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10" tabRatio="742" activeTab="2"/>
  </bookViews>
  <sheets>
    <sheet name="Instructions" sheetId="1" r:id="rId1"/>
    <sheet name="ED-114 Budget Form" sheetId="2" r:id="rId2"/>
    <sheet name="CEE Budget Narrative" sheetId="3" r:id="rId3"/>
  </sheets>
  <definedNames>
    <definedName name="_xlnm.Print_Area" localSheetId="2">'CEE Budget Narrative'!$A$1:$I$529</definedName>
  </definedNames>
  <calcPr fullCalcOnLoad="1"/>
</workbook>
</file>

<file path=xl/sharedStrings.xml><?xml version="1.0" encoding="utf-8"?>
<sst xmlns="http://schemas.openxmlformats.org/spreadsheetml/2006/main" count="671" uniqueCount="182">
  <si>
    <t>111A</t>
  </si>
  <si>
    <t>111B</t>
  </si>
  <si>
    <t>112A</t>
  </si>
  <si>
    <t>112B</t>
  </si>
  <si>
    <t>OTHER PURCHASED SERVICES</t>
  </si>
  <si>
    <t>TOTAL</t>
  </si>
  <si>
    <t>GRANTEE NAME:                                                                                        TOWN CODE:</t>
  </si>
  <si>
    <t>CODES</t>
  </si>
  <si>
    <t>DESCRIPTIONS</t>
  </si>
  <si>
    <t>PERSONAL SERVICES-EMPLOYEE BENEFITS</t>
  </si>
  <si>
    <t>IN SERVICE</t>
  </si>
  <si>
    <t>PURCHASED PROPERTY SERVICES</t>
  </si>
  <si>
    <t>STATE DEPARTMENT OF EDUCATION PROGRAM MANAGER AUTHORIZATION</t>
  </si>
  <si>
    <t>DATE OF APPROVAL</t>
  </si>
  <si>
    <t>_________________</t>
  </si>
  <si>
    <t>% Mandated</t>
  </si>
  <si>
    <t>Total Annual Expenditure</t>
  </si>
  <si>
    <t>Total:</t>
  </si>
  <si>
    <t>Hourly or Salaried</t>
  </si>
  <si>
    <t>Hourly</t>
  </si>
  <si>
    <t>Salaried</t>
  </si>
  <si>
    <t>ESL</t>
  </si>
  <si>
    <t>GED</t>
  </si>
  <si>
    <t>ABE</t>
  </si>
  <si>
    <t>Citizenship</t>
  </si>
  <si>
    <t>Total # of Teachers</t>
  </si>
  <si>
    <t>Total # of Aides/Tutors</t>
  </si>
  <si>
    <t>Number of Eligible Employees</t>
  </si>
  <si>
    <t>Total</t>
  </si>
  <si>
    <t>322 Inservice (Instructional Program Improvement Services)</t>
  </si>
  <si>
    <t>Purpose/Service Description</t>
  </si>
  <si>
    <t>Cost Per Item</t>
  </si>
  <si>
    <t>Quantity</t>
  </si>
  <si>
    <t>400 Purchased Property Services</t>
  </si>
  <si>
    <t>General Instructional Supplies</t>
  </si>
  <si>
    <t>Major Instructional Items</t>
  </si>
  <si>
    <t>Total Order/  Cost Per Item</t>
  </si>
  <si>
    <t>General Supplies</t>
  </si>
  <si>
    <t>Major Administrative Items</t>
  </si>
  <si>
    <t>Program Area</t>
  </si>
  <si>
    <t>Item</t>
  </si>
  <si>
    <t>200 Employee Benefits</t>
  </si>
  <si>
    <t>Description (Optional)</t>
  </si>
  <si>
    <t>Quantity/
Duration</t>
  </si>
  <si>
    <t>Health Insurance</t>
  </si>
  <si>
    <t>Other</t>
  </si>
  <si>
    <t>Building Rental/Lease</t>
  </si>
  <si>
    <t>Equipment Rental/Lease</t>
  </si>
  <si>
    <t>Furniture Rental/Lease</t>
  </si>
  <si>
    <t>Moving Costs</t>
  </si>
  <si>
    <t>Service Contracts (e.g. Computer, fax, copier)</t>
  </si>
  <si>
    <t xml:space="preserve">Custodial/Cleaning Services </t>
  </si>
  <si>
    <t>Type of Expense</t>
  </si>
  <si>
    <t>Mileage</t>
  </si>
  <si>
    <t>Conference Registration</t>
  </si>
  <si>
    <t>Stipend/Per Diem</t>
  </si>
  <si>
    <t>Position/Title
(enter at least 6 characters)</t>
  </si>
  <si>
    <t>Purpose/Service Description
(enter at least 6 characters)</t>
  </si>
  <si>
    <t>Description - Make/Model, Title, etc.
(enter at least 6 characters)</t>
  </si>
  <si>
    <t>Description
(enter at least 6 characters)</t>
  </si>
  <si>
    <t>Total/Cost Per Item</t>
  </si>
  <si>
    <t>Description - Make/Model, Title, etc. (enter at least 6 characters)</t>
  </si>
  <si>
    <t xml:space="preserve">PROJECT TITLE:   </t>
  </si>
  <si>
    <t>Hourly Rate/Annual Salary</t>
  </si>
  <si>
    <t>Program Area of Responsibility</t>
  </si>
  <si>
    <t>Scheduled # of Hours per Week</t>
  </si>
  <si>
    <t>Scheduled # of Weeks per Year</t>
  </si>
  <si>
    <t>Total # of Clerical</t>
  </si>
  <si>
    <t>Total # of Other Employees</t>
  </si>
  <si>
    <t>year</t>
  </si>
  <si>
    <t>session(s)</t>
  </si>
  <si>
    <t>month(s)</t>
  </si>
  <si>
    <t>week(s)</t>
  </si>
  <si>
    <t>day(s)</t>
  </si>
  <si>
    <t>other</t>
  </si>
  <si>
    <t>Unit of Quantity/
Duration</t>
  </si>
  <si>
    <t>sample(s)</t>
  </si>
  <si>
    <t xml:space="preserve"> </t>
  </si>
  <si>
    <t>STATE/LOCAL</t>
  </si>
  <si>
    <t>PRIVATE SOURCE</t>
  </si>
  <si>
    <t>Total Annual Benefits</t>
  </si>
  <si>
    <t xml:space="preserve">Quantity </t>
  </si>
  <si>
    <t>Unemployment Comp</t>
  </si>
  <si>
    <t>Workers Comp</t>
  </si>
  <si>
    <t>ORIGINAL REQUEST DATE</t>
  </si>
  <si>
    <t xml:space="preserve">__________ </t>
  </si>
  <si>
    <t>REVISED REQUEST DATE</t>
  </si>
  <si>
    <t xml:space="preserve">_________________________________ </t>
  </si>
  <si>
    <t>NEDP</t>
  </si>
  <si>
    <t xml:space="preserve">  </t>
  </si>
  <si>
    <t>Position</t>
  </si>
  <si>
    <t>CDP</t>
  </si>
  <si>
    <t>Counselor</t>
  </si>
  <si>
    <t xml:space="preserve"> NEDP</t>
  </si>
  <si>
    <t>Line Item</t>
  </si>
  <si>
    <t>% Attributed to Mandate</t>
  </si>
  <si>
    <t>Amount Benefit/Wages/ Compensation</t>
  </si>
  <si>
    <t>Shipping</t>
  </si>
  <si>
    <t>Cost Per Item (&gt; = 1000)</t>
  </si>
  <si>
    <t>Type of Benefit/ Comp</t>
  </si>
  <si>
    <t>Teacher's Retirement</t>
  </si>
  <si>
    <t xml:space="preserve">Line Item Questions contact: </t>
  </si>
  <si>
    <t>Vendor</t>
  </si>
  <si>
    <r>
      <t xml:space="preserve">Cost Per Item </t>
    </r>
    <r>
      <rPr>
        <b/>
        <sz val="10"/>
        <color indexed="10"/>
        <rFont val="Arial"/>
        <family val="2"/>
      </rPr>
      <t>(leave blank if not applicable)</t>
    </r>
  </si>
  <si>
    <r>
      <t xml:space="preserve">Total                   </t>
    </r>
    <r>
      <rPr>
        <b/>
        <sz val="10"/>
        <color indexed="10"/>
        <rFont val="Arial"/>
        <family val="2"/>
      </rPr>
      <t xml:space="preserve">(enter if </t>
    </r>
    <r>
      <rPr>
        <b/>
        <u val="single"/>
        <sz val="10"/>
        <color indexed="10"/>
        <rFont val="Arial"/>
        <family val="2"/>
      </rPr>
      <t>both</t>
    </r>
    <r>
      <rPr>
        <b/>
        <sz val="10"/>
        <color indexed="10"/>
        <rFont val="Arial"/>
        <family val="2"/>
      </rPr>
      <t xml:space="preserve"> prior columns are blank)</t>
    </r>
  </si>
  <si>
    <t>To clear a cell: Right click on cell then choose "Clear Contents"</t>
  </si>
  <si>
    <t>Town Code:</t>
  </si>
  <si>
    <t>Total # of Admins</t>
  </si>
  <si>
    <t>Hourly Rate/ Annual Salary</t>
  </si>
  <si>
    <t>Position Title
(enter at least 6 characters)</t>
  </si>
  <si>
    <t xml:space="preserve">FICA + Medicare </t>
  </si>
  <si>
    <t>Medicare</t>
  </si>
  <si>
    <t>Organization or Presenter(s)
(enter at least 6 characters)</t>
  </si>
  <si>
    <t>Vendor
(enter at least 6 characters)</t>
  </si>
  <si>
    <t>GRAND TOTAL:</t>
  </si>
  <si>
    <r>
      <t xml:space="preserve">Benefit Percentage                        </t>
    </r>
    <r>
      <rPr>
        <b/>
        <sz val="10"/>
        <color indexed="56"/>
        <rFont val="Arial"/>
        <family val="2"/>
      </rPr>
      <t>FICA + Medicare =7.65%                Medicare = 1.45%</t>
    </r>
  </si>
  <si>
    <t>Description</t>
  </si>
  <si>
    <t xml:space="preserve"> Purpose / Service </t>
  </si>
  <si>
    <t>Transportation (airfare-train)</t>
  </si>
  <si>
    <t>Other (hotel-meals)</t>
  </si>
  <si>
    <r>
      <t xml:space="preserve">Choose One Category                                                           </t>
    </r>
    <r>
      <rPr>
        <b/>
        <sz val="10"/>
        <color indexed="60"/>
        <rFont val="Arial"/>
        <family val="2"/>
      </rPr>
      <t>Major item must be &gt; $250 and &lt; $1,000</t>
    </r>
  </si>
  <si>
    <t>will now equal the "Total" expenditure for that line item.</t>
  </si>
  <si>
    <t xml:space="preserve">the total amount from each line item of the budget narrative (see #7 above). To attribute dollar amounts to line items, </t>
  </si>
  <si>
    <t>Provide only the information that is being requested for each line item column.</t>
  </si>
  <si>
    <t>Follow the instructions that will appear in the columns of a line item.</t>
  </si>
  <si>
    <t>Complete the excel version of the budget narrative pages thoroughly and according to the format.</t>
  </si>
  <si>
    <t>Instructions for Completion</t>
  </si>
  <si>
    <t xml:space="preserve">Budget Narrative Pages and the ED-114 Budget Form </t>
  </si>
  <si>
    <t>within the "State/Local" column of the ED-114, click on the specific line item within that column and enter the dollar amount.</t>
  </si>
  <si>
    <t xml:space="preserve">The entered amount will be subtracted from the "Private Source" column and the two columns (State/Local and Private Source) </t>
  </si>
  <si>
    <r>
      <t xml:space="preserve">                                                                                       </t>
    </r>
    <r>
      <rPr>
        <b/>
        <sz val="10"/>
        <rFont val="Times New Roman"/>
        <family val="1"/>
      </rPr>
      <t>AUTHORIZED AMOUNT BY SOURCE:</t>
    </r>
    <r>
      <rPr>
        <sz val="10"/>
        <rFont val="Times New Roman"/>
        <family val="1"/>
      </rPr>
      <t xml:space="preserve">                                </t>
    </r>
  </si>
  <si>
    <t xml:space="preserve">      LOCAL:                                                                   PRIVATE SOURCE:                                                             STATE:                                               </t>
  </si>
  <si>
    <t>All</t>
  </si>
  <si>
    <t xml:space="preserve">Description                                </t>
  </si>
  <si>
    <t>EXCEL BUDGET NARRATIVE TEMPLATE</t>
  </si>
  <si>
    <r>
      <t xml:space="preserve">for completion of </t>
    </r>
    <r>
      <rPr>
        <sz val="10"/>
        <rFont val="Arial"/>
        <family val="2"/>
      </rPr>
      <t xml:space="preserve">the </t>
    </r>
  </si>
  <si>
    <t>Important Additional Instructions for Completion of the Private Source Column on the ED-114 Budget Form</t>
  </si>
  <si>
    <t xml:space="preserve">The "Private Source" and "Total" columns of the ED-114 page of the template will automatically become populated with  </t>
  </si>
  <si>
    <r>
      <t xml:space="preserve">GRANTEE TITLE:   ADULT EDUC-COOPERATING ELIGIBLE ENTITY </t>
    </r>
    <r>
      <rPr>
        <b/>
        <sz val="10"/>
        <rFont val="Times New Roman"/>
        <family val="1"/>
      </rPr>
      <t>(CEE)</t>
    </r>
  </si>
  <si>
    <r>
      <rPr>
        <b/>
        <sz val="11"/>
        <rFont val="Arial"/>
        <family val="2"/>
      </rPr>
      <t>DO NOT</t>
    </r>
    <r>
      <rPr>
        <sz val="11"/>
        <rFont val="Arial"/>
        <family val="2"/>
      </rPr>
      <t xml:space="preserve"> attempt to modify the format. </t>
    </r>
  </si>
  <si>
    <r>
      <t xml:space="preserve">Select the appropriate information from the </t>
    </r>
    <r>
      <rPr>
        <b/>
        <sz val="11"/>
        <rFont val="Arial"/>
        <family val="2"/>
      </rPr>
      <t>drop down menu</t>
    </r>
    <r>
      <rPr>
        <sz val="11"/>
        <rFont val="Arial"/>
        <family val="2"/>
      </rPr>
      <t xml:space="preserve"> found in the </t>
    </r>
    <r>
      <rPr>
        <b/>
        <sz val="11"/>
        <rFont val="Arial"/>
        <family val="2"/>
      </rPr>
      <t>columns with a white header.</t>
    </r>
  </si>
  <si>
    <r>
      <rPr>
        <b/>
        <sz val="11"/>
        <rFont val="Arial"/>
        <family val="2"/>
      </rPr>
      <t>SAVE</t>
    </r>
    <r>
      <rPr>
        <sz val="11"/>
        <rFont val="Arial"/>
        <family val="2"/>
      </rPr>
      <t xml:space="preserve"> the completed Excel budget for your files. Use</t>
    </r>
    <r>
      <rPr>
        <b/>
        <sz val="11"/>
        <rFont val="Arial"/>
        <family val="2"/>
      </rPr>
      <t xml:space="preserve"> the town/agency</t>
    </r>
    <r>
      <rPr>
        <sz val="11"/>
        <rFont val="Arial"/>
        <family val="2"/>
      </rPr>
      <t xml:space="preserve"> name to identify the saved file (</t>
    </r>
    <r>
      <rPr>
        <b/>
        <sz val="11"/>
        <rFont val="Arial"/>
        <family val="2"/>
      </rPr>
      <t>e.g. Hartford-YMCA</t>
    </r>
    <r>
      <rPr>
        <sz val="11"/>
        <rFont val="Arial"/>
        <family val="2"/>
      </rPr>
      <t>).</t>
    </r>
  </si>
  <si>
    <t>To complete the "Private Source" column of the ED-114 Budget Form follow the important additional instructions below.</t>
  </si>
  <si>
    <r>
      <t>and the</t>
    </r>
    <r>
      <rPr>
        <b/>
        <sz val="11"/>
        <rFont val="Arial"/>
        <family val="2"/>
      </rPr>
      <t xml:space="preserve"> town code</t>
    </r>
    <r>
      <rPr>
        <sz val="11"/>
        <rFont val="Arial"/>
        <family val="2"/>
      </rPr>
      <t xml:space="preserve"> in the </t>
    </r>
    <r>
      <rPr>
        <b/>
        <sz val="11"/>
        <rFont val="Arial"/>
        <family val="2"/>
      </rPr>
      <t xml:space="preserve">white blocks </t>
    </r>
    <r>
      <rPr>
        <sz val="11"/>
        <rFont val="Arial"/>
        <family val="2"/>
      </rPr>
      <t>found at the top of the page.</t>
    </r>
  </si>
  <si>
    <t>Town/Agency:</t>
  </si>
  <si>
    <t xml:space="preserve">   for the </t>
  </si>
  <si>
    <r>
      <t xml:space="preserve">Click on the </t>
    </r>
    <r>
      <rPr>
        <i/>
        <sz val="11"/>
        <rFont val="Arial"/>
        <family val="2"/>
      </rPr>
      <t>CEE Budget Narrative</t>
    </r>
    <r>
      <rPr>
        <sz val="11"/>
        <rFont val="Arial"/>
        <family val="2"/>
      </rPr>
      <t xml:space="preserve"> tab below. Begin by entering the </t>
    </r>
    <r>
      <rPr>
        <b/>
        <sz val="11"/>
        <rFont val="Arial"/>
        <family val="2"/>
      </rPr>
      <t xml:space="preserve">town and agency name </t>
    </r>
  </si>
  <si>
    <t>Budget Guide:</t>
  </si>
  <si>
    <t>NON-INSTRUCTIONAL</t>
  </si>
  <si>
    <t>INSTRUCTIONAL</t>
  </si>
  <si>
    <t>EMPLOYEE TRAINING AND DEVELOPMENT SERVICES</t>
  </si>
  <si>
    <t>SUPPLIES</t>
  </si>
  <si>
    <t>PROPERTY</t>
  </si>
  <si>
    <r>
      <rPr>
        <b/>
        <sz val="11"/>
        <rFont val="Arial"/>
        <family val="2"/>
      </rPr>
      <t>Note</t>
    </r>
    <r>
      <rPr>
        <sz val="11"/>
        <rFont val="Arial"/>
        <family val="2"/>
      </rPr>
      <t>: As data from each line of the budget narrative is entered, the "State/Local" and the "Total" columns automatically</t>
    </r>
  </si>
  <si>
    <t xml:space="preserve">become populated with the total amount form individual or a combination of budget narrative line items. </t>
  </si>
  <si>
    <r>
      <rPr>
        <b/>
        <sz val="11"/>
        <rFont val="Arial"/>
        <family val="2"/>
      </rPr>
      <t xml:space="preserve">Click on the </t>
    </r>
    <r>
      <rPr>
        <b/>
        <i/>
        <sz val="11"/>
        <rFont val="Arial"/>
        <family val="2"/>
      </rPr>
      <t xml:space="preserve">ED-114 Budget Form </t>
    </r>
    <r>
      <rPr>
        <b/>
        <sz val="11"/>
        <rFont val="Arial"/>
        <family val="2"/>
      </rPr>
      <t>tab below.</t>
    </r>
    <r>
      <rPr>
        <sz val="11"/>
        <rFont val="Arial"/>
        <family val="2"/>
      </rPr>
      <t xml:space="preserve">  Be sure to t</t>
    </r>
    <r>
      <rPr>
        <b/>
        <sz val="11"/>
        <rFont val="Arial"/>
        <family val="2"/>
      </rPr>
      <t>ype in the agency name and town code.</t>
    </r>
  </si>
  <si>
    <t>111A Non-Instructional (Administrator/Supervisor Salaries)</t>
  </si>
  <si>
    <t>111B Instructional (Teachers)</t>
  </si>
  <si>
    <t>112A Instructional (Education Aides)</t>
  </si>
  <si>
    <t>112B Non-Instructional (Clerical)</t>
  </si>
  <si>
    <t>119 Non-Instructional (Other)</t>
  </si>
  <si>
    <t>330 Employee Training and Development Services</t>
  </si>
  <si>
    <t>510 Other Purchased Services (Pupil Transportation)</t>
  </si>
  <si>
    <t>580 Other Purchased Services (Travel)</t>
  </si>
  <si>
    <t xml:space="preserve">590 Other Purchased Services (500) </t>
  </si>
  <si>
    <t>611 Supplies (Instructional Supplies)</t>
  </si>
  <si>
    <t>612 Supplies (Administrative Supplies)</t>
  </si>
  <si>
    <t>641 Supplies (Textbooks)</t>
  </si>
  <si>
    <r>
      <rPr>
        <b/>
        <sz val="11"/>
        <rFont val="Arial"/>
        <family val="2"/>
      </rPr>
      <t>ED-244A</t>
    </r>
    <r>
      <rPr>
        <sz val="11"/>
        <rFont val="Arial"/>
        <family val="2"/>
      </rPr>
      <t>-Revision for Supplemental Application for Adult Education</t>
    </r>
  </si>
  <si>
    <r>
      <t xml:space="preserve">   </t>
    </r>
    <r>
      <rPr>
        <b/>
        <sz val="20"/>
        <color indexed="8"/>
        <rFont val="Arial"/>
        <family val="2"/>
      </rPr>
      <t xml:space="preserve"> CEE</t>
    </r>
  </si>
  <si>
    <t xml:space="preserve">E-mail, as an attachment, a copy of the Excel Budget Narrative Template (see #8 above) to marcy.reed@ct.gov. </t>
  </si>
  <si>
    <t>marcy.reed@ct.gov - (860) 807-2130</t>
  </si>
  <si>
    <t>735 Property (Technology Software)</t>
  </si>
  <si>
    <t>734 Property (Technology-Related Hardware)</t>
  </si>
  <si>
    <t>https://portal.ct.gov/SDE/Adult-Ed/State/Adult-Education-State-Grants/Documents</t>
  </si>
  <si>
    <t>Print one completed and entire copies of the budget narrative pages and the ED-114 and include them with hard copy submission.</t>
  </si>
  <si>
    <t>FY 2020-2021</t>
  </si>
  <si>
    <r>
      <rPr>
        <b/>
        <sz val="11"/>
        <rFont val="Arial"/>
        <family val="2"/>
      </rPr>
      <t xml:space="preserve">Remember: </t>
    </r>
    <r>
      <rPr>
        <sz val="11"/>
        <rFont val="Arial"/>
        <family val="2"/>
      </rPr>
      <t>The ED-244A is statutorily due by</t>
    </r>
    <r>
      <rPr>
        <b/>
        <sz val="11"/>
        <color indexed="10"/>
        <rFont val="Arial"/>
        <family val="2"/>
      </rPr>
      <t xml:space="preserve"> April 15, 2020.</t>
    </r>
  </si>
  <si>
    <t>FISCAL YEAR: 2021                                               ED-114    BUDGET FORM</t>
  </si>
  <si>
    <r>
      <t xml:space="preserve"> FUND:  11000         SPID: 17030           </t>
    </r>
    <r>
      <rPr>
        <b/>
        <sz val="10"/>
        <rFont val="Times New Roman"/>
        <family val="1"/>
      </rPr>
      <t xml:space="preserve">YEAR:  2021   </t>
    </r>
    <r>
      <rPr>
        <sz val="10"/>
        <rFont val="Times New Roman"/>
        <family val="1"/>
      </rPr>
      <t xml:space="preserve">               PROG: 84004                       CF1: 170013</t>
    </r>
  </si>
  <si>
    <r>
      <t xml:space="preserve">GRANT PERIOD:  </t>
    </r>
    <r>
      <rPr>
        <b/>
        <sz val="10"/>
        <rFont val="Times New Roman"/>
        <family val="1"/>
      </rPr>
      <t xml:space="preserve">07/01/2020 – 06/30/2021    </t>
    </r>
    <r>
      <rPr>
        <sz val="10"/>
        <rFont val="Times New Roman"/>
        <family val="1"/>
      </rPr>
      <t xml:space="preserve">                            AUTHORIZED AMOUNT:  $</t>
    </r>
  </si>
  <si>
    <t>State Grant Budget Narrative     ED-244A  FY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</si>
</sst>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u val="single"/>
      <sz val="11.5"/>
      <color indexed="12"/>
      <name val="Arial"/>
      <family val="2"/>
    </font>
    <font>
      <sz val="10"/>
      <color indexed="2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6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sz val="14"/>
      <color indexed="10"/>
      <name val="Arial"/>
      <family val="2"/>
    </font>
    <font>
      <b/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26"/>
      <name val="Arial"/>
      <family val="2"/>
    </font>
    <font>
      <b/>
      <sz val="12"/>
      <color indexed="36"/>
      <name val="Arial"/>
      <family val="2"/>
    </font>
    <font>
      <b/>
      <sz val="14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5"/>
      <name val="Arial"/>
      <family val="2"/>
    </font>
    <font>
      <b/>
      <sz val="12"/>
      <color theme="1"/>
      <name val="Arial"/>
      <family val="2"/>
    </font>
    <font>
      <b/>
      <sz val="10"/>
      <color rgb="FFFFFFCC"/>
      <name val="Arial"/>
      <family val="2"/>
    </font>
    <font>
      <sz val="10"/>
      <color rgb="FFFFFFCC"/>
      <name val="Arial"/>
      <family val="2"/>
    </font>
    <font>
      <b/>
      <sz val="11"/>
      <color rgb="FFFF0000"/>
      <name val="Arial"/>
      <family val="2"/>
    </font>
    <font>
      <b/>
      <sz val="20"/>
      <color theme="1"/>
      <name val="Arial"/>
      <family val="2"/>
    </font>
    <font>
      <b/>
      <sz val="14"/>
      <color theme="7" tint="-0.4999699890613556"/>
      <name val="Arial"/>
      <family val="2"/>
    </font>
    <font>
      <b/>
      <sz val="12"/>
      <color rgb="FF7030A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ill="1" applyBorder="1" applyAlignment="1" applyProtection="1">
      <alignment horizontal="center" vertical="center" wrapText="1"/>
      <protection locked="0"/>
    </xf>
    <xf numFmtId="165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3" fontId="0" fillId="0" borderId="11" xfId="0" applyNumberForma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64" fontId="4" fillId="0" borderId="12" xfId="0" applyNumberFormat="1" applyFont="1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/>
      <protection locked="0"/>
    </xf>
    <xf numFmtId="164" fontId="68" fillId="34" borderId="10" xfId="0" applyNumberFormat="1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ont="1" applyFill="1" applyAlignment="1" applyProtection="1">
      <alignment/>
      <protection locked="0"/>
    </xf>
    <xf numFmtId="1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3" fontId="0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9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 horizontal="center"/>
      <protection/>
    </xf>
    <xf numFmtId="0" fontId="11" fillId="35" borderId="0" xfId="0" applyFont="1" applyFill="1" applyAlignment="1" applyProtection="1">
      <alignment/>
      <protection/>
    </xf>
    <xf numFmtId="0" fontId="69" fillId="35" borderId="0" xfId="0" applyFont="1" applyFill="1" applyAlignment="1" applyProtection="1">
      <alignment/>
      <protection/>
    </xf>
    <xf numFmtId="164" fontId="9" fillId="35" borderId="0" xfId="0" applyNumberFormat="1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64" fontId="9" fillId="35" borderId="0" xfId="0" applyNumberFormat="1" applyFont="1" applyFill="1" applyAlignment="1" applyProtection="1">
      <alignment/>
      <protection/>
    </xf>
    <xf numFmtId="6" fontId="0" fillId="35" borderId="0" xfId="0" applyNumberForma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9" fillId="32" borderId="0" xfId="0" applyFont="1" applyFill="1" applyAlignment="1" applyProtection="1">
      <alignment/>
      <protection/>
    </xf>
    <xf numFmtId="0" fontId="11" fillId="32" borderId="0" xfId="0" applyFont="1" applyFill="1" applyAlignment="1" applyProtection="1">
      <alignment/>
      <protection/>
    </xf>
    <xf numFmtId="164" fontId="9" fillId="32" borderId="0" xfId="0" applyNumberFormat="1" applyFont="1" applyFill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164" fontId="0" fillId="37" borderId="11" xfId="0" applyNumberFormat="1" applyFont="1" applyFill="1" applyBorder="1" applyAlignment="1" applyProtection="1">
      <alignment/>
      <protection/>
    </xf>
    <xf numFmtId="0" fontId="13" fillId="35" borderId="0" xfId="0" applyFont="1" applyFill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10" fontId="0" fillId="33" borderId="13" xfId="0" applyNumberFormat="1" applyFont="1" applyFill="1" applyBorder="1" applyAlignment="1" applyProtection="1">
      <alignment wrapText="1"/>
      <protection locked="0"/>
    </xf>
    <xf numFmtId="164" fontId="0" fillId="33" borderId="10" xfId="0" applyNumberFormat="1" applyFont="1" applyFill="1" applyBorder="1" applyAlignment="1" applyProtection="1">
      <alignment wrapText="1"/>
      <protection locked="0"/>
    </xf>
    <xf numFmtId="0" fontId="0" fillId="36" borderId="11" xfId="0" applyFont="1" applyFill="1" applyBorder="1" applyAlignment="1" applyProtection="1">
      <alignment vertical="center" wrapText="1"/>
      <protection locked="0"/>
    </xf>
    <xf numFmtId="49" fontId="0" fillId="36" borderId="13" xfId="0" applyNumberFormat="1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36" borderId="11" xfId="0" applyFill="1" applyBorder="1" applyAlignment="1" applyProtection="1">
      <alignment vertical="center" wrapText="1"/>
      <protection locked="0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9" fillId="35" borderId="0" xfId="0" applyFont="1" applyFill="1" applyAlignment="1">
      <alignment/>
    </xf>
    <xf numFmtId="0" fontId="8" fillId="35" borderId="0" xfId="0" applyFont="1" applyFill="1" applyAlignment="1">
      <alignment/>
    </xf>
    <xf numFmtId="164" fontId="9" fillId="35" borderId="0" xfId="0" applyNumberFormat="1" applyFont="1" applyFill="1" applyAlignment="1">
      <alignment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 locked="0"/>
    </xf>
    <xf numFmtId="164" fontId="0" fillId="0" borderId="12" xfId="0" applyNumberFormat="1" applyBorder="1" applyAlignment="1" applyProtection="1">
      <alignment horizontal="center" vertical="center" wrapText="1"/>
      <protection locked="0"/>
    </xf>
    <xf numFmtId="9" fontId="0" fillId="0" borderId="11" xfId="0" applyNumberFormat="1" applyFill="1" applyBorder="1" applyAlignment="1" applyProtection="1">
      <alignment horizontal="center" vertical="center" wrapText="1"/>
      <protection locked="0"/>
    </xf>
    <xf numFmtId="164" fontId="0" fillId="37" borderId="11" xfId="0" applyNumberFormat="1" applyFont="1" applyFill="1" applyBorder="1" applyAlignment="1">
      <alignment/>
    </xf>
    <xf numFmtId="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2" fillId="35" borderId="0" xfId="0" applyFont="1" applyFill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12" fillId="35" borderId="0" xfId="53" applyFill="1" applyAlignment="1" applyProtection="1">
      <alignment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" fillId="35" borderId="0" xfId="0" applyFont="1" applyFill="1" applyAlignment="1" applyProtection="1">
      <alignment/>
      <protection/>
    </xf>
    <xf numFmtId="0" fontId="12" fillId="35" borderId="0" xfId="53" applyFill="1" applyAlignment="1" applyProtection="1">
      <alignment horizontal="left"/>
      <protection/>
    </xf>
    <xf numFmtId="0" fontId="70" fillId="35" borderId="0" xfId="0" applyFont="1" applyFill="1" applyAlignment="1" applyProtection="1">
      <alignment horizontal="right" vertical="center"/>
      <protection/>
    </xf>
    <xf numFmtId="0" fontId="2" fillId="35" borderId="0" xfId="0" applyFont="1" applyFill="1" applyAlignment="1" applyProtection="1">
      <alignment vertical="top"/>
      <protection/>
    </xf>
    <xf numFmtId="0" fontId="12" fillId="35" borderId="0" xfId="53" applyFill="1" applyAlignment="1" applyProtection="1">
      <alignment horizontal="left" vertical="top"/>
      <protection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1" xfId="0" applyFont="1" applyFill="1" applyBorder="1" applyAlignment="1" applyProtection="1">
      <alignment horizontal="center"/>
      <protection locked="0"/>
    </xf>
    <xf numFmtId="0" fontId="0" fillId="36" borderId="11" xfId="0" applyFont="1" applyFill="1" applyBorder="1" applyAlignment="1" applyProtection="1">
      <alignment horizontal="center" vertical="center" wrapText="1"/>
      <protection locked="0"/>
    </xf>
    <xf numFmtId="165" fontId="0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1" xfId="0" applyNumberFormat="1" applyFont="1" applyFill="1" applyBorder="1" applyAlignment="1" applyProtection="1">
      <alignment horizontal="center" vertical="center" wrapText="1"/>
      <protection locked="0"/>
    </xf>
    <xf numFmtId="10" fontId="0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36" borderId="11" xfId="0" applyFill="1" applyBorder="1" applyAlignment="1" applyProtection="1">
      <alignment horizontal="center" vertical="center" wrapText="1"/>
      <protection locked="0"/>
    </xf>
    <xf numFmtId="0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1" xfId="0" applyFont="1" applyFill="1" applyBorder="1" applyAlignment="1" applyProtection="1">
      <alignment horizontal="left" vertical="center" wrapText="1"/>
      <protection locked="0"/>
    </xf>
    <xf numFmtId="164" fontId="0" fillId="34" borderId="11" xfId="0" applyNumberFormat="1" applyFont="1" applyFill="1" applyBorder="1" applyAlignment="1" applyProtection="1">
      <alignment/>
      <protection/>
    </xf>
    <xf numFmtId="164" fontId="0" fillId="38" borderId="19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164" fontId="0" fillId="38" borderId="19" xfId="0" applyNumberFormat="1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 locked="0"/>
    </xf>
    <xf numFmtId="0" fontId="0" fillId="36" borderId="11" xfId="0" applyFill="1" applyBorder="1" applyAlignment="1" applyProtection="1">
      <alignment horizontal="right" wrapText="1"/>
      <protection locked="0"/>
    </xf>
    <xf numFmtId="3" fontId="0" fillId="36" borderId="10" xfId="0" applyNumberFormat="1" applyFont="1" applyFill="1" applyBorder="1" applyAlignment="1" applyProtection="1">
      <alignment horizontal="right" wrapText="1"/>
      <protection locked="0"/>
    </xf>
    <xf numFmtId="0" fontId="0" fillId="36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6" borderId="11" xfId="0" applyNumberFormat="1" applyFill="1" applyBorder="1" applyAlignment="1" applyProtection="1">
      <alignment horizontal="center" vertical="center" wrapText="1"/>
      <protection locked="0"/>
    </xf>
    <xf numFmtId="3" fontId="0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7" xfId="0" applyFill="1" applyBorder="1" applyAlignment="1" applyProtection="1">
      <alignment horizontal="center" vertical="center" wrapText="1"/>
      <protection locked="0"/>
    </xf>
    <xf numFmtId="164" fontId="0" fillId="36" borderId="12" xfId="0" applyNumberFormat="1" applyFill="1" applyBorder="1" applyAlignment="1" applyProtection="1">
      <alignment horizontal="center" vertical="center" wrapText="1"/>
      <protection locked="0"/>
    </xf>
    <xf numFmtId="9" fontId="0" fillId="36" borderId="11" xfId="0" applyNumberFormat="1" applyFill="1" applyBorder="1" applyAlignment="1" applyProtection="1">
      <alignment horizontal="center" vertical="center" wrapText="1"/>
      <protection locked="0"/>
    </xf>
    <xf numFmtId="164" fontId="0" fillId="34" borderId="11" xfId="0" applyNumberFormat="1" applyFont="1" applyFill="1" applyBorder="1" applyAlignment="1">
      <alignment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10" xfId="0" applyNumberFormat="1" applyFont="1" applyFill="1" applyBorder="1" applyAlignment="1" applyProtection="1">
      <alignment wrapText="1"/>
      <protection hidden="1"/>
    </xf>
    <xf numFmtId="164" fontId="4" fillId="0" borderId="12" xfId="0" applyNumberFormat="1" applyFont="1" applyFill="1" applyBorder="1" applyAlignment="1" applyProtection="1">
      <alignment wrapText="1"/>
      <protection hidden="1"/>
    </xf>
    <xf numFmtId="164" fontId="4" fillId="0" borderId="10" xfId="0" applyNumberFormat="1" applyFont="1" applyFill="1" applyBorder="1" applyAlignment="1" applyProtection="1">
      <alignment wrapText="1"/>
      <protection hidden="1"/>
    </xf>
    <xf numFmtId="164" fontId="68" fillId="34" borderId="10" xfId="44" applyNumberFormat="1" applyFont="1" applyFill="1" applyBorder="1" applyAlignment="1" applyProtection="1">
      <alignment/>
      <protection locked="0"/>
    </xf>
    <xf numFmtId="0" fontId="18" fillId="36" borderId="10" xfId="0" applyFont="1" applyFill="1" applyBorder="1" applyAlignment="1" applyProtection="1">
      <alignment horizontal="left" vertical="center"/>
      <protection locked="0"/>
    </xf>
    <xf numFmtId="0" fontId="2" fillId="36" borderId="1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4" fontId="8" fillId="35" borderId="20" xfId="0" applyNumberFormat="1" applyFont="1" applyFill="1" applyBorder="1" applyAlignment="1" applyProtection="1">
      <alignment/>
      <protection locked="0"/>
    </xf>
    <xf numFmtId="49" fontId="18" fillId="36" borderId="10" xfId="0" applyNumberFormat="1" applyFont="1" applyFill="1" applyBorder="1" applyAlignment="1" applyProtection="1">
      <alignment horizontal="left" vertical="center"/>
      <protection locked="0"/>
    </xf>
    <xf numFmtId="0" fontId="2" fillId="35" borderId="0" xfId="0" applyFont="1" applyFill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/>
    </xf>
    <xf numFmtId="0" fontId="71" fillId="35" borderId="0" xfId="0" applyFont="1" applyFill="1" applyAlignment="1" applyProtection="1">
      <alignment horizontal="left" vertical="top"/>
      <protection/>
    </xf>
    <xf numFmtId="0" fontId="72" fillId="35" borderId="0" xfId="0" applyFont="1" applyFill="1" applyAlignment="1" applyProtection="1">
      <alignment/>
      <protection/>
    </xf>
    <xf numFmtId="0" fontId="72" fillId="32" borderId="0" xfId="0" applyFont="1" applyFill="1" applyAlignment="1" applyProtection="1">
      <alignment/>
      <protection/>
    </xf>
    <xf numFmtId="0" fontId="72" fillId="32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/>
      <protection locked="0"/>
    </xf>
    <xf numFmtId="0" fontId="72" fillId="32" borderId="0" xfId="0" applyFont="1" applyFill="1" applyBorder="1" applyAlignment="1" applyProtection="1">
      <alignment/>
      <protection locked="0"/>
    </xf>
    <xf numFmtId="49" fontId="72" fillId="32" borderId="0" xfId="0" applyNumberFormat="1" applyFont="1" applyFill="1" applyAlignment="1" applyProtection="1">
      <alignment/>
      <protection/>
    </xf>
    <xf numFmtId="0" fontId="72" fillId="32" borderId="0" xfId="0" applyFont="1" applyFill="1" applyAlignment="1" applyProtection="1">
      <alignment horizontal="left"/>
      <protection locked="0"/>
    </xf>
    <xf numFmtId="165" fontId="0" fillId="36" borderId="11" xfId="0" applyNumberFormat="1" applyFill="1" applyBorder="1" applyAlignment="1" applyProtection="1">
      <alignment horizontal="center" vertical="center" wrapText="1"/>
      <protection locked="0"/>
    </xf>
    <xf numFmtId="166" fontId="0" fillId="36" borderId="11" xfId="0" applyNumberForma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73" fillId="0" borderId="0" xfId="0" applyFont="1" applyAlignment="1">
      <alignment/>
    </xf>
    <xf numFmtId="0" fontId="26" fillId="35" borderId="0" xfId="0" applyFont="1" applyFill="1" applyAlignment="1" applyProtection="1">
      <alignment/>
      <protection/>
    </xf>
    <xf numFmtId="0" fontId="26" fillId="35" borderId="0" xfId="0" applyFont="1" applyFill="1" applyAlignment="1" applyProtection="1">
      <alignment horizontal="center"/>
      <protection/>
    </xf>
    <xf numFmtId="0" fontId="14" fillId="35" borderId="0" xfId="0" applyFont="1" applyFill="1" applyAlignment="1" applyProtection="1">
      <alignment/>
      <protection/>
    </xf>
    <xf numFmtId="0" fontId="74" fillId="35" borderId="0" xfId="0" applyFont="1" applyFill="1" applyAlignment="1" applyProtection="1">
      <alignment/>
      <protection/>
    </xf>
    <xf numFmtId="0" fontId="10" fillId="35" borderId="0" xfId="0" applyFont="1" applyFill="1" applyAlignment="1" applyProtection="1">
      <alignment horizontal="left"/>
      <protection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75" fillId="35" borderId="0" xfId="0" applyFont="1" applyFill="1" applyBorder="1" applyAlignment="1" applyProtection="1">
      <alignment horizontal="right"/>
      <protection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76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0" fillId="36" borderId="11" xfId="0" applyFill="1" applyBorder="1" applyAlignment="1" applyProtection="1">
      <alignment/>
      <protection locked="0"/>
    </xf>
    <xf numFmtId="0" fontId="2" fillId="36" borderId="13" xfId="0" applyFont="1" applyFill="1" applyBorder="1" applyAlignment="1" applyProtection="1">
      <alignment horizontal="center" vertical="top" wrapText="1"/>
      <protection/>
    </xf>
    <xf numFmtId="0" fontId="0" fillId="36" borderId="12" xfId="0" applyFill="1" applyBorder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36" borderId="22" xfId="0" applyFont="1" applyFill="1" applyBorder="1" applyAlignment="1" applyProtection="1">
      <alignment vertical="center" wrapText="1"/>
      <protection locked="0"/>
    </xf>
    <xf numFmtId="0" fontId="0" fillId="36" borderId="23" xfId="0" applyFill="1" applyBorder="1" applyAlignment="1" applyProtection="1">
      <alignment/>
      <protection locked="0"/>
    </xf>
    <xf numFmtId="0" fontId="0" fillId="36" borderId="24" xfId="0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0" fontId="0" fillId="36" borderId="21" xfId="0" applyFont="1" applyFill="1" applyBorder="1" applyAlignment="1" applyProtection="1">
      <alignment horizontal="left"/>
      <protection locked="0"/>
    </xf>
    <xf numFmtId="0" fontId="0" fillId="36" borderId="12" xfId="0" applyFont="1" applyFill="1" applyBorder="1" applyAlignment="1" applyProtection="1">
      <alignment horizontal="left"/>
      <protection locked="0"/>
    </xf>
    <xf numFmtId="0" fontId="12" fillId="32" borderId="0" xfId="53" applyFill="1" applyAlignment="1" applyProtection="1">
      <alignment horizontal="left"/>
      <protection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36" borderId="12" xfId="0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35" borderId="12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6" borderId="13" xfId="0" applyFont="1" applyFill="1" applyBorder="1" applyAlignment="1" applyProtection="1">
      <alignment horizontal="center" wrapText="1"/>
      <protection locked="0"/>
    </xf>
    <xf numFmtId="0" fontId="0" fillId="36" borderId="21" xfId="0" applyFill="1" applyBorder="1" applyAlignment="1" applyProtection="1">
      <alignment horizontal="center" wrapText="1"/>
      <protection locked="0"/>
    </xf>
    <xf numFmtId="0" fontId="0" fillId="36" borderId="12" xfId="0" applyFill="1" applyBorder="1" applyAlignment="1" applyProtection="1">
      <alignment horizontal="center" wrapText="1"/>
      <protection locked="0"/>
    </xf>
    <xf numFmtId="0" fontId="0" fillId="36" borderId="13" xfId="0" applyFill="1" applyBorder="1" applyAlignment="1" applyProtection="1">
      <alignment horizont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32" borderId="21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0" fillId="36" borderId="24" xfId="0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0" fillId="36" borderId="23" xfId="0" applyFill="1" applyBorder="1" applyAlignment="1" applyProtection="1">
      <alignment vertical="center" wrapText="1"/>
      <protection locked="0"/>
    </xf>
    <xf numFmtId="0" fontId="0" fillId="36" borderId="11" xfId="0" applyFill="1" applyBorder="1" applyAlignment="1" applyProtection="1">
      <alignment vertical="center" wrapText="1"/>
      <protection locked="0"/>
    </xf>
    <xf numFmtId="0" fontId="0" fillId="36" borderId="22" xfId="0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36" borderId="10" xfId="0" applyFill="1" applyBorder="1" applyAlignment="1" applyProtection="1">
      <alignment vertical="center" wrapText="1"/>
      <protection locked="0"/>
    </xf>
    <xf numFmtId="0" fontId="0" fillId="36" borderId="13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0" borderId="25" xfId="0" applyFill="1" applyBorder="1" applyAlignment="1" applyProtection="1">
      <alignment vertical="center" wrapText="1"/>
      <protection locked="0"/>
    </xf>
    <xf numFmtId="0" fontId="0" fillId="36" borderId="12" xfId="0" applyFont="1" applyFill="1" applyBorder="1" applyAlignment="1" applyProtection="1">
      <alignment/>
      <protection locked="0"/>
    </xf>
    <xf numFmtId="0" fontId="0" fillId="36" borderId="21" xfId="0" applyFont="1" applyFill="1" applyBorder="1" applyAlignment="1" applyProtection="1">
      <alignment vertical="center" wrapText="1"/>
      <protection locked="0"/>
    </xf>
    <xf numFmtId="0" fontId="0" fillId="36" borderId="12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/>
      <protection locked="0"/>
    </xf>
    <xf numFmtId="0" fontId="4" fillId="39" borderId="11" xfId="0" applyFont="1" applyFill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 wrapText="1" indent="2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2" xfId="0" applyBorder="1" applyAlignment="1">
      <alignment horizontal="left" indent="1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21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uy.williams@ct.gov" TargetMode="External" /><Relationship Id="rId2" Type="http://schemas.openxmlformats.org/officeDocument/2006/relationships/hyperlink" Target="http://www.sde.ct.gov/sde/lib/sde/PDF/DEPS/Adult/state/budgetbuddy06.pdf" TargetMode="External" /><Relationship Id="rId3" Type="http://schemas.openxmlformats.org/officeDocument/2006/relationships/hyperlink" Target="https://portal.ct.gov/SDE/Adult-Ed/State/Adult-Education-State-Grants/Documents" TargetMode="External" /><Relationship Id="rId4" Type="http://schemas.openxmlformats.org/officeDocument/2006/relationships/hyperlink" Target="mailto:marcy.reed@ct.gov%20-%20(860)%20807-2130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N35"/>
  <sheetViews>
    <sheetView showGridLines="0" zoomScalePageLayoutView="0" workbookViewId="0" topLeftCell="A1">
      <selection activeCell="Q25" sqref="Q25"/>
    </sheetView>
  </sheetViews>
  <sheetFormatPr defaultColWidth="9.140625" defaultRowHeight="12.75"/>
  <cols>
    <col min="1" max="1" width="5.7109375" style="0" customWidth="1"/>
    <col min="2" max="2" width="5.57421875" style="0" customWidth="1"/>
  </cols>
  <sheetData>
    <row r="3" spans="6:10" ht="15.75">
      <c r="F3" s="143"/>
      <c r="G3" s="145"/>
      <c r="H3" s="146" t="s">
        <v>134</v>
      </c>
      <c r="I3" s="145"/>
      <c r="J3" s="143"/>
    </row>
    <row r="4" ht="12.75">
      <c r="H4" s="125" t="s">
        <v>135</v>
      </c>
    </row>
    <row r="5" spans="6:11" ht="15">
      <c r="F5" s="141" t="s">
        <v>127</v>
      </c>
      <c r="G5" s="141"/>
      <c r="H5" s="141"/>
      <c r="I5" s="141"/>
      <c r="J5" s="141"/>
      <c r="K5" s="140"/>
    </row>
    <row r="6" spans="6:11" ht="14.25">
      <c r="F6" s="140"/>
      <c r="G6" s="140"/>
      <c r="H6" s="140" t="s">
        <v>145</v>
      </c>
      <c r="I6" s="140"/>
      <c r="J6" s="140"/>
      <c r="K6" s="140"/>
    </row>
    <row r="7" spans="6:11" ht="15">
      <c r="F7" s="140"/>
      <c r="G7" s="140"/>
      <c r="H7" s="147" t="s">
        <v>176</v>
      </c>
      <c r="I7" s="140"/>
      <c r="J7" s="140"/>
      <c r="K7" s="140"/>
    </row>
    <row r="8" spans="6:11" ht="15">
      <c r="F8" s="140" t="s">
        <v>168</v>
      </c>
      <c r="G8" s="140"/>
      <c r="H8" s="140"/>
      <c r="I8" s="140"/>
      <c r="J8" s="140"/>
      <c r="K8" s="140"/>
    </row>
    <row r="10" spans="2:5" ht="15.75">
      <c r="B10" s="144" t="s">
        <v>126</v>
      </c>
      <c r="C10" s="144"/>
      <c r="D10" s="144"/>
      <c r="E10" s="143"/>
    </row>
    <row r="12" spans="2:14" ht="14.25">
      <c r="B12" s="142">
        <v>1</v>
      </c>
      <c r="C12" s="140" t="s">
        <v>125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2:14" ht="15">
      <c r="B13" s="142">
        <v>2</v>
      </c>
      <c r="C13" s="140" t="s">
        <v>139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2:14" ht="15">
      <c r="B14" s="142">
        <v>3</v>
      </c>
      <c r="C14" s="140" t="s">
        <v>146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2:14" ht="15">
      <c r="B15" s="142"/>
      <c r="C15" s="140" t="s">
        <v>143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2:14" ht="14.25">
      <c r="B16" s="142">
        <v>4</v>
      </c>
      <c r="C16" s="140" t="s">
        <v>124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2:14" ht="15">
      <c r="B17" s="142">
        <v>5</v>
      </c>
      <c r="C17" s="140" t="s">
        <v>140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2:14" ht="14.25">
      <c r="B18" s="142">
        <v>6</v>
      </c>
      <c r="C18" s="140" t="s">
        <v>123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2:14" ht="15">
      <c r="B19" s="142">
        <v>7</v>
      </c>
      <c r="C19" s="140" t="s">
        <v>155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  <row r="20" spans="2:14" ht="15">
      <c r="B20" s="142"/>
      <c r="C20" s="140" t="s">
        <v>153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2:14" ht="14.25">
      <c r="B21" s="142"/>
      <c r="C21" s="140" t="s">
        <v>154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2:14" ht="15">
      <c r="B22" s="142">
        <v>8</v>
      </c>
      <c r="C22" s="141" t="s">
        <v>142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</row>
    <row r="23" spans="2:14" ht="15">
      <c r="B23" s="142">
        <v>9</v>
      </c>
      <c r="C23" s="140" t="s">
        <v>141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2:14" ht="14.25">
      <c r="B24" s="142">
        <v>10</v>
      </c>
      <c r="C24" s="140" t="s">
        <v>175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</row>
    <row r="25" spans="2:14" ht="14.25">
      <c r="B25" s="142">
        <v>11</v>
      </c>
      <c r="C25" s="140" t="s">
        <v>170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2:14" ht="15">
      <c r="B26" s="142">
        <v>12</v>
      </c>
      <c r="C26" s="140" t="s">
        <v>177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pans="2:14" ht="14.25">
      <c r="B27" s="142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</row>
    <row r="29" spans="2:13" ht="15.75">
      <c r="B29" s="144" t="s">
        <v>136</v>
      </c>
      <c r="C29" s="144"/>
      <c r="D29" s="144"/>
      <c r="E29" s="144"/>
      <c r="F29" s="143"/>
      <c r="G29" s="143"/>
      <c r="H29" s="143"/>
      <c r="I29" s="143"/>
      <c r="J29" s="143"/>
      <c r="K29" s="143"/>
      <c r="L29" s="143"/>
      <c r="M29" s="143"/>
    </row>
    <row r="31" spans="3:14" ht="14.25">
      <c r="C31" s="140" t="s">
        <v>137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3:14" ht="14.25">
      <c r="C32" s="140" t="s">
        <v>122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</row>
    <row r="33" spans="3:14" ht="14.25">
      <c r="C33" s="140" t="s">
        <v>128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</row>
    <row r="34" spans="3:14" ht="14.25">
      <c r="C34" s="140" t="s">
        <v>129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</row>
    <row r="35" spans="3:14" ht="14.25">
      <c r="C35" s="140" t="s">
        <v>121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</sheetData>
  <sheetProtection password="CC16" sheet="1"/>
  <printOptions/>
  <pageMargins left="0.45" right="0.45" top="1" bottom="0.75" header="0.3" footer="0.3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2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1.421875" style="0" customWidth="1"/>
    <col min="2" max="2" width="22.8515625" style="0" customWidth="1"/>
    <col min="3" max="3" width="36.8515625" style="0" customWidth="1"/>
    <col min="4" max="5" width="18.28125" style="0" customWidth="1"/>
    <col min="6" max="6" width="20.7109375" style="0" customWidth="1"/>
  </cols>
  <sheetData>
    <row r="1" spans="1:6" ht="15.75">
      <c r="A1" s="236" t="s">
        <v>178</v>
      </c>
      <c r="B1" s="236"/>
      <c r="C1" s="236"/>
      <c r="D1" s="236"/>
      <c r="E1" s="236"/>
      <c r="F1" s="236"/>
    </row>
    <row r="2" spans="1:6" ht="19.5" customHeight="1">
      <c r="A2" s="229" t="s">
        <v>6</v>
      </c>
      <c r="B2" s="229"/>
      <c r="C2" s="229"/>
      <c r="D2" s="229"/>
      <c r="E2" s="229"/>
      <c r="F2" s="229"/>
    </row>
    <row r="3" spans="1:6" ht="19.5" customHeight="1">
      <c r="A3" s="232" t="s">
        <v>138</v>
      </c>
      <c r="B3" s="232"/>
      <c r="C3" s="232"/>
      <c r="D3" s="232"/>
      <c r="E3" s="232"/>
      <c r="F3" s="232"/>
    </row>
    <row r="4" spans="1:6" ht="19.5" customHeight="1">
      <c r="A4" s="232" t="s">
        <v>62</v>
      </c>
      <c r="B4" s="232"/>
      <c r="C4" s="232"/>
      <c r="D4" s="232"/>
      <c r="E4" s="232"/>
      <c r="F4" s="232"/>
    </row>
    <row r="5" spans="1:6" ht="19.5" customHeight="1">
      <c r="A5" s="232" t="s">
        <v>179</v>
      </c>
      <c r="B5" s="232"/>
      <c r="C5" s="232"/>
      <c r="D5" s="232"/>
      <c r="E5" s="232"/>
      <c r="F5" s="232"/>
    </row>
    <row r="6" spans="1:6" ht="19.5" customHeight="1">
      <c r="A6" s="233" t="s">
        <v>180</v>
      </c>
      <c r="B6" s="234"/>
      <c r="C6" s="234"/>
      <c r="D6" s="234"/>
      <c r="E6" s="234"/>
      <c r="F6" s="235"/>
    </row>
    <row r="7" spans="1:6" ht="19.5" customHeight="1">
      <c r="A7" s="233" t="s">
        <v>130</v>
      </c>
      <c r="B7" s="234"/>
      <c r="C7" s="234"/>
      <c r="D7" s="234"/>
      <c r="E7" s="234"/>
      <c r="F7" s="235"/>
    </row>
    <row r="8" spans="1:6" ht="19.5" customHeight="1">
      <c r="A8" s="233" t="s">
        <v>131</v>
      </c>
      <c r="B8" s="234"/>
      <c r="C8" s="234"/>
      <c r="D8" s="234"/>
      <c r="E8" s="234"/>
      <c r="F8" s="235"/>
    </row>
    <row r="9" spans="1:6" ht="15.75" customHeight="1">
      <c r="A9" s="240"/>
      <c r="B9" s="241"/>
      <c r="C9" s="241"/>
      <c r="D9" s="241"/>
      <c r="E9" s="241"/>
      <c r="F9" s="242"/>
    </row>
    <row r="10" spans="1:6" ht="12.75">
      <c r="A10" s="1" t="s">
        <v>7</v>
      </c>
      <c r="B10" s="245" t="s">
        <v>8</v>
      </c>
      <c r="C10" s="246"/>
      <c r="D10" s="13" t="s">
        <v>78</v>
      </c>
      <c r="E10" s="13" t="s">
        <v>79</v>
      </c>
      <c r="F10" s="1" t="s">
        <v>5</v>
      </c>
    </row>
    <row r="11" spans="1:6" ht="15" customHeight="1">
      <c r="A11" s="2" t="s">
        <v>0</v>
      </c>
      <c r="B11" s="237" t="s">
        <v>148</v>
      </c>
      <c r="C11" s="239"/>
      <c r="D11" s="122">
        <v>0</v>
      </c>
      <c r="E11" s="16">
        <f>IF(D11=0,(F11*1),IF(D11&gt;1,(ROUND(F11-D11,2)),0))</f>
        <v>0</v>
      </c>
      <c r="F11" s="119">
        <f>'CEE Budget Narrative'!I5+'CEE Budget Narrative'!I112+'CEE Budget Narrative'!I139</f>
        <v>0</v>
      </c>
    </row>
    <row r="12" spans="1:6" ht="15" customHeight="1">
      <c r="A12" s="2" t="s">
        <v>1</v>
      </c>
      <c r="B12" s="237" t="s">
        <v>149</v>
      </c>
      <c r="C12" s="239"/>
      <c r="D12" s="122">
        <v>0</v>
      </c>
      <c r="E12" s="16">
        <f aca="true" t="shared" si="0" ref="E12:E19">IF(D12=0,(F12*1),IF(D12&gt;1,(ROUND(F12-D12,2)),0))</f>
        <v>0</v>
      </c>
      <c r="F12" s="119">
        <f>'CEE Budget Narrative'!I23+'CEE Budget Narrative'!I92</f>
        <v>0</v>
      </c>
    </row>
    <row r="13" spans="1:6" ht="15" customHeight="1">
      <c r="A13" s="2">
        <v>200</v>
      </c>
      <c r="B13" s="237" t="s">
        <v>9</v>
      </c>
      <c r="C13" s="238"/>
      <c r="D13" s="122">
        <v>0</v>
      </c>
      <c r="E13" s="16">
        <f t="shared" si="0"/>
        <v>0</v>
      </c>
      <c r="F13" s="119">
        <f>'CEE Budget Narrative'!I174</f>
        <v>0</v>
      </c>
    </row>
    <row r="14" spans="1:6" ht="15" customHeight="1">
      <c r="A14" s="2">
        <v>322</v>
      </c>
      <c r="B14" s="237" t="s">
        <v>10</v>
      </c>
      <c r="C14" s="238"/>
      <c r="D14" s="122">
        <v>0</v>
      </c>
      <c r="E14" s="16">
        <f t="shared" si="0"/>
        <v>0</v>
      </c>
      <c r="F14" s="119">
        <f>'CEE Budget Narrative'!I204</f>
        <v>0</v>
      </c>
    </row>
    <row r="15" spans="1:6" ht="15" customHeight="1">
      <c r="A15" s="2">
        <v>330</v>
      </c>
      <c r="B15" s="237" t="s">
        <v>150</v>
      </c>
      <c r="C15" s="238"/>
      <c r="D15" s="122">
        <v>0</v>
      </c>
      <c r="E15" s="16">
        <f t="shared" si="0"/>
        <v>0</v>
      </c>
      <c r="F15" s="119">
        <f>'CEE Budget Narrative'!I223</f>
        <v>0</v>
      </c>
    </row>
    <row r="16" spans="1:6" ht="15" customHeight="1">
      <c r="A16" s="2">
        <v>400</v>
      </c>
      <c r="B16" s="237" t="s">
        <v>11</v>
      </c>
      <c r="C16" s="238"/>
      <c r="D16" s="122">
        <v>0</v>
      </c>
      <c r="E16" s="16">
        <f t="shared" si="0"/>
        <v>0</v>
      </c>
      <c r="F16" s="119">
        <f>'CEE Budget Narrative'!I242</f>
        <v>0</v>
      </c>
    </row>
    <row r="17" spans="1:6" ht="15" customHeight="1">
      <c r="A17" s="2">
        <v>500</v>
      </c>
      <c r="B17" s="237" t="s">
        <v>4</v>
      </c>
      <c r="C17" s="238"/>
      <c r="D17" s="122">
        <v>0</v>
      </c>
      <c r="E17" s="16">
        <f t="shared" si="0"/>
        <v>0</v>
      </c>
      <c r="F17" s="119">
        <f>'CEE Budget Narrative'!I270+'CEE Budget Narrative'!I288+'CEE Budget Narrative'!I316</f>
        <v>0</v>
      </c>
    </row>
    <row r="18" spans="1:6" ht="15" customHeight="1">
      <c r="A18" s="2">
        <v>600</v>
      </c>
      <c r="B18" s="237" t="s">
        <v>151</v>
      </c>
      <c r="C18" s="238"/>
      <c r="D18" s="122">
        <v>0</v>
      </c>
      <c r="E18" s="16">
        <f t="shared" si="0"/>
        <v>0</v>
      </c>
      <c r="F18" s="119">
        <f>'CEE Budget Narrative'!I355+'CEE Budget Narrative'!I392+'CEE Budget Narrative'!I434</f>
        <v>0</v>
      </c>
    </row>
    <row r="19" spans="1:6" ht="15" customHeight="1">
      <c r="A19" s="2">
        <v>700</v>
      </c>
      <c r="B19" s="237" t="s">
        <v>152</v>
      </c>
      <c r="C19" s="238"/>
      <c r="D19" s="122">
        <v>0</v>
      </c>
      <c r="E19" s="16">
        <f t="shared" si="0"/>
        <v>0</v>
      </c>
      <c r="F19" s="119">
        <f>'CEE Budget Narrative'!I467+'CEE Budget Narrative'!I498</f>
        <v>0</v>
      </c>
    </row>
    <row r="20" spans="1:6" ht="15.75">
      <c r="A20" s="3"/>
      <c r="B20" s="230" t="s">
        <v>5</v>
      </c>
      <c r="C20" s="231"/>
      <c r="D20" s="14">
        <f>SUM(D11:D19)</f>
        <v>0</v>
      </c>
      <c r="E20" s="120">
        <f>SUM(E11:E19)</f>
        <v>0</v>
      </c>
      <c r="F20" s="121">
        <f>SUM(F11:F19)</f>
        <v>0</v>
      </c>
    </row>
    <row r="21" spans="1:6" ht="30" customHeight="1">
      <c r="A21" s="31" t="s">
        <v>85</v>
      </c>
      <c r="B21" s="30" t="s">
        <v>84</v>
      </c>
      <c r="C21" s="31" t="s">
        <v>87</v>
      </c>
      <c r="D21" s="4"/>
      <c r="E21" s="4"/>
      <c r="F21" s="4" t="s">
        <v>14</v>
      </c>
    </row>
    <row r="22" spans="1:6" ht="30" customHeight="1">
      <c r="A22" s="31" t="s">
        <v>85</v>
      </c>
      <c r="B22" s="27" t="s">
        <v>86</v>
      </c>
      <c r="C22" s="27" t="s">
        <v>12</v>
      </c>
      <c r="D22" s="11"/>
      <c r="E22" s="11"/>
      <c r="F22" s="243" t="s">
        <v>13</v>
      </c>
    </row>
    <row r="23" spans="1:6" ht="12.75">
      <c r="A23" s="5"/>
      <c r="B23" s="5"/>
      <c r="C23" s="6"/>
      <c r="D23" s="12"/>
      <c r="E23" s="12"/>
      <c r="F23" s="244"/>
    </row>
  </sheetData>
  <sheetProtection password="CC16" sheet="1"/>
  <mergeCells count="21">
    <mergeCell ref="F22:F23"/>
    <mergeCell ref="A7:F7"/>
    <mergeCell ref="A8:F8"/>
    <mergeCell ref="B10:C10"/>
    <mergeCell ref="B11:C11"/>
    <mergeCell ref="B16:C16"/>
    <mergeCell ref="B15:C15"/>
    <mergeCell ref="B12:C12"/>
    <mergeCell ref="A4:F4"/>
    <mergeCell ref="A9:F9"/>
    <mergeCell ref="B17:C17"/>
    <mergeCell ref="A2:F2"/>
    <mergeCell ref="B20:C20"/>
    <mergeCell ref="A3:F3"/>
    <mergeCell ref="A5:F5"/>
    <mergeCell ref="A6:F6"/>
    <mergeCell ref="A1:F1"/>
    <mergeCell ref="B19:C19"/>
    <mergeCell ref="B13:C13"/>
    <mergeCell ref="B14:C14"/>
    <mergeCell ref="B18:C18"/>
  </mergeCells>
  <dataValidations count="1">
    <dataValidation type="whole" operator="greaterThanOrEqual" allowBlank="1" showInputMessage="1" showErrorMessage="1" error="Enter a zero or the amount." sqref="D11:D19">
      <formula1>0</formula1>
    </dataValidation>
  </dataValidations>
  <printOptions/>
  <pageMargins left="0.25" right="0.25" top="2.25" bottom="0.75" header="0.3" footer="0.3"/>
  <pageSetup fitToHeight="0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L529"/>
  <sheetViews>
    <sheetView tabSelected="1" zoomScale="75" zoomScaleNormal="75" zoomScaleSheetLayoutView="73" zoomScalePageLayoutView="0" workbookViewId="0" topLeftCell="A1">
      <selection activeCell="O24" sqref="O24"/>
    </sheetView>
  </sheetViews>
  <sheetFormatPr defaultColWidth="9.140625" defaultRowHeight="12.75"/>
  <cols>
    <col min="1" max="1" width="20.28125" style="21" customWidth="1"/>
    <col min="2" max="2" width="35.7109375" style="21" customWidth="1"/>
    <col min="3" max="3" width="15.28125" style="22" customWidth="1"/>
    <col min="4" max="4" width="17.00390625" style="21" customWidth="1"/>
    <col min="5" max="5" width="18.7109375" style="21" customWidth="1"/>
    <col min="6" max="6" width="28.140625" style="21" customWidth="1"/>
    <col min="7" max="7" width="14.8515625" style="21" customWidth="1"/>
    <col min="8" max="8" width="13.57421875" style="21" customWidth="1"/>
    <col min="9" max="9" width="18.7109375" style="21" customWidth="1"/>
    <col min="10" max="10" width="32.28125" style="133" customWidth="1"/>
    <col min="11" max="16384" width="9.140625" style="21" customWidth="1"/>
  </cols>
  <sheetData>
    <row r="1" spans="1:10" s="32" customFormat="1" ht="30">
      <c r="A1" s="152" t="s">
        <v>181</v>
      </c>
      <c r="B1" s="152"/>
      <c r="C1" s="152"/>
      <c r="D1" s="152"/>
      <c r="E1" s="152"/>
      <c r="F1" s="86" t="s">
        <v>101</v>
      </c>
      <c r="G1" s="87" t="s">
        <v>171</v>
      </c>
      <c r="H1" s="86"/>
      <c r="J1" s="129"/>
    </row>
    <row r="2" spans="1:10" s="32" customFormat="1" ht="27" customHeight="1">
      <c r="A2" s="88" t="s">
        <v>144</v>
      </c>
      <c r="B2" s="123"/>
      <c r="C2" s="88" t="s">
        <v>106</v>
      </c>
      <c r="D2" s="127"/>
      <c r="E2" s="151" t="s">
        <v>169</v>
      </c>
      <c r="F2" s="128"/>
      <c r="G2" s="90"/>
      <c r="H2" s="89"/>
      <c r="J2" s="130"/>
    </row>
    <row r="3" spans="1:10" s="32" customFormat="1" ht="14.25">
      <c r="A3" s="76" t="s">
        <v>147</v>
      </c>
      <c r="B3" s="199" t="s">
        <v>174</v>
      </c>
      <c r="C3" s="199"/>
      <c r="D3" s="199"/>
      <c r="E3" s="199"/>
      <c r="J3" s="131"/>
    </row>
    <row r="4" spans="3:10" s="32" customFormat="1" ht="14.25">
      <c r="C4" s="33"/>
      <c r="I4" s="80" t="s">
        <v>77</v>
      </c>
      <c r="J4" s="132"/>
    </row>
    <row r="5" spans="1:10" s="36" customFormat="1" ht="18">
      <c r="A5" s="34" t="s">
        <v>156</v>
      </c>
      <c r="B5" s="148"/>
      <c r="C5" s="149"/>
      <c r="D5" s="150"/>
      <c r="E5" s="37"/>
      <c r="H5" s="34" t="s">
        <v>17</v>
      </c>
      <c r="I5" s="38">
        <f>SUM(I8:I19)</f>
        <v>0</v>
      </c>
      <c r="J5" s="132"/>
    </row>
    <row r="6" spans="3:10" s="32" customFormat="1" ht="12.75">
      <c r="C6" s="33"/>
      <c r="E6" s="37"/>
      <c r="J6" s="132"/>
    </row>
    <row r="7" spans="1:11" s="32" customFormat="1" ht="38.25">
      <c r="A7" s="77" t="s">
        <v>56</v>
      </c>
      <c r="B7" s="53" t="s">
        <v>42</v>
      </c>
      <c r="C7" s="53" t="s">
        <v>107</v>
      </c>
      <c r="D7" s="83" t="s">
        <v>18</v>
      </c>
      <c r="E7" s="53" t="s">
        <v>63</v>
      </c>
      <c r="F7" s="53" t="s">
        <v>65</v>
      </c>
      <c r="G7" s="53" t="s">
        <v>66</v>
      </c>
      <c r="H7" s="53" t="s">
        <v>15</v>
      </c>
      <c r="I7" s="53" t="s">
        <v>16</v>
      </c>
      <c r="J7" s="132"/>
      <c r="K7" s="39"/>
    </row>
    <row r="8" spans="1:11" ht="12.75">
      <c r="A8" s="91"/>
      <c r="B8" s="92"/>
      <c r="C8" s="92"/>
      <c r="D8" s="93"/>
      <c r="E8" s="94"/>
      <c r="F8" s="93"/>
      <c r="G8" s="95"/>
      <c r="H8" s="96"/>
      <c r="I8" s="101">
        <f>IF(LEN(A8)&lt;6,0,IF(ISBLANK(D8),0,IF(ISBLANK(F8),0,IF(ISBLANK(G8),0,ROUND(IF(D8="salaried",C8*E8*H8,C8*E8*F8*G8*H8),0)))))</f>
        <v>0</v>
      </c>
      <c r="J8" s="132" t="s">
        <v>19</v>
      </c>
      <c r="K8" s="23"/>
    </row>
    <row r="9" spans="1:10" ht="12.75">
      <c r="A9" s="97"/>
      <c r="B9" s="92"/>
      <c r="C9" s="92"/>
      <c r="D9" s="98"/>
      <c r="E9" s="94"/>
      <c r="F9" s="93"/>
      <c r="G9" s="95"/>
      <c r="H9" s="96"/>
      <c r="I9" s="101">
        <f aca="true" t="shared" si="0" ref="I9:I19">IF(LEN(A9)&lt;6,0,IF(ISBLANK(D9),0,IF(ISBLANK(F9),0,IF(ISBLANK(G9),0,ROUND(IF(D9="salaried",C9*E9*H9,C9*E9*F9*G9*H9),0)))))</f>
        <v>0</v>
      </c>
      <c r="J9" s="132" t="s">
        <v>20</v>
      </c>
    </row>
    <row r="10" spans="1:10" ht="12.75">
      <c r="A10" s="78"/>
      <c r="B10" s="17"/>
      <c r="C10" s="17"/>
      <c r="D10" s="7"/>
      <c r="E10" s="18"/>
      <c r="F10" s="19"/>
      <c r="G10" s="20"/>
      <c r="H10" s="24"/>
      <c r="I10" s="101">
        <f t="shared" si="0"/>
        <v>0</v>
      </c>
      <c r="J10" s="132"/>
    </row>
    <row r="11" spans="1:9" ht="12.75">
      <c r="A11" s="78"/>
      <c r="B11" s="17"/>
      <c r="C11" s="17"/>
      <c r="D11" s="7"/>
      <c r="E11" s="18"/>
      <c r="F11" s="19"/>
      <c r="G11" s="20"/>
      <c r="H11" s="24"/>
      <c r="I11" s="101">
        <f t="shared" si="0"/>
        <v>0</v>
      </c>
    </row>
    <row r="12" spans="1:9" ht="12.75">
      <c r="A12" s="78" t="s">
        <v>77</v>
      </c>
      <c r="B12" s="17" t="s">
        <v>77</v>
      </c>
      <c r="C12" s="17" t="s">
        <v>77</v>
      </c>
      <c r="D12" s="7"/>
      <c r="E12" s="18" t="s">
        <v>77</v>
      </c>
      <c r="F12" s="19" t="s">
        <v>77</v>
      </c>
      <c r="G12" s="20" t="s">
        <v>77</v>
      </c>
      <c r="H12" s="24"/>
      <c r="I12" s="101">
        <f t="shared" si="0"/>
        <v>0</v>
      </c>
    </row>
    <row r="13" spans="1:9" ht="12.75">
      <c r="A13" s="78" t="s">
        <v>77</v>
      </c>
      <c r="B13" s="17" t="s">
        <v>77</v>
      </c>
      <c r="C13" s="17" t="s">
        <v>77</v>
      </c>
      <c r="D13" s="7"/>
      <c r="E13" s="18" t="s">
        <v>77</v>
      </c>
      <c r="F13" s="19" t="s">
        <v>77</v>
      </c>
      <c r="G13" s="20" t="s">
        <v>77</v>
      </c>
      <c r="H13" s="24"/>
      <c r="I13" s="101">
        <f t="shared" si="0"/>
        <v>0</v>
      </c>
    </row>
    <row r="14" spans="1:9" ht="12.75">
      <c r="A14" s="78" t="s">
        <v>77</v>
      </c>
      <c r="B14" s="17" t="s">
        <v>77</v>
      </c>
      <c r="C14" s="17" t="s">
        <v>77</v>
      </c>
      <c r="D14" s="7"/>
      <c r="E14" s="18" t="s">
        <v>77</v>
      </c>
      <c r="F14" s="19" t="s">
        <v>77</v>
      </c>
      <c r="G14" s="20" t="s">
        <v>77</v>
      </c>
      <c r="H14" s="24" t="s">
        <v>77</v>
      </c>
      <c r="I14" s="101">
        <f t="shared" si="0"/>
        <v>0</v>
      </c>
    </row>
    <row r="15" spans="1:9" ht="12.75">
      <c r="A15" s="56"/>
      <c r="B15" s="93"/>
      <c r="C15" s="93"/>
      <c r="D15" s="93"/>
      <c r="E15" s="94"/>
      <c r="F15" s="93"/>
      <c r="G15" s="99"/>
      <c r="H15" s="96"/>
      <c r="I15" s="101">
        <f t="shared" si="0"/>
        <v>0</v>
      </c>
    </row>
    <row r="16" spans="1:9" ht="12.75">
      <c r="A16" s="78" t="s">
        <v>77</v>
      </c>
      <c r="B16" s="17" t="s">
        <v>77</v>
      </c>
      <c r="C16" s="17" t="s">
        <v>77</v>
      </c>
      <c r="D16" s="7"/>
      <c r="E16" s="18" t="s">
        <v>77</v>
      </c>
      <c r="F16" s="19" t="s">
        <v>77</v>
      </c>
      <c r="G16" s="20" t="s">
        <v>77</v>
      </c>
      <c r="H16" s="24"/>
      <c r="I16" s="101">
        <f t="shared" si="0"/>
        <v>0</v>
      </c>
    </row>
    <row r="17" spans="1:9" ht="12.75">
      <c r="A17" s="78" t="s">
        <v>77</v>
      </c>
      <c r="B17" s="17" t="s">
        <v>77</v>
      </c>
      <c r="C17" s="17" t="s">
        <v>77</v>
      </c>
      <c r="D17" s="7"/>
      <c r="E17" s="18" t="s">
        <v>77</v>
      </c>
      <c r="F17" s="19" t="s">
        <v>77</v>
      </c>
      <c r="G17" s="20" t="s">
        <v>77</v>
      </c>
      <c r="H17" s="24"/>
      <c r="I17" s="101">
        <f t="shared" si="0"/>
        <v>0</v>
      </c>
    </row>
    <row r="18" spans="1:9" ht="12.75">
      <c r="A18" s="78" t="s">
        <v>77</v>
      </c>
      <c r="B18" s="17" t="s">
        <v>77</v>
      </c>
      <c r="C18" s="17" t="s">
        <v>77</v>
      </c>
      <c r="D18" s="7"/>
      <c r="E18" s="18" t="s">
        <v>77</v>
      </c>
      <c r="F18" s="19" t="s">
        <v>77</v>
      </c>
      <c r="G18" s="20" t="s">
        <v>77</v>
      </c>
      <c r="H18" s="24"/>
      <c r="I18" s="101">
        <f t="shared" si="0"/>
        <v>0</v>
      </c>
    </row>
    <row r="19" spans="1:9" ht="12.75">
      <c r="A19" s="78" t="s">
        <v>77</v>
      </c>
      <c r="B19" s="17" t="s">
        <v>77</v>
      </c>
      <c r="C19" s="17" t="s">
        <v>77</v>
      </c>
      <c r="D19" s="7"/>
      <c r="E19" s="18" t="s">
        <v>77</v>
      </c>
      <c r="F19" s="19" t="s">
        <v>77</v>
      </c>
      <c r="G19" s="20" t="s">
        <v>77</v>
      </c>
      <c r="H19" s="24"/>
      <c r="I19" s="101">
        <f t="shared" si="0"/>
        <v>0</v>
      </c>
    </row>
    <row r="21" ht="12.75">
      <c r="G21" s="23" t="s">
        <v>77</v>
      </c>
    </row>
    <row r="22" spans="1:10" s="36" customFormat="1" ht="15.75">
      <c r="A22" s="21"/>
      <c r="B22" s="163" t="s">
        <v>105</v>
      </c>
      <c r="C22" s="164"/>
      <c r="D22" s="164"/>
      <c r="E22" s="164"/>
      <c r="F22" s="164"/>
      <c r="G22" s="164"/>
      <c r="H22" s="21"/>
      <c r="I22" s="21"/>
      <c r="J22" s="133"/>
    </row>
    <row r="23" spans="1:10" s="32" customFormat="1" ht="18">
      <c r="A23" s="34" t="s">
        <v>157</v>
      </c>
      <c r="B23" s="34"/>
      <c r="C23" s="35"/>
      <c r="D23" s="34"/>
      <c r="E23" s="36"/>
      <c r="F23" s="36"/>
      <c r="G23" s="36"/>
      <c r="H23" s="34" t="s">
        <v>17</v>
      </c>
      <c r="I23" s="40">
        <f>SUM(I26:I88)</f>
        <v>0</v>
      </c>
      <c r="J23" s="132"/>
    </row>
    <row r="24" spans="3:10" s="32" customFormat="1" ht="12.75">
      <c r="C24" s="33"/>
      <c r="J24" s="132"/>
    </row>
    <row r="25" spans="1:10" ht="38.25">
      <c r="A25" s="83" t="s">
        <v>64</v>
      </c>
      <c r="B25" s="53" t="s">
        <v>42</v>
      </c>
      <c r="C25" s="53" t="s">
        <v>25</v>
      </c>
      <c r="D25" s="83" t="s">
        <v>18</v>
      </c>
      <c r="E25" s="53" t="s">
        <v>63</v>
      </c>
      <c r="F25" s="53" t="s">
        <v>65</v>
      </c>
      <c r="G25" s="79" t="s">
        <v>66</v>
      </c>
      <c r="H25" s="53" t="s">
        <v>15</v>
      </c>
      <c r="I25" s="53" t="s">
        <v>16</v>
      </c>
      <c r="J25" s="132"/>
    </row>
    <row r="26" spans="1:9" ht="12.75">
      <c r="A26" s="56"/>
      <c r="B26" s="100"/>
      <c r="C26" s="93"/>
      <c r="D26" s="93"/>
      <c r="E26" s="94"/>
      <c r="F26" s="93"/>
      <c r="G26" s="99"/>
      <c r="H26" s="96"/>
      <c r="I26" s="101">
        <f>IF(ISBLANK(A26),0,IF(ISBLANK(D26),0,IF(ISBLANK(F26),0,IF(ISBLANK(G26),0,ROUND(IF(D26="salaried",C26*E26*H26,C26*E26*F26*G26*H26),0)))))</f>
        <v>0</v>
      </c>
    </row>
    <row r="27" spans="1:10" ht="12.75">
      <c r="A27" s="56"/>
      <c r="B27" s="58"/>
      <c r="C27" s="19"/>
      <c r="D27" s="7"/>
      <c r="E27" s="18"/>
      <c r="F27" s="19"/>
      <c r="G27" s="28" t="s">
        <v>77</v>
      </c>
      <c r="H27" s="24"/>
      <c r="I27" s="101">
        <f>IF(ISBLANK(A27),0,IF(ISBLANK(D27),0,IF(ISBLANK(F27),0,IF(ISBLANK(G27),0,ROUND(IF(D27="salaried",C27*E27*H27,C27*E27*F27*G27*H27),0)))))</f>
        <v>0</v>
      </c>
      <c r="J27" s="132" t="s">
        <v>23</v>
      </c>
    </row>
    <row r="28" spans="1:10" ht="12.75">
      <c r="A28" s="56"/>
      <c r="B28" s="58"/>
      <c r="C28" s="19"/>
      <c r="D28" s="7"/>
      <c r="E28" s="8"/>
      <c r="F28" s="7"/>
      <c r="G28" s="29"/>
      <c r="H28" s="24"/>
      <c r="I28" s="101">
        <f>IF(ISBLANK(A28),0,IF(ISBLANK(D28),0,IF(ISBLANK(F28),0,IF(ISBLANK(G28),0,ROUND(IF(D28="salaried",C28*E28*H28,C28*E28*F28*G28*H28),0)))))</f>
        <v>0</v>
      </c>
      <c r="J28" s="132" t="s">
        <v>91</v>
      </c>
    </row>
    <row r="29" spans="1:10" ht="12.75">
      <c r="A29" s="56"/>
      <c r="B29" s="58"/>
      <c r="C29" s="19"/>
      <c r="D29" s="7"/>
      <c r="E29" s="8"/>
      <c r="F29" s="7"/>
      <c r="G29" s="29"/>
      <c r="H29" s="24"/>
      <c r="I29" s="101">
        <f aca="true" t="shared" si="1" ref="I29:I88">IF(ISBLANK(A29),0,IF(ISBLANK(D29),0,IF(ISBLANK(F29),0,IF(ISBLANK(G29),0,ROUND(IF(D29="salaried",C29*E29*H29,C29*E29*F29*G29*H29),0)))))</f>
        <v>0</v>
      </c>
      <c r="J29" s="132" t="s">
        <v>92</v>
      </c>
    </row>
    <row r="30" spans="1:10" ht="12.75">
      <c r="A30" s="56"/>
      <c r="B30" s="58"/>
      <c r="C30" s="19"/>
      <c r="D30" s="7"/>
      <c r="E30" s="8"/>
      <c r="F30" s="7"/>
      <c r="G30" s="29"/>
      <c r="H30" s="24"/>
      <c r="I30" s="101">
        <f t="shared" si="1"/>
        <v>0</v>
      </c>
      <c r="J30" s="132" t="s">
        <v>24</v>
      </c>
    </row>
    <row r="31" spans="1:10" ht="12.75">
      <c r="A31" s="56"/>
      <c r="B31" s="58" t="s">
        <v>77</v>
      </c>
      <c r="C31" s="19" t="s">
        <v>77</v>
      </c>
      <c r="D31" s="7"/>
      <c r="E31" s="8"/>
      <c r="F31" s="7"/>
      <c r="G31" s="29"/>
      <c r="H31" s="24"/>
      <c r="I31" s="101">
        <f t="shared" si="1"/>
        <v>0</v>
      </c>
      <c r="J31" s="132" t="s">
        <v>21</v>
      </c>
    </row>
    <row r="32" spans="1:10" ht="12.75">
      <c r="A32" s="56"/>
      <c r="B32" s="58" t="s">
        <v>77</v>
      </c>
      <c r="C32" s="19" t="s">
        <v>77</v>
      </c>
      <c r="D32" s="7"/>
      <c r="E32" s="8"/>
      <c r="F32" s="7"/>
      <c r="G32" s="29"/>
      <c r="H32" s="24"/>
      <c r="I32" s="101">
        <f t="shared" si="1"/>
        <v>0</v>
      </c>
      <c r="J32" s="132" t="s">
        <v>22</v>
      </c>
    </row>
    <row r="33" spans="1:10" ht="12.75">
      <c r="A33" s="56"/>
      <c r="B33" s="58" t="s">
        <v>77</v>
      </c>
      <c r="C33" s="19" t="s">
        <v>77</v>
      </c>
      <c r="D33" s="7"/>
      <c r="E33" s="8"/>
      <c r="F33" s="7"/>
      <c r="G33" s="29"/>
      <c r="H33" s="24"/>
      <c r="I33" s="101">
        <f t="shared" si="1"/>
        <v>0</v>
      </c>
      <c r="J33" s="132" t="s">
        <v>88</v>
      </c>
    </row>
    <row r="34" spans="1:10" ht="12.75">
      <c r="A34" s="56"/>
      <c r="B34" s="58" t="s">
        <v>77</v>
      </c>
      <c r="C34" s="19" t="s">
        <v>77</v>
      </c>
      <c r="D34" s="7"/>
      <c r="E34" s="8"/>
      <c r="F34" s="7"/>
      <c r="G34" s="29"/>
      <c r="H34" s="24"/>
      <c r="I34" s="101">
        <f t="shared" si="1"/>
        <v>0</v>
      </c>
      <c r="J34" s="133" t="s">
        <v>77</v>
      </c>
    </row>
    <row r="35" spans="1:9" ht="12.75">
      <c r="A35" s="56"/>
      <c r="B35" s="58" t="s">
        <v>77</v>
      </c>
      <c r="C35" s="19" t="s">
        <v>77</v>
      </c>
      <c r="D35" s="7"/>
      <c r="E35" s="18" t="s">
        <v>77</v>
      </c>
      <c r="F35" s="7"/>
      <c r="G35" s="29"/>
      <c r="H35" s="24"/>
      <c r="I35" s="101">
        <f t="shared" si="1"/>
        <v>0</v>
      </c>
    </row>
    <row r="36" spans="1:9" ht="12.75">
      <c r="A36" s="56"/>
      <c r="B36" s="58" t="s">
        <v>77</v>
      </c>
      <c r="C36" s="19" t="s">
        <v>77</v>
      </c>
      <c r="D36" s="7"/>
      <c r="E36" s="8"/>
      <c r="F36" s="19" t="s">
        <v>77</v>
      </c>
      <c r="G36" s="28" t="s">
        <v>77</v>
      </c>
      <c r="H36" s="24"/>
      <c r="I36" s="101">
        <f t="shared" si="1"/>
        <v>0</v>
      </c>
    </row>
    <row r="37" spans="1:10" ht="12.75">
      <c r="A37" s="56"/>
      <c r="B37" s="58" t="s">
        <v>77</v>
      </c>
      <c r="C37" s="19" t="s">
        <v>77</v>
      </c>
      <c r="D37" s="7"/>
      <c r="E37" s="8"/>
      <c r="F37" s="7"/>
      <c r="G37" s="29"/>
      <c r="H37" s="24"/>
      <c r="I37" s="101">
        <f t="shared" si="1"/>
        <v>0</v>
      </c>
      <c r="J37" s="133" t="s">
        <v>77</v>
      </c>
    </row>
    <row r="38" spans="1:9" ht="12.75">
      <c r="A38" s="56"/>
      <c r="B38" s="58" t="s">
        <v>77</v>
      </c>
      <c r="C38" s="19" t="s">
        <v>77</v>
      </c>
      <c r="D38" s="7"/>
      <c r="E38" s="8"/>
      <c r="F38" s="7"/>
      <c r="G38" s="29"/>
      <c r="H38" s="24"/>
      <c r="I38" s="101">
        <f t="shared" si="1"/>
        <v>0</v>
      </c>
    </row>
    <row r="39" spans="1:9" ht="12.75">
      <c r="A39" s="56"/>
      <c r="B39" s="58" t="s">
        <v>77</v>
      </c>
      <c r="C39" s="19" t="s">
        <v>77</v>
      </c>
      <c r="D39" s="7"/>
      <c r="E39" s="8"/>
      <c r="F39" s="7"/>
      <c r="G39" s="29"/>
      <c r="H39" s="24"/>
      <c r="I39" s="101">
        <f t="shared" si="1"/>
        <v>0</v>
      </c>
    </row>
    <row r="40" spans="1:9" ht="12.75">
      <c r="A40" s="56"/>
      <c r="B40" s="58" t="s">
        <v>77</v>
      </c>
      <c r="C40" s="19" t="s">
        <v>77</v>
      </c>
      <c r="D40" s="7"/>
      <c r="E40" s="8"/>
      <c r="F40" s="7"/>
      <c r="G40" s="29"/>
      <c r="H40" s="24"/>
      <c r="I40" s="101">
        <f t="shared" si="1"/>
        <v>0</v>
      </c>
    </row>
    <row r="41" spans="1:9" ht="12.75">
      <c r="A41" s="56"/>
      <c r="B41" s="58" t="s">
        <v>77</v>
      </c>
      <c r="C41" s="19" t="s">
        <v>77</v>
      </c>
      <c r="D41" s="7"/>
      <c r="E41" s="8"/>
      <c r="F41" s="7"/>
      <c r="G41" s="29"/>
      <c r="H41" s="24"/>
      <c r="I41" s="101">
        <f t="shared" si="1"/>
        <v>0</v>
      </c>
    </row>
    <row r="42" spans="1:9" ht="12.75">
      <c r="A42" s="56"/>
      <c r="B42" s="58" t="s">
        <v>77</v>
      </c>
      <c r="C42" s="19" t="s">
        <v>77</v>
      </c>
      <c r="D42" s="7"/>
      <c r="E42" s="8"/>
      <c r="F42" s="7"/>
      <c r="G42" s="29"/>
      <c r="H42" s="24"/>
      <c r="I42" s="101">
        <f t="shared" si="1"/>
        <v>0</v>
      </c>
    </row>
    <row r="43" spans="1:9" ht="12.75">
      <c r="A43" s="56"/>
      <c r="B43" s="58" t="s">
        <v>77</v>
      </c>
      <c r="C43" s="19" t="s">
        <v>77</v>
      </c>
      <c r="D43" s="7"/>
      <c r="E43" s="8"/>
      <c r="F43" s="7"/>
      <c r="G43" s="29"/>
      <c r="H43" s="24"/>
      <c r="I43" s="101">
        <f t="shared" si="1"/>
        <v>0</v>
      </c>
    </row>
    <row r="44" spans="1:9" ht="12.75">
      <c r="A44" s="56"/>
      <c r="B44" s="58" t="s">
        <v>77</v>
      </c>
      <c r="C44" s="19" t="s">
        <v>77</v>
      </c>
      <c r="D44" s="7"/>
      <c r="E44" s="8"/>
      <c r="F44" s="7"/>
      <c r="G44" s="29"/>
      <c r="H44" s="24"/>
      <c r="I44" s="101">
        <f t="shared" si="1"/>
        <v>0</v>
      </c>
    </row>
    <row r="45" spans="1:9" ht="12.75">
      <c r="A45" s="56"/>
      <c r="B45" s="58" t="s">
        <v>77</v>
      </c>
      <c r="C45" s="19" t="s">
        <v>77</v>
      </c>
      <c r="D45" s="7"/>
      <c r="E45" s="8"/>
      <c r="F45" s="7"/>
      <c r="G45" s="29"/>
      <c r="H45" s="24"/>
      <c r="I45" s="101">
        <f t="shared" si="1"/>
        <v>0</v>
      </c>
    </row>
    <row r="46" spans="1:9" ht="12.75">
      <c r="A46" s="56"/>
      <c r="B46" s="58" t="s">
        <v>77</v>
      </c>
      <c r="C46" s="19" t="s">
        <v>77</v>
      </c>
      <c r="D46" s="7"/>
      <c r="E46" s="8"/>
      <c r="F46" s="7"/>
      <c r="G46" s="29"/>
      <c r="H46" s="24"/>
      <c r="I46" s="101">
        <f t="shared" si="1"/>
        <v>0</v>
      </c>
    </row>
    <row r="47" spans="1:9" ht="12.75">
      <c r="A47" s="56"/>
      <c r="B47" s="58" t="s">
        <v>77</v>
      </c>
      <c r="C47" s="19" t="s">
        <v>77</v>
      </c>
      <c r="D47" s="7"/>
      <c r="E47" s="8"/>
      <c r="F47" s="7"/>
      <c r="G47" s="29"/>
      <c r="H47" s="24"/>
      <c r="I47" s="101">
        <f t="shared" si="1"/>
        <v>0</v>
      </c>
    </row>
    <row r="48" spans="1:9" ht="12.75">
      <c r="A48" s="56"/>
      <c r="B48" s="58" t="s">
        <v>77</v>
      </c>
      <c r="C48" s="19" t="s">
        <v>77</v>
      </c>
      <c r="D48" s="7"/>
      <c r="E48" s="8"/>
      <c r="F48" s="7"/>
      <c r="G48" s="29"/>
      <c r="H48" s="24"/>
      <c r="I48" s="101">
        <f t="shared" si="1"/>
        <v>0</v>
      </c>
    </row>
    <row r="49" spans="1:10" ht="12.75">
      <c r="A49" s="56"/>
      <c r="B49" s="58" t="s">
        <v>77</v>
      </c>
      <c r="C49" s="19" t="s">
        <v>77</v>
      </c>
      <c r="D49" s="7"/>
      <c r="E49" s="8"/>
      <c r="F49" s="7"/>
      <c r="G49" s="29"/>
      <c r="H49" s="24"/>
      <c r="I49" s="101">
        <f t="shared" si="1"/>
        <v>0</v>
      </c>
      <c r="J49" s="133" t="s">
        <v>77</v>
      </c>
    </row>
    <row r="50" spans="1:9" ht="12.75">
      <c r="A50" s="56"/>
      <c r="B50" s="58" t="s">
        <v>77</v>
      </c>
      <c r="C50" s="19" t="s">
        <v>77</v>
      </c>
      <c r="D50" s="7"/>
      <c r="E50" s="18" t="s">
        <v>77</v>
      </c>
      <c r="F50" s="7"/>
      <c r="G50" s="29"/>
      <c r="H50" s="24"/>
      <c r="I50" s="101">
        <f t="shared" si="1"/>
        <v>0</v>
      </c>
    </row>
    <row r="51" spans="1:9" ht="12.75">
      <c r="A51" s="56"/>
      <c r="B51" s="58" t="s">
        <v>77</v>
      </c>
      <c r="C51" s="19" t="s">
        <v>77</v>
      </c>
      <c r="D51" s="7"/>
      <c r="E51" s="8"/>
      <c r="F51" s="19" t="s">
        <v>77</v>
      </c>
      <c r="G51" s="28" t="s">
        <v>77</v>
      </c>
      <c r="H51" s="24"/>
      <c r="I51" s="101">
        <f t="shared" si="1"/>
        <v>0</v>
      </c>
    </row>
    <row r="52" spans="1:10" ht="12.75">
      <c r="A52" s="56"/>
      <c r="B52" s="58" t="s">
        <v>77</v>
      </c>
      <c r="C52" s="19" t="s">
        <v>77</v>
      </c>
      <c r="D52" s="7"/>
      <c r="E52" s="8"/>
      <c r="F52" s="7"/>
      <c r="G52" s="29"/>
      <c r="H52" s="24"/>
      <c r="I52" s="101">
        <f t="shared" si="1"/>
        <v>0</v>
      </c>
      <c r="J52" s="133" t="s">
        <v>77</v>
      </c>
    </row>
    <row r="53" spans="1:10" s="36" customFormat="1" ht="12.75">
      <c r="A53" s="56"/>
      <c r="B53" s="58" t="s">
        <v>77</v>
      </c>
      <c r="C53" s="19" t="s">
        <v>77</v>
      </c>
      <c r="D53" s="7"/>
      <c r="E53" s="8"/>
      <c r="F53" s="7"/>
      <c r="G53" s="29"/>
      <c r="H53" s="24"/>
      <c r="I53" s="101">
        <f t="shared" si="1"/>
        <v>0</v>
      </c>
      <c r="J53" s="133"/>
    </row>
    <row r="54" spans="1:10" s="32" customFormat="1" ht="12.75">
      <c r="A54" s="56"/>
      <c r="B54" s="58" t="s">
        <v>77</v>
      </c>
      <c r="C54" s="19" t="s">
        <v>77</v>
      </c>
      <c r="D54" s="7"/>
      <c r="E54" s="8"/>
      <c r="F54" s="7"/>
      <c r="G54" s="29"/>
      <c r="H54" s="24"/>
      <c r="I54" s="101">
        <f t="shared" si="1"/>
        <v>0</v>
      </c>
      <c r="J54" s="133"/>
    </row>
    <row r="55" spans="1:17" s="32" customFormat="1" ht="12.75">
      <c r="A55" s="56"/>
      <c r="B55" s="58" t="s">
        <v>77</v>
      </c>
      <c r="C55" s="19" t="s">
        <v>77</v>
      </c>
      <c r="D55" s="7"/>
      <c r="E55" s="8"/>
      <c r="F55" s="7"/>
      <c r="G55" s="29"/>
      <c r="H55" s="24"/>
      <c r="I55" s="101">
        <f t="shared" si="1"/>
        <v>0</v>
      </c>
      <c r="J55" s="133"/>
      <c r="Q55" s="41"/>
    </row>
    <row r="56" spans="1:9" ht="12.75">
      <c r="A56" s="56"/>
      <c r="B56" s="58" t="s">
        <v>77</v>
      </c>
      <c r="C56" s="19" t="s">
        <v>77</v>
      </c>
      <c r="D56" s="7"/>
      <c r="E56" s="8"/>
      <c r="F56" s="7"/>
      <c r="G56" s="29"/>
      <c r="H56" s="24"/>
      <c r="I56" s="101">
        <f t="shared" si="1"/>
        <v>0</v>
      </c>
    </row>
    <row r="57" spans="1:9" ht="12.75">
      <c r="A57" s="56"/>
      <c r="B57" s="58" t="s">
        <v>77</v>
      </c>
      <c r="C57" s="19" t="s">
        <v>77</v>
      </c>
      <c r="D57" s="7"/>
      <c r="E57" s="8"/>
      <c r="F57" s="7"/>
      <c r="G57" s="29"/>
      <c r="H57" s="24"/>
      <c r="I57" s="101">
        <f t="shared" si="1"/>
        <v>0</v>
      </c>
    </row>
    <row r="58" spans="1:9" ht="12.75">
      <c r="A58" s="56"/>
      <c r="B58" s="58" t="s">
        <v>77</v>
      </c>
      <c r="C58" s="19" t="s">
        <v>77</v>
      </c>
      <c r="D58" s="7"/>
      <c r="E58" s="8"/>
      <c r="F58" s="7"/>
      <c r="G58" s="29"/>
      <c r="H58" s="24"/>
      <c r="I58" s="101">
        <f t="shared" si="1"/>
        <v>0</v>
      </c>
    </row>
    <row r="59" spans="1:9" ht="12.75">
      <c r="A59" s="56"/>
      <c r="B59" s="58" t="s">
        <v>77</v>
      </c>
      <c r="C59" s="19" t="s">
        <v>77</v>
      </c>
      <c r="D59" s="7"/>
      <c r="E59" s="8"/>
      <c r="F59" s="7"/>
      <c r="G59" s="29"/>
      <c r="H59" s="24"/>
      <c r="I59" s="101">
        <f t="shared" si="1"/>
        <v>0</v>
      </c>
    </row>
    <row r="60" spans="1:9" ht="12.75">
      <c r="A60" s="56"/>
      <c r="B60" s="58" t="s">
        <v>77</v>
      </c>
      <c r="C60" s="19" t="s">
        <v>77</v>
      </c>
      <c r="D60" s="7"/>
      <c r="E60" s="8"/>
      <c r="F60" s="7"/>
      <c r="G60" s="29"/>
      <c r="H60" s="24"/>
      <c r="I60" s="101">
        <f t="shared" si="1"/>
        <v>0</v>
      </c>
    </row>
    <row r="61" spans="1:9" ht="12.75">
      <c r="A61" s="56"/>
      <c r="B61" s="58" t="s">
        <v>77</v>
      </c>
      <c r="C61" s="19" t="s">
        <v>77</v>
      </c>
      <c r="D61" s="7"/>
      <c r="E61" s="8"/>
      <c r="F61" s="7"/>
      <c r="G61" s="29"/>
      <c r="H61" s="24"/>
      <c r="I61" s="101">
        <f t="shared" si="1"/>
        <v>0</v>
      </c>
    </row>
    <row r="62" spans="1:9" ht="12.75">
      <c r="A62" s="56"/>
      <c r="B62" s="58" t="s">
        <v>77</v>
      </c>
      <c r="C62" s="19" t="s">
        <v>77</v>
      </c>
      <c r="D62" s="7"/>
      <c r="E62" s="8"/>
      <c r="F62" s="7"/>
      <c r="G62" s="29"/>
      <c r="H62" s="24"/>
      <c r="I62" s="101">
        <f t="shared" si="1"/>
        <v>0</v>
      </c>
    </row>
    <row r="63" spans="1:9" ht="12.75">
      <c r="A63" s="56"/>
      <c r="B63" s="58" t="s">
        <v>77</v>
      </c>
      <c r="C63" s="19" t="s">
        <v>77</v>
      </c>
      <c r="D63" s="7"/>
      <c r="E63" s="8"/>
      <c r="F63" s="7"/>
      <c r="G63" s="29"/>
      <c r="H63" s="24"/>
      <c r="I63" s="101">
        <f t="shared" si="1"/>
        <v>0</v>
      </c>
    </row>
    <row r="64" spans="1:9" ht="12.75">
      <c r="A64" s="56"/>
      <c r="B64" s="58"/>
      <c r="C64" s="19"/>
      <c r="D64" s="19"/>
      <c r="E64" s="18"/>
      <c r="F64" s="19"/>
      <c r="G64" s="28"/>
      <c r="H64" s="24"/>
      <c r="I64" s="101">
        <f t="shared" si="1"/>
        <v>0</v>
      </c>
    </row>
    <row r="65" spans="1:10" ht="12.75">
      <c r="A65" s="56"/>
      <c r="B65" s="58"/>
      <c r="C65" s="19"/>
      <c r="D65" s="7"/>
      <c r="E65" s="18"/>
      <c r="F65" s="19"/>
      <c r="G65" s="28"/>
      <c r="H65" s="24"/>
      <c r="I65" s="101">
        <f t="shared" si="1"/>
        <v>0</v>
      </c>
      <c r="J65" s="132"/>
    </row>
    <row r="66" spans="1:10" ht="12.75">
      <c r="A66" s="56"/>
      <c r="B66" s="58"/>
      <c r="C66" s="19"/>
      <c r="D66" s="7"/>
      <c r="E66" s="8"/>
      <c r="F66" s="7"/>
      <c r="G66" s="29"/>
      <c r="H66" s="24"/>
      <c r="I66" s="101">
        <f t="shared" si="1"/>
        <v>0</v>
      </c>
      <c r="J66" s="132"/>
    </row>
    <row r="67" spans="1:10" ht="12.75">
      <c r="A67" s="56"/>
      <c r="B67" s="58" t="s">
        <v>77</v>
      </c>
      <c r="C67" s="19" t="s">
        <v>77</v>
      </c>
      <c r="D67" s="7"/>
      <c r="E67" s="8"/>
      <c r="F67" s="7"/>
      <c r="G67" s="29"/>
      <c r="H67" s="24"/>
      <c r="I67" s="101">
        <f t="shared" si="1"/>
        <v>0</v>
      </c>
      <c r="J67" s="132"/>
    </row>
    <row r="68" spans="1:10" ht="12.75">
      <c r="A68" s="56"/>
      <c r="B68" s="58" t="s">
        <v>77</v>
      </c>
      <c r="C68" s="19" t="s">
        <v>77</v>
      </c>
      <c r="D68" s="7"/>
      <c r="E68" s="8"/>
      <c r="F68" s="7"/>
      <c r="G68" s="29"/>
      <c r="H68" s="24"/>
      <c r="I68" s="101">
        <f t="shared" si="1"/>
        <v>0</v>
      </c>
      <c r="J68" s="132"/>
    </row>
    <row r="69" spans="1:10" ht="12.75">
      <c r="A69" s="56"/>
      <c r="B69" s="58" t="s">
        <v>77</v>
      </c>
      <c r="C69" s="19" t="s">
        <v>77</v>
      </c>
      <c r="D69" s="7"/>
      <c r="E69" s="8"/>
      <c r="F69" s="7"/>
      <c r="G69" s="29"/>
      <c r="H69" s="24"/>
      <c r="I69" s="101">
        <f t="shared" si="1"/>
        <v>0</v>
      </c>
      <c r="J69" s="132"/>
    </row>
    <row r="70" spans="1:10" ht="12.75">
      <c r="A70" s="56"/>
      <c r="B70" s="58" t="s">
        <v>77</v>
      </c>
      <c r="C70" s="19" t="s">
        <v>77</v>
      </c>
      <c r="D70" s="7"/>
      <c r="E70" s="8"/>
      <c r="F70" s="7"/>
      <c r="G70" s="29"/>
      <c r="H70" s="24"/>
      <c r="I70" s="101">
        <f t="shared" si="1"/>
        <v>0</v>
      </c>
      <c r="J70" s="132"/>
    </row>
    <row r="71" spans="1:10" ht="12.75">
      <c r="A71" s="56"/>
      <c r="B71" s="58" t="s">
        <v>77</v>
      </c>
      <c r="C71" s="19" t="s">
        <v>77</v>
      </c>
      <c r="D71" s="7"/>
      <c r="E71" s="8"/>
      <c r="F71" s="7"/>
      <c r="G71" s="29"/>
      <c r="H71" s="24"/>
      <c r="I71" s="101">
        <f t="shared" si="1"/>
        <v>0</v>
      </c>
      <c r="J71" s="132"/>
    </row>
    <row r="72" spans="1:10" ht="12.75">
      <c r="A72" s="56"/>
      <c r="B72" s="58" t="s">
        <v>77</v>
      </c>
      <c r="C72" s="19" t="s">
        <v>77</v>
      </c>
      <c r="D72" s="7"/>
      <c r="E72" s="8"/>
      <c r="F72" s="7"/>
      <c r="G72" s="29"/>
      <c r="H72" s="24"/>
      <c r="I72" s="101">
        <f t="shared" si="1"/>
        <v>0</v>
      </c>
      <c r="J72" s="133" t="s">
        <v>77</v>
      </c>
    </row>
    <row r="73" spans="1:9" ht="12.75">
      <c r="A73" s="56"/>
      <c r="B73" s="58" t="s">
        <v>77</v>
      </c>
      <c r="C73" s="19" t="s">
        <v>77</v>
      </c>
      <c r="D73" s="7"/>
      <c r="E73" s="18" t="s">
        <v>77</v>
      </c>
      <c r="F73" s="7"/>
      <c r="G73" s="29"/>
      <c r="H73" s="24"/>
      <c r="I73" s="101">
        <f t="shared" si="1"/>
        <v>0</v>
      </c>
    </row>
    <row r="74" spans="1:9" ht="12.75">
      <c r="A74" s="56"/>
      <c r="B74" s="58" t="s">
        <v>77</v>
      </c>
      <c r="C74" s="19" t="s">
        <v>77</v>
      </c>
      <c r="D74" s="7"/>
      <c r="E74" s="8"/>
      <c r="F74" s="19" t="s">
        <v>77</v>
      </c>
      <c r="G74" s="28" t="s">
        <v>77</v>
      </c>
      <c r="H74" s="24"/>
      <c r="I74" s="101">
        <f t="shared" si="1"/>
        <v>0</v>
      </c>
    </row>
    <row r="75" spans="1:10" ht="12.75">
      <c r="A75" s="56"/>
      <c r="B75" s="58" t="s">
        <v>77</v>
      </c>
      <c r="C75" s="19" t="s">
        <v>77</v>
      </c>
      <c r="D75" s="7"/>
      <c r="E75" s="8"/>
      <c r="F75" s="7"/>
      <c r="G75" s="29"/>
      <c r="H75" s="24"/>
      <c r="I75" s="101">
        <f t="shared" si="1"/>
        <v>0</v>
      </c>
      <c r="J75" s="133" t="s">
        <v>77</v>
      </c>
    </row>
    <row r="76" spans="1:9" ht="12.75">
      <c r="A76" s="56"/>
      <c r="B76" s="58" t="s">
        <v>77</v>
      </c>
      <c r="C76" s="19" t="s">
        <v>77</v>
      </c>
      <c r="D76" s="7"/>
      <c r="E76" s="8"/>
      <c r="F76" s="7"/>
      <c r="G76" s="29"/>
      <c r="H76" s="24"/>
      <c r="I76" s="101">
        <f t="shared" si="1"/>
        <v>0</v>
      </c>
    </row>
    <row r="77" spans="1:9" ht="12.75">
      <c r="A77" s="56"/>
      <c r="B77" s="58" t="s">
        <v>77</v>
      </c>
      <c r="C77" s="19" t="s">
        <v>77</v>
      </c>
      <c r="D77" s="7"/>
      <c r="E77" s="8"/>
      <c r="F77" s="7"/>
      <c r="G77" s="29"/>
      <c r="H77" s="24"/>
      <c r="I77" s="101">
        <f t="shared" si="1"/>
        <v>0</v>
      </c>
    </row>
    <row r="78" spans="1:9" ht="12.75">
      <c r="A78" s="56"/>
      <c r="B78" s="58" t="s">
        <v>77</v>
      </c>
      <c r="C78" s="19" t="s">
        <v>77</v>
      </c>
      <c r="D78" s="7"/>
      <c r="E78" s="8"/>
      <c r="F78" s="7"/>
      <c r="G78" s="29"/>
      <c r="H78" s="24"/>
      <c r="I78" s="101">
        <f t="shared" si="1"/>
        <v>0</v>
      </c>
    </row>
    <row r="79" spans="1:9" ht="12.75">
      <c r="A79" s="56"/>
      <c r="B79" s="58" t="s">
        <v>77</v>
      </c>
      <c r="C79" s="19" t="s">
        <v>77</v>
      </c>
      <c r="D79" s="7"/>
      <c r="E79" s="8"/>
      <c r="F79" s="7"/>
      <c r="G79" s="29"/>
      <c r="H79" s="24"/>
      <c r="I79" s="101">
        <f t="shared" si="1"/>
        <v>0</v>
      </c>
    </row>
    <row r="80" spans="1:9" ht="12.75">
      <c r="A80" s="56"/>
      <c r="B80" s="58" t="s">
        <v>77</v>
      </c>
      <c r="C80" s="19" t="s">
        <v>77</v>
      </c>
      <c r="D80" s="7"/>
      <c r="E80" s="8"/>
      <c r="F80" s="7"/>
      <c r="G80" s="29"/>
      <c r="H80" s="24"/>
      <c r="I80" s="101">
        <f t="shared" si="1"/>
        <v>0</v>
      </c>
    </row>
    <row r="81" spans="1:9" ht="12.75">
      <c r="A81" s="56"/>
      <c r="B81" s="58" t="s">
        <v>77</v>
      </c>
      <c r="C81" s="19" t="s">
        <v>77</v>
      </c>
      <c r="D81" s="7"/>
      <c r="E81" s="8"/>
      <c r="F81" s="7"/>
      <c r="G81" s="29"/>
      <c r="H81" s="24"/>
      <c r="I81" s="101">
        <f t="shared" si="1"/>
        <v>0</v>
      </c>
    </row>
    <row r="82" spans="1:9" ht="12.75">
      <c r="A82" s="56"/>
      <c r="B82" s="58" t="s">
        <v>77</v>
      </c>
      <c r="C82" s="19" t="s">
        <v>77</v>
      </c>
      <c r="D82" s="7"/>
      <c r="E82" s="8"/>
      <c r="F82" s="7"/>
      <c r="G82" s="29"/>
      <c r="H82" s="24"/>
      <c r="I82" s="101">
        <f t="shared" si="1"/>
        <v>0</v>
      </c>
    </row>
    <row r="83" spans="1:9" ht="12.75">
      <c r="A83" s="56"/>
      <c r="B83" s="58" t="s">
        <v>77</v>
      </c>
      <c r="C83" s="19" t="s">
        <v>77</v>
      </c>
      <c r="D83" s="7"/>
      <c r="E83" s="8"/>
      <c r="F83" s="7"/>
      <c r="G83" s="29"/>
      <c r="H83" s="24"/>
      <c r="I83" s="101">
        <f t="shared" si="1"/>
        <v>0</v>
      </c>
    </row>
    <row r="84" spans="1:10" s="36" customFormat="1" ht="12.75">
      <c r="A84" s="56"/>
      <c r="B84" s="58" t="s">
        <v>77</v>
      </c>
      <c r="C84" s="19" t="s">
        <v>77</v>
      </c>
      <c r="D84" s="7"/>
      <c r="E84" s="8"/>
      <c r="F84" s="7"/>
      <c r="G84" s="29"/>
      <c r="H84" s="24"/>
      <c r="I84" s="101">
        <f t="shared" si="1"/>
        <v>0</v>
      </c>
      <c r="J84" s="133"/>
    </row>
    <row r="85" spans="1:10" s="32" customFormat="1" ht="12.75">
      <c r="A85" s="56"/>
      <c r="B85" s="58" t="s">
        <v>77</v>
      </c>
      <c r="C85" s="19" t="s">
        <v>77</v>
      </c>
      <c r="D85" s="7"/>
      <c r="E85" s="8"/>
      <c r="F85" s="7"/>
      <c r="G85" s="29"/>
      <c r="H85" s="24"/>
      <c r="I85" s="101">
        <f t="shared" si="1"/>
        <v>0</v>
      </c>
      <c r="J85" s="133"/>
    </row>
    <row r="86" spans="1:16" s="32" customFormat="1" ht="12.75">
      <c r="A86" s="56"/>
      <c r="B86" s="58" t="s">
        <v>77</v>
      </c>
      <c r="C86" s="19" t="s">
        <v>77</v>
      </c>
      <c r="D86" s="7"/>
      <c r="E86" s="8"/>
      <c r="F86" s="7"/>
      <c r="G86" s="29"/>
      <c r="H86" s="24"/>
      <c r="I86" s="101">
        <f t="shared" si="1"/>
        <v>0</v>
      </c>
      <c r="J86" s="133"/>
      <c r="P86" s="41"/>
    </row>
    <row r="87" spans="1:20" s="42" customFormat="1" ht="12.75">
      <c r="A87" s="56"/>
      <c r="B87" s="58" t="s">
        <v>77</v>
      </c>
      <c r="C87" s="19" t="s">
        <v>77</v>
      </c>
      <c r="D87" s="7"/>
      <c r="E87" s="8"/>
      <c r="F87" s="7"/>
      <c r="G87" s="29"/>
      <c r="H87" s="24"/>
      <c r="I87" s="101">
        <f t="shared" si="1"/>
        <v>0</v>
      </c>
      <c r="J87" s="133"/>
      <c r="K87" s="32"/>
      <c r="L87" s="32"/>
      <c r="M87" s="32"/>
      <c r="N87" s="32"/>
      <c r="O87" s="32"/>
      <c r="P87" s="41"/>
      <c r="Q87" s="32"/>
      <c r="R87" s="32"/>
      <c r="S87" s="32"/>
      <c r="T87" s="32"/>
    </row>
    <row r="88" spans="1:9" ht="12.75">
      <c r="A88" s="56"/>
      <c r="B88" s="58" t="s">
        <v>77</v>
      </c>
      <c r="C88" s="19" t="s">
        <v>77</v>
      </c>
      <c r="D88" s="7"/>
      <c r="E88" s="8"/>
      <c r="F88" s="7"/>
      <c r="G88" s="29"/>
      <c r="H88" s="24"/>
      <c r="I88" s="101">
        <f t="shared" si="1"/>
        <v>0</v>
      </c>
    </row>
    <row r="91" spans="2:7" ht="15.75">
      <c r="B91" s="163" t="s">
        <v>105</v>
      </c>
      <c r="C91" s="164"/>
      <c r="D91" s="164"/>
      <c r="E91" s="164"/>
      <c r="F91" s="164"/>
      <c r="G91" s="164"/>
    </row>
    <row r="92" spans="1:10" ht="18">
      <c r="A92" s="34" t="s">
        <v>158</v>
      </c>
      <c r="B92" s="34"/>
      <c r="C92" s="34"/>
      <c r="D92" s="34"/>
      <c r="E92" s="36"/>
      <c r="F92" s="36"/>
      <c r="G92" s="36"/>
      <c r="H92" s="34" t="s">
        <v>17</v>
      </c>
      <c r="I92" s="40">
        <f>SUM(I95:I108)</f>
        <v>0</v>
      </c>
      <c r="J92" s="132"/>
    </row>
    <row r="93" spans="1:10" ht="12.75">
      <c r="A93" s="32"/>
      <c r="B93" s="32"/>
      <c r="C93" s="32"/>
      <c r="D93" s="32"/>
      <c r="E93" s="32"/>
      <c r="F93" s="32"/>
      <c r="G93" s="32"/>
      <c r="H93" s="32"/>
      <c r="I93" s="32"/>
      <c r="J93" s="132"/>
    </row>
    <row r="94" spans="1:10" ht="38.25">
      <c r="A94" s="83" t="s">
        <v>64</v>
      </c>
      <c r="B94" s="53" t="s">
        <v>42</v>
      </c>
      <c r="C94" s="53" t="s">
        <v>26</v>
      </c>
      <c r="D94" s="83" t="s">
        <v>18</v>
      </c>
      <c r="E94" s="53" t="s">
        <v>63</v>
      </c>
      <c r="F94" s="53" t="s">
        <v>65</v>
      </c>
      <c r="G94" s="79" t="s">
        <v>66</v>
      </c>
      <c r="H94" s="53" t="s">
        <v>15</v>
      </c>
      <c r="I94" s="53" t="s">
        <v>16</v>
      </c>
      <c r="J94" s="132"/>
    </row>
    <row r="95" spans="1:10" ht="12.75">
      <c r="A95" s="60"/>
      <c r="B95" s="56"/>
      <c r="C95" s="93"/>
      <c r="D95" s="98"/>
      <c r="E95" s="94"/>
      <c r="F95" s="93"/>
      <c r="G95" s="99"/>
      <c r="H95" s="96"/>
      <c r="I95" s="101">
        <f>IF(ISBLANK(A95),0,IF(ISBLANK(D95),0,IF(ISBLANK(F95),0,IF(ISBLANK(G95),0,ROUND(IF(D95="salaried",C95*E95*H95,C95*E95*F95*G95*H95),0)))))</f>
        <v>0</v>
      </c>
      <c r="J95" s="132" t="s">
        <v>23</v>
      </c>
    </row>
    <row r="96" spans="1:10" ht="12.75">
      <c r="A96" s="60"/>
      <c r="B96" s="56"/>
      <c r="C96" s="93"/>
      <c r="D96" s="93"/>
      <c r="E96" s="94"/>
      <c r="F96" s="93"/>
      <c r="G96" s="99"/>
      <c r="H96" s="96"/>
      <c r="I96" s="101">
        <f aca="true" t="shared" si="2" ref="I96:I108">IF(ISBLANK(A96),0,IF(ISBLANK(D96),0,IF(ISBLANK(F96),0,IF(ISBLANK(G96),0,ROUND(IF(D96="salaried",C96*E96*H96,C96*E96*F96*G96*H96),0)))))</f>
        <v>0</v>
      </c>
      <c r="J96" s="132" t="s">
        <v>91</v>
      </c>
    </row>
    <row r="97" spans="1:10" ht="12.75">
      <c r="A97" s="60"/>
      <c r="B97" s="58"/>
      <c r="C97" s="19"/>
      <c r="D97" s="7"/>
      <c r="E97" s="8"/>
      <c r="F97" s="19"/>
      <c r="G97" s="28"/>
      <c r="H97" s="24"/>
      <c r="I97" s="101">
        <f t="shared" si="2"/>
        <v>0</v>
      </c>
      <c r="J97" s="132" t="s">
        <v>24</v>
      </c>
    </row>
    <row r="98" spans="1:10" ht="12.75">
      <c r="A98" s="60"/>
      <c r="B98" s="58"/>
      <c r="C98" s="19"/>
      <c r="D98" s="7"/>
      <c r="E98" s="8"/>
      <c r="F98" s="19"/>
      <c r="G98" s="28"/>
      <c r="H98" s="24"/>
      <c r="I98" s="101">
        <f t="shared" si="2"/>
        <v>0</v>
      </c>
      <c r="J98" s="132" t="s">
        <v>21</v>
      </c>
    </row>
    <row r="99" spans="1:10" ht="12.75">
      <c r="A99" s="60"/>
      <c r="B99" s="58"/>
      <c r="C99" s="19"/>
      <c r="D99" s="7"/>
      <c r="E99" s="8"/>
      <c r="F99" s="19"/>
      <c r="G99" s="28"/>
      <c r="H99" s="24"/>
      <c r="I99" s="101">
        <f t="shared" si="2"/>
        <v>0</v>
      </c>
      <c r="J99" s="132" t="s">
        <v>22</v>
      </c>
    </row>
    <row r="100" spans="1:10" ht="12.75">
      <c r="A100" s="60"/>
      <c r="B100" s="58" t="s">
        <v>77</v>
      </c>
      <c r="C100" s="19" t="s">
        <v>77</v>
      </c>
      <c r="D100" s="7"/>
      <c r="E100" s="8"/>
      <c r="F100" s="19" t="s">
        <v>77</v>
      </c>
      <c r="G100" s="28" t="s">
        <v>77</v>
      </c>
      <c r="H100" s="24"/>
      <c r="I100" s="101">
        <f t="shared" si="2"/>
        <v>0</v>
      </c>
      <c r="J100" s="133" t="s">
        <v>88</v>
      </c>
    </row>
    <row r="101" spans="1:9" ht="12.75">
      <c r="A101" s="60"/>
      <c r="B101" s="58" t="s">
        <v>77</v>
      </c>
      <c r="C101" s="19" t="s">
        <v>77</v>
      </c>
      <c r="D101" s="7"/>
      <c r="E101" s="8"/>
      <c r="F101" s="19" t="s">
        <v>77</v>
      </c>
      <c r="G101" s="28" t="s">
        <v>77</v>
      </c>
      <c r="H101" s="24"/>
      <c r="I101" s="101">
        <f t="shared" si="2"/>
        <v>0</v>
      </c>
    </row>
    <row r="102" spans="1:9" ht="12.75">
      <c r="A102" s="60"/>
      <c r="B102" s="58" t="s">
        <v>77</v>
      </c>
      <c r="C102" s="19" t="s">
        <v>77</v>
      </c>
      <c r="D102" s="7"/>
      <c r="E102" s="8"/>
      <c r="F102" s="19" t="s">
        <v>77</v>
      </c>
      <c r="G102" s="28" t="s">
        <v>77</v>
      </c>
      <c r="H102" s="24"/>
      <c r="I102" s="101">
        <f t="shared" si="2"/>
        <v>0</v>
      </c>
    </row>
    <row r="103" spans="1:9" ht="12.75">
      <c r="A103" s="60"/>
      <c r="B103" s="58" t="s">
        <v>77</v>
      </c>
      <c r="C103" s="19" t="s">
        <v>77</v>
      </c>
      <c r="D103" s="7"/>
      <c r="E103" s="8"/>
      <c r="F103" s="19" t="s">
        <v>77</v>
      </c>
      <c r="G103" s="28" t="s">
        <v>77</v>
      </c>
      <c r="H103" s="24"/>
      <c r="I103" s="101">
        <f t="shared" si="2"/>
        <v>0</v>
      </c>
    </row>
    <row r="104" spans="1:10" ht="12.75">
      <c r="A104" s="60"/>
      <c r="B104" s="58" t="s">
        <v>77</v>
      </c>
      <c r="C104" s="19" t="s">
        <v>77</v>
      </c>
      <c r="D104" s="7"/>
      <c r="E104" s="8"/>
      <c r="F104" s="19" t="s">
        <v>77</v>
      </c>
      <c r="G104" s="28" t="s">
        <v>77</v>
      </c>
      <c r="H104" s="24"/>
      <c r="I104" s="101">
        <f t="shared" si="2"/>
        <v>0</v>
      </c>
      <c r="J104" s="134"/>
    </row>
    <row r="105" spans="1:9" ht="12.75">
      <c r="A105" s="60"/>
      <c r="B105" s="58" t="s">
        <v>77</v>
      </c>
      <c r="C105" s="19" t="s">
        <v>77</v>
      </c>
      <c r="D105" s="7"/>
      <c r="E105" s="8"/>
      <c r="F105" s="19" t="s">
        <v>77</v>
      </c>
      <c r="G105" s="28" t="s">
        <v>77</v>
      </c>
      <c r="H105" s="24"/>
      <c r="I105" s="101">
        <f t="shared" si="2"/>
        <v>0</v>
      </c>
    </row>
    <row r="106" spans="1:10" s="36" customFormat="1" ht="12.75">
      <c r="A106" s="60"/>
      <c r="B106" s="58" t="s">
        <v>77</v>
      </c>
      <c r="C106" s="19" t="s">
        <v>77</v>
      </c>
      <c r="D106" s="7"/>
      <c r="E106" s="8"/>
      <c r="F106" s="19" t="s">
        <v>77</v>
      </c>
      <c r="G106" s="28" t="s">
        <v>77</v>
      </c>
      <c r="H106" s="24"/>
      <c r="I106" s="101">
        <f t="shared" si="2"/>
        <v>0</v>
      </c>
      <c r="J106" s="133"/>
    </row>
    <row r="107" spans="1:10" s="32" customFormat="1" ht="12.75">
      <c r="A107" s="60"/>
      <c r="B107" s="58" t="s">
        <v>77</v>
      </c>
      <c r="C107" s="19" t="s">
        <v>77</v>
      </c>
      <c r="D107" s="7"/>
      <c r="E107" s="8"/>
      <c r="F107" s="19" t="s">
        <v>77</v>
      </c>
      <c r="G107" s="28" t="s">
        <v>77</v>
      </c>
      <c r="H107" s="24"/>
      <c r="I107" s="101">
        <f t="shared" si="2"/>
        <v>0</v>
      </c>
      <c r="J107" s="133"/>
    </row>
    <row r="108" spans="1:16" s="32" customFormat="1" ht="12.75">
      <c r="A108" s="60"/>
      <c r="B108" s="58" t="s">
        <v>77</v>
      </c>
      <c r="C108" s="19" t="s">
        <v>77</v>
      </c>
      <c r="D108" s="7"/>
      <c r="E108" s="8"/>
      <c r="F108" s="19" t="s">
        <v>77</v>
      </c>
      <c r="G108" s="28" t="s">
        <v>77</v>
      </c>
      <c r="H108" s="24"/>
      <c r="I108" s="101">
        <f t="shared" si="2"/>
        <v>0</v>
      </c>
      <c r="J108" s="133"/>
      <c r="P108" s="41"/>
    </row>
    <row r="112" spans="1:10" ht="18">
      <c r="A112" s="34" t="s">
        <v>159</v>
      </c>
      <c r="B112" s="34"/>
      <c r="C112" s="34"/>
      <c r="D112" s="36"/>
      <c r="E112" s="36"/>
      <c r="F112" s="36"/>
      <c r="G112" s="36"/>
      <c r="H112" s="34" t="s">
        <v>17</v>
      </c>
      <c r="I112" s="40">
        <f>SUM(I115:I135)</f>
        <v>0</v>
      </c>
      <c r="J112" s="132"/>
    </row>
    <row r="113" spans="1:10" ht="12.75">
      <c r="A113" s="32"/>
      <c r="B113" s="32"/>
      <c r="C113" s="32"/>
      <c r="D113" s="32"/>
      <c r="E113" s="32"/>
      <c r="F113" s="32"/>
      <c r="G113" s="32"/>
      <c r="H113" s="32"/>
      <c r="I113" s="32"/>
      <c r="J113" s="132"/>
    </row>
    <row r="114" spans="1:10" ht="38.25">
      <c r="A114" s="53" t="s">
        <v>56</v>
      </c>
      <c r="B114" s="53" t="s">
        <v>42</v>
      </c>
      <c r="C114" s="53" t="s">
        <v>67</v>
      </c>
      <c r="D114" s="83" t="s">
        <v>18</v>
      </c>
      <c r="E114" s="53" t="s">
        <v>108</v>
      </c>
      <c r="F114" s="53" t="s">
        <v>65</v>
      </c>
      <c r="G114" s="79" t="s">
        <v>66</v>
      </c>
      <c r="H114" s="53" t="s">
        <v>15</v>
      </c>
      <c r="I114" s="53" t="s">
        <v>16</v>
      </c>
      <c r="J114" s="132"/>
    </row>
    <row r="115" spans="1:9" ht="12.75">
      <c r="A115" s="58"/>
      <c r="B115" s="58"/>
      <c r="C115" s="19"/>
      <c r="D115" s="19"/>
      <c r="E115" s="18"/>
      <c r="F115" s="19"/>
      <c r="G115" s="28"/>
      <c r="H115" s="24"/>
      <c r="I115" s="101">
        <f>IF(ISBLANK(A115),0,IF(ISBLANK(D115),0,IF(ISBLANK(F115),0,IF(ISBLANK(G115),0,ROUND(IF(D115="Salaried",C115*E115*H115,C115*E115*F115*G115*H115),0)))))</f>
        <v>0</v>
      </c>
    </row>
    <row r="116" spans="1:9" ht="12.75">
      <c r="A116" s="59"/>
      <c r="B116" s="59"/>
      <c r="C116" s="7"/>
      <c r="D116" s="7"/>
      <c r="E116" s="8"/>
      <c r="F116" s="7"/>
      <c r="G116" s="29"/>
      <c r="H116" s="24"/>
      <c r="I116" s="101">
        <f aca="true" t="shared" si="3" ref="I116:I135">IF(ISBLANK(A116),0,IF(ISBLANK(D116),0,IF(ISBLANK(F116),0,IF(ISBLANK(G116),0,ROUND(IF(D116="Salaried",C116*E116*H116,C116*E116*F116*G116*H116),0)))))</f>
        <v>0</v>
      </c>
    </row>
    <row r="117" spans="1:9" ht="12.75">
      <c r="A117" s="58"/>
      <c r="B117" s="58"/>
      <c r="C117" s="7"/>
      <c r="D117" s="7"/>
      <c r="E117" s="8"/>
      <c r="F117" s="7"/>
      <c r="G117" s="29"/>
      <c r="H117" s="24"/>
      <c r="I117" s="101">
        <f t="shared" si="3"/>
        <v>0</v>
      </c>
    </row>
    <row r="118" spans="1:64" s="46" customFormat="1" ht="12.75">
      <c r="A118" s="59"/>
      <c r="B118" s="59"/>
      <c r="C118" s="7"/>
      <c r="D118" s="7"/>
      <c r="E118" s="8"/>
      <c r="F118" s="7"/>
      <c r="G118" s="29"/>
      <c r="H118" s="24"/>
      <c r="I118" s="101">
        <f t="shared" si="3"/>
        <v>0</v>
      </c>
      <c r="J118" s="133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</row>
    <row r="119" spans="1:64" s="46" customFormat="1" ht="12.75">
      <c r="A119" s="59"/>
      <c r="B119" s="59"/>
      <c r="C119" s="7"/>
      <c r="D119" s="7"/>
      <c r="E119" s="8"/>
      <c r="F119" s="7"/>
      <c r="G119" s="29"/>
      <c r="H119" s="24"/>
      <c r="I119" s="101">
        <f t="shared" si="3"/>
        <v>0</v>
      </c>
      <c r="J119" s="133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</row>
    <row r="120" spans="1:9" ht="12.75">
      <c r="A120" s="59"/>
      <c r="B120" s="59"/>
      <c r="C120" s="7"/>
      <c r="D120" s="7"/>
      <c r="E120" s="8"/>
      <c r="F120" s="7"/>
      <c r="G120" s="29"/>
      <c r="H120" s="24"/>
      <c r="I120" s="101">
        <f t="shared" si="3"/>
        <v>0</v>
      </c>
    </row>
    <row r="121" spans="1:9" ht="12.75">
      <c r="A121" s="58" t="s">
        <v>77</v>
      </c>
      <c r="B121" s="58" t="s">
        <v>77</v>
      </c>
      <c r="C121" s="7"/>
      <c r="D121" s="7"/>
      <c r="E121" s="8"/>
      <c r="F121" s="7"/>
      <c r="G121" s="29"/>
      <c r="H121" s="24"/>
      <c r="I121" s="101">
        <f t="shared" si="3"/>
        <v>0</v>
      </c>
    </row>
    <row r="122" spans="1:9" ht="12.75">
      <c r="A122" s="59"/>
      <c r="B122" s="59"/>
      <c r="C122" s="19" t="s">
        <v>77</v>
      </c>
      <c r="D122" s="7"/>
      <c r="E122" s="8"/>
      <c r="F122" s="7"/>
      <c r="G122" s="28" t="s">
        <v>77</v>
      </c>
      <c r="H122" s="24"/>
      <c r="I122" s="101">
        <f t="shared" si="3"/>
        <v>0</v>
      </c>
    </row>
    <row r="123" spans="1:10" s="48" customFormat="1" ht="12.75">
      <c r="A123" s="59"/>
      <c r="B123" s="59"/>
      <c r="C123" s="7"/>
      <c r="D123" s="7"/>
      <c r="E123" s="18" t="s">
        <v>77</v>
      </c>
      <c r="F123" s="19" t="s">
        <v>77</v>
      </c>
      <c r="G123" s="29"/>
      <c r="H123" s="24"/>
      <c r="I123" s="101">
        <f t="shared" si="3"/>
        <v>0</v>
      </c>
      <c r="J123" s="133"/>
    </row>
    <row r="124" spans="1:10" s="32" customFormat="1" ht="12.75">
      <c r="A124" s="59"/>
      <c r="B124" s="59"/>
      <c r="C124" s="7"/>
      <c r="D124" s="7"/>
      <c r="E124" s="8"/>
      <c r="F124" s="7"/>
      <c r="G124" s="29"/>
      <c r="H124" s="24"/>
      <c r="I124" s="101">
        <f t="shared" si="3"/>
        <v>0</v>
      </c>
      <c r="J124" s="133"/>
    </row>
    <row r="125" spans="1:13" s="32" customFormat="1" ht="12.75">
      <c r="A125" s="59"/>
      <c r="B125" s="59"/>
      <c r="C125" s="7"/>
      <c r="D125" s="7"/>
      <c r="E125" s="8"/>
      <c r="F125" s="7"/>
      <c r="G125" s="29"/>
      <c r="H125" s="24"/>
      <c r="I125" s="101">
        <f t="shared" si="3"/>
        <v>0</v>
      </c>
      <c r="J125" s="133"/>
      <c r="M125" s="41"/>
    </row>
    <row r="126" spans="1:9" ht="12.75">
      <c r="A126" s="59"/>
      <c r="B126" s="59"/>
      <c r="C126" s="7"/>
      <c r="D126" s="7"/>
      <c r="E126" s="8"/>
      <c r="F126" s="7"/>
      <c r="G126" s="29"/>
      <c r="H126" s="24"/>
      <c r="I126" s="101">
        <f t="shared" si="3"/>
        <v>0</v>
      </c>
    </row>
    <row r="127" spans="1:9" ht="12.75">
      <c r="A127" s="59"/>
      <c r="B127" s="59"/>
      <c r="C127" s="7"/>
      <c r="D127" s="7"/>
      <c r="E127" s="18" t="s">
        <v>77</v>
      </c>
      <c r="F127" s="19" t="s">
        <v>77</v>
      </c>
      <c r="G127" s="29"/>
      <c r="H127" s="24"/>
      <c r="I127" s="101">
        <f t="shared" si="3"/>
        <v>0</v>
      </c>
    </row>
    <row r="128" spans="1:9" ht="12.75">
      <c r="A128" s="59"/>
      <c r="B128" s="59"/>
      <c r="C128" s="7"/>
      <c r="D128" s="7"/>
      <c r="E128" s="8"/>
      <c r="F128" s="7"/>
      <c r="G128" s="29"/>
      <c r="H128" s="24"/>
      <c r="I128" s="101">
        <f t="shared" si="3"/>
        <v>0</v>
      </c>
    </row>
    <row r="129" spans="1:9" ht="12.75">
      <c r="A129" s="59"/>
      <c r="B129" s="59"/>
      <c r="C129" s="7"/>
      <c r="D129" s="7"/>
      <c r="E129" s="8"/>
      <c r="F129" s="7"/>
      <c r="G129" s="29"/>
      <c r="H129" s="24"/>
      <c r="I129" s="101">
        <f t="shared" si="3"/>
        <v>0</v>
      </c>
    </row>
    <row r="130" spans="1:9" ht="12.75">
      <c r="A130" s="59"/>
      <c r="B130" s="59"/>
      <c r="C130" s="7"/>
      <c r="D130" s="7"/>
      <c r="E130" s="8"/>
      <c r="F130" s="7"/>
      <c r="G130" s="29"/>
      <c r="H130" s="24"/>
      <c r="I130" s="101">
        <f t="shared" si="3"/>
        <v>0</v>
      </c>
    </row>
    <row r="131" spans="1:9" ht="12.75">
      <c r="A131" s="59"/>
      <c r="B131" s="59"/>
      <c r="C131" s="7"/>
      <c r="D131" s="7"/>
      <c r="E131" s="8"/>
      <c r="F131" s="7"/>
      <c r="G131" s="29"/>
      <c r="H131" s="24"/>
      <c r="I131" s="101">
        <f t="shared" si="3"/>
        <v>0</v>
      </c>
    </row>
    <row r="132" spans="1:9" ht="12.75">
      <c r="A132" s="58" t="s">
        <v>77</v>
      </c>
      <c r="B132" s="58" t="s">
        <v>77</v>
      </c>
      <c r="C132" s="7"/>
      <c r="D132" s="7"/>
      <c r="E132" s="8"/>
      <c r="F132" s="7"/>
      <c r="G132" s="29"/>
      <c r="H132" s="24"/>
      <c r="I132" s="101">
        <f t="shared" si="3"/>
        <v>0</v>
      </c>
    </row>
    <row r="133" spans="1:9" ht="12.75">
      <c r="A133" s="59"/>
      <c r="B133" s="59"/>
      <c r="C133" s="19" t="s">
        <v>77</v>
      </c>
      <c r="D133" s="7"/>
      <c r="E133" s="8"/>
      <c r="F133" s="7"/>
      <c r="G133" s="28" t="s">
        <v>77</v>
      </c>
      <c r="H133" s="24"/>
      <c r="I133" s="101">
        <f t="shared" si="3"/>
        <v>0</v>
      </c>
    </row>
    <row r="134" spans="1:9" ht="12.75">
      <c r="A134" s="59"/>
      <c r="B134" s="59"/>
      <c r="C134" s="7"/>
      <c r="D134" s="7"/>
      <c r="E134" s="18" t="s">
        <v>77</v>
      </c>
      <c r="F134" s="19" t="s">
        <v>77</v>
      </c>
      <c r="G134" s="29"/>
      <c r="H134" s="24"/>
      <c r="I134" s="101">
        <f t="shared" si="3"/>
        <v>0</v>
      </c>
    </row>
    <row r="135" spans="1:9" ht="12.75">
      <c r="A135" s="59"/>
      <c r="B135" s="59"/>
      <c r="C135" s="7"/>
      <c r="D135" s="7"/>
      <c r="E135" s="8"/>
      <c r="F135" s="7"/>
      <c r="G135" s="29"/>
      <c r="H135" s="24"/>
      <c r="I135" s="101">
        <f t="shared" si="3"/>
        <v>0</v>
      </c>
    </row>
    <row r="136" ht="12.75">
      <c r="C136" s="21"/>
    </row>
    <row r="137" spans="2:7" ht="15.75">
      <c r="B137" s="163" t="s">
        <v>105</v>
      </c>
      <c r="C137" s="164"/>
      <c r="D137" s="164"/>
      <c r="E137" s="164"/>
      <c r="F137" s="164"/>
      <c r="G137" s="164"/>
    </row>
    <row r="139" spans="1:10" ht="18">
      <c r="A139" s="34" t="s">
        <v>160</v>
      </c>
      <c r="B139" s="34"/>
      <c r="C139" s="34"/>
      <c r="D139" s="36"/>
      <c r="E139" s="37"/>
      <c r="F139" s="36"/>
      <c r="G139" s="36"/>
      <c r="H139" s="34" t="s">
        <v>17</v>
      </c>
      <c r="I139" s="40">
        <f>SUM(I142:I170)</f>
        <v>0</v>
      </c>
      <c r="J139" s="132"/>
    </row>
    <row r="140" spans="1:10" ht="12.75">
      <c r="A140" s="32"/>
      <c r="B140" s="32"/>
      <c r="C140" s="32"/>
      <c r="D140" s="32"/>
      <c r="E140" s="37"/>
      <c r="F140" s="32"/>
      <c r="G140" s="32"/>
      <c r="H140" s="32"/>
      <c r="I140" s="32"/>
      <c r="J140" s="132"/>
    </row>
    <row r="141" spans="1:10" ht="38.25">
      <c r="A141" s="53" t="s">
        <v>109</v>
      </c>
      <c r="B141" s="53" t="s">
        <v>42</v>
      </c>
      <c r="C141" s="53" t="s">
        <v>68</v>
      </c>
      <c r="D141" s="83" t="s">
        <v>18</v>
      </c>
      <c r="E141" s="53" t="s">
        <v>108</v>
      </c>
      <c r="F141" s="53" t="s">
        <v>65</v>
      </c>
      <c r="G141" s="53" t="s">
        <v>66</v>
      </c>
      <c r="H141" s="53" t="s">
        <v>15</v>
      </c>
      <c r="I141" s="53" t="s">
        <v>16</v>
      </c>
      <c r="J141" s="132"/>
    </row>
    <row r="142" spans="1:9" ht="12.75">
      <c r="A142" s="58"/>
      <c r="B142" s="58"/>
      <c r="C142" s="19"/>
      <c r="D142" s="7"/>
      <c r="E142" s="18"/>
      <c r="F142" s="19"/>
      <c r="G142" s="44"/>
      <c r="H142" s="24"/>
      <c r="I142" s="101">
        <f aca="true" t="shared" si="4" ref="I142:I170">IF(ISBLANK(A142),0,IF(ISBLANK(D142),0,IF(ISBLANK(F142),0,IF(ISBLANK(G142),0,ROUND(IF(D142="salaried",C142*E142*H142,C142*E142*F142*G142*H142),0)))))</f>
        <v>0</v>
      </c>
    </row>
    <row r="143" spans="1:9" ht="12.75">
      <c r="A143" s="59"/>
      <c r="B143" s="59"/>
      <c r="C143" s="7"/>
      <c r="D143" s="7"/>
      <c r="E143" s="18"/>
      <c r="F143" s="7"/>
      <c r="G143" s="43"/>
      <c r="H143" s="24"/>
      <c r="I143" s="101">
        <f t="shared" si="4"/>
        <v>0</v>
      </c>
    </row>
    <row r="144" spans="1:9" ht="12.75">
      <c r="A144" s="58" t="s">
        <v>77</v>
      </c>
      <c r="B144" s="59"/>
      <c r="C144" s="7"/>
      <c r="D144" s="7"/>
      <c r="E144" s="8"/>
      <c r="F144" s="7"/>
      <c r="G144" s="43"/>
      <c r="H144" s="24" t="s">
        <v>77</v>
      </c>
      <c r="I144" s="101">
        <f t="shared" si="4"/>
        <v>0</v>
      </c>
    </row>
    <row r="145" spans="1:9" ht="12.75">
      <c r="A145" s="58"/>
      <c r="B145" s="58"/>
      <c r="C145" s="19"/>
      <c r="D145" s="7"/>
      <c r="E145" s="8"/>
      <c r="F145" s="7"/>
      <c r="G145" s="43"/>
      <c r="H145" s="24"/>
      <c r="I145" s="101">
        <f t="shared" si="4"/>
        <v>0</v>
      </c>
    </row>
    <row r="146" spans="1:9" ht="12.75">
      <c r="A146" s="58" t="s">
        <v>77</v>
      </c>
      <c r="B146" s="58" t="s">
        <v>77</v>
      </c>
      <c r="C146" s="19" t="s">
        <v>77</v>
      </c>
      <c r="D146" s="7"/>
      <c r="E146" s="18" t="s">
        <v>77</v>
      </c>
      <c r="F146" s="19" t="s">
        <v>77</v>
      </c>
      <c r="G146" s="44" t="s">
        <v>77</v>
      </c>
      <c r="H146" s="24" t="s">
        <v>77</v>
      </c>
      <c r="I146" s="101">
        <f t="shared" si="4"/>
        <v>0</v>
      </c>
    </row>
    <row r="147" spans="1:9" ht="12.75">
      <c r="A147" s="59"/>
      <c r="B147" s="59"/>
      <c r="C147" s="7"/>
      <c r="D147" s="7"/>
      <c r="E147" s="8"/>
      <c r="F147" s="7"/>
      <c r="G147" s="43"/>
      <c r="H147" s="24" t="s">
        <v>77</v>
      </c>
      <c r="I147" s="101">
        <f t="shared" si="4"/>
        <v>0</v>
      </c>
    </row>
    <row r="148" spans="1:9" ht="12.75">
      <c r="A148" s="59"/>
      <c r="B148" s="59"/>
      <c r="C148" s="7"/>
      <c r="D148" s="7"/>
      <c r="E148" s="8"/>
      <c r="F148" s="7"/>
      <c r="G148" s="43"/>
      <c r="H148" s="24" t="s">
        <v>77</v>
      </c>
      <c r="I148" s="101">
        <f t="shared" si="4"/>
        <v>0</v>
      </c>
    </row>
    <row r="149" spans="1:9" ht="12.75">
      <c r="A149" s="59"/>
      <c r="B149" s="59"/>
      <c r="C149" s="7"/>
      <c r="D149" s="7"/>
      <c r="E149" s="18"/>
      <c r="F149" s="7"/>
      <c r="G149" s="43"/>
      <c r="H149" s="24"/>
      <c r="I149" s="101">
        <f t="shared" si="4"/>
        <v>0</v>
      </c>
    </row>
    <row r="150" spans="1:9" ht="12.75">
      <c r="A150" s="58" t="s">
        <v>77</v>
      </c>
      <c r="B150" s="59"/>
      <c r="C150" s="7"/>
      <c r="D150" s="7"/>
      <c r="E150" s="8"/>
      <c r="F150" s="7"/>
      <c r="G150" s="43"/>
      <c r="H150" s="24" t="s">
        <v>77</v>
      </c>
      <c r="I150" s="101">
        <f t="shared" si="4"/>
        <v>0</v>
      </c>
    </row>
    <row r="151" spans="1:9" ht="12.75">
      <c r="A151" s="59"/>
      <c r="B151" s="59"/>
      <c r="C151" s="7"/>
      <c r="D151" s="7"/>
      <c r="E151" s="8"/>
      <c r="F151" s="7"/>
      <c r="G151" s="43"/>
      <c r="H151" s="24" t="s">
        <v>77</v>
      </c>
      <c r="I151" s="101">
        <f t="shared" si="4"/>
        <v>0</v>
      </c>
    </row>
    <row r="152" spans="1:9" ht="12.75">
      <c r="A152" s="58" t="s">
        <v>77</v>
      </c>
      <c r="B152" s="58" t="s">
        <v>77</v>
      </c>
      <c r="C152" s="19" t="s">
        <v>77</v>
      </c>
      <c r="D152" s="7"/>
      <c r="E152" s="18" t="s">
        <v>77</v>
      </c>
      <c r="F152" s="19" t="s">
        <v>77</v>
      </c>
      <c r="G152" s="44" t="s">
        <v>77</v>
      </c>
      <c r="H152" s="24" t="s">
        <v>77</v>
      </c>
      <c r="I152" s="101">
        <f t="shared" si="4"/>
        <v>0</v>
      </c>
    </row>
    <row r="153" spans="1:10" s="32" customFormat="1" ht="12.75">
      <c r="A153" s="59"/>
      <c r="B153" s="59"/>
      <c r="C153" s="7"/>
      <c r="D153" s="7"/>
      <c r="E153" s="8"/>
      <c r="F153" s="7"/>
      <c r="G153" s="43"/>
      <c r="H153" s="24" t="s">
        <v>77</v>
      </c>
      <c r="I153" s="101">
        <f t="shared" si="4"/>
        <v>0</v>
      </c>
      <c r="J153" s="133"/>
    </row>
    <row r="154" spans="1:10" s="32" customFormat="1" ht="12.75">
      <c r="A154" s="59"/>
      <c r="B154" s="59"/>
      <c r="C154" s="7"/>
      <c r="D154" s="7"/>
      <c r="E154" s="8"/>
      <c r="F154" s="7"/>
      <c r="G154" s="43"/>
      <c r="H154" s="24" t="s">
        <v>77</v>
      </c>
      <c r="I154" s="101">
        <f t="shared" si="4"/>
        <v>0</v>
      </c>
      <c r="J154" s="133"/>
    </row>
    <row r="155" spans="1:10" s="32" customFormat="1" ht="13.5" customHeight="1">
      <c r="A155" s="59"/>
      <c r="B155" s="59"/>
      <c r="C155" s="7"/>
      <c r="D155" s="7"/>
      <c r="E155" s="8"/>
      <c r="F155" s="7"/>
      <c r="G155" s="43"/>
      <c r="H155" s="24" t="s">
        <v>77</v>
      </c>
      <c r="I155" s="101">
        <f t="shared" si="4"/>
        <v>0</v>
      </c>
      <c r="J155" s="133"/>
    </row>
    <row r="156" spans="1:9" ht="12.75">
      <c r="A156" s="59"/>
      <c r="B156" s="59"/>
      <c r="C156" s="7"/>
      <c r="D156" s="7"/>
      <c r="E156" s="8"/>
      <c r="F156" s="7"/>
      <c r="G156" s="43"/>
      <c r="H156" s="24" t="s">
        <v>77</v>
      </c>
      <c r="I156" s="101">
        <f t="shared" si="4"/>
        <v>0</v>
      </c>
    </row>
    <row r="157" spans="1:9" ht="12.75">
      <c r="A157" s="59"/>
      <c r="B157" s="59"/>
      <c r="C157" s="7"/>
      <c r="D157" s="7"/>
      <c r="E157" s="8"/>
      <c r="F157" s="7"/>
      <c r="G157" s="43"/>
      <c r="H157" s="24" t="s">
        <v>77</v>
      </c>
      <c r="I157" s="101">
        <f t="shared" si="4"/>
        <v>0</v>
      </c>
    </row>
    <row r="158" spans="1:9" ht="12.75">
      <c r="A158" s="59"/>
      <c r="B158" s="59"/>
      <c r="C158" s="7"/>
      <c r="D158" s="7"/>
      <c r="E158" s="8"/>
      <c r="F158" s="7"/>
      <c r="G158" s="43"/>
      <c r="H158" s="24" t="s">
        <v>77</v>
      </c>
      <c r="I158" s="101">
        <f t="shared" si="4"/>
        <v>0</v>
      </c>
    </row>
    <row r="159" spans="1:9" ht="12.75">
      <c r="A159" s="59"/>
      <c r="B159" s="59"/>
      <c r="C159" s="7"/>
      <c r="D159" s="7"/>
      <c r="E159" s="8"/>
      <c r="F159" s="7"/>
      <c r="G159" s="43"/>
      <c r="H159" s="24" t="s">
        <v>77</v>
      </c>
      <c r="I159" s="101">
        <f t="shared" si="4"/>
        <v>0</v>
      </c>
    </row>
    <row r="160" spans="1:9" ht="12.75">
      <c r="A160" s="59"/>
      <c r="B160" s="59"/>
      <c r="C160" s="7"/>
      <c r="D160" s="7"/>
      <c r="E160" s="18"/>
      <c r="F160" s="7"/>
      <c r="G160" s="43"/>
      <c r="H160" s="24"/>
      <c r="I160" s="101">
        <f t="shared" si="4"/>
        <v>0</v>
      </c>
    </row>
    <row r="161" spans="1:9" ht="12.75">
      <c r="A161" s="58" t="s">
        <v>77</v>
      </c>
      <c r="B161" s="58" t="s">
        <v>77</v>
      </c>
      <c r="C161" s="19" t="s">
        <v>77</v>
      </c>
      <c r="D161" s="7"/>
      <c r="E161" s="18" t="s">
        <v>77</v>
      </c>
      <c r="F161" s="19" t="s">
        <v>77</v>
      </c>
      <c r="G161" s="44" t="s">
        <v>77</v>
      </c>
      <c r="H161" s="24" t="s">
        <v>77</v>
      </c>
      <c r="I161" s="101">
        <f t="shared" si="4"/>
        <v>0</v>
      </c>
    </row>
    <row r="162" spans="1:9" ht="12.75">
      <c r="A162" s="59"/>
      <c r="B162" s="59"/>
      <c r="C162" s="7"/>
      <c r="D162" s="7"/>
      <c r="E162" s="8"/>
      <c r="F162" s="7"/>
      <c r="G162" s="43"/>
      <c r="H162" s="24" t="s">
        <v>77</v>
      </c>
      <c r="I162" s="101">
        <f t="shared" si="4"/>
        <v>0</v>
      </c>
    </row>
    <row r="163" spans="1:9" ht="12.75">
      <c r="A163" s="59"/>
      <c r="B163" s="59"/>
      <c r="C163" s="7"/>
      <c r="D163" s="7"/>
      <c r="E163" s="8"/>
      <c r="F163" s="7"/>
      <c r="G163" s="43"/>
      <c r="H163" s="24" t="s">
        <v>77</v>
      </c>
      <c r="I163" s="101">
        <f t="shared" si="4"/>
        <v>0</v>
      </c>
    </row>
    <row r="164" spans="1:9" ht="12.75">
      <c r="A164" s="59"/>
      <c r="B164" s="59"/>
      <c r="C164" s="7"/>
      <c r="D164" s="7"/>
      <c r="E164" s="8"/>
      <c r="F164" s="7"/>
      <c r="G164" s="43"/>
      <c r="H164" s="24" t="s">
        <v>77</v>
      </c>
      <c r="I164" s="101">
        <f t="shared" si="4"/>
        <v>0</v>
      </c>
    </row>
    <row r="165" spans="1:9" ht="12.75">
      <c r="A165" s="59"/>
      <c r="B165" s="59"/>
      <c r="C165" s="7"/>
      <c r="D165" s="7"/>
      <c r="E165" s="8"/>
      <c r="F165" s="7"/>
      <c r="G165" s="43"/>
      <c r="H165" s="24" t="s">
        <v>77</v>
      </c>
      <c r="I165" s="101">
        <f t="shared" si="4"/>
        <v>0</v>
      </c>
    </row>
    <row r="166" spans="1:9" ht="12.75">
      <c r="A166" s="59"/>
      <c r="B166" s="59"/>
      <c r="C166" s="7"/>
      <c r="D166" s="7"/>
      <c r="E166" s="8"/>
      <c r="F166" s="7"/>
      <c r="G166" s="43"/>
      <c r="H166" s="24" t="s">
        <v>77</v>
      </c>
      <c r="I166" s="101">
        <f t="shared" si="4"/>
        <v>0</v>
      </c>
    </row>
    <row r="167" spans="1:9" ht="12.75">
      <c r="A167" s="59"/>
      <c r="B167" s="59"/>
      <c r="C167" s="7"/>
      <c r="D167" s="7"/>
      <c r="E167" s="8"/>
      <c r="F167" s="7"/>
      <c r="G167" s="43"/>
      <c r="H167" s="24" t="s">
        <v>77</v>
      </c>
      <c r="I167" s="101">
        <f t="shared" si="4"/>
        <v>0</v>
      </c>
    </row>
    <row r="168" spans="1:9" ht="12.75">
      <c r="A168" s="59"/>
      <c r="B168" s="59"/>
      <c r="C168" s="7"/>
      <c r="D168" s="7"/>
      <c r="E168" s="8"/>
      <c r="F168" s="7"/>
      <c r="G168" s="43"/>
      <c r="H168" s="24" t="s">
        <v>77</v>
      </c>
      <c r="I168" s="101">
        <f t="shared" si="4"/>
        <v>0</v>
      </c>
    </row>
    <row r="169" spans="1:10" ht="12.75">
      <c r="A169" s="58" t="s">
        <v>77</v>
      </c>
      <c r="B169" s="58" t="s">
        <v>77</v>
      </c>
      <c r="C169" s="19" t="s">
        <v>77</v>
      </c>
      <c r="D169" s="7"/>
      <c r="E169" s="18" t="s">
        <v>77</v>
      </c>
      <c r="F169" s="19" t="s">
        <v>77</v>
      </c>
      <c r="G169" s="44" t="s">
        <v>77</v>
      </c>
      <c r="H169" s="24" t="s">
        <v>77</v>
      </c>
      <c r="I169" s="101">
        <f t="shared" si="4"/>
        <v>0</v>
      </c>
      <c r="J169" s="135"/>
    </row>
    <row r="170" spans="1:10" ht="12.75">
      <c r="A170" s="59"/>
      <c r="B170" s="59"/>
      <c r="C170" s="7"/>
      <c r="D170" s="7"/>
      <c r="E170" s="8"/>
      <c r="F170" s="7"/>
      <c r="G170" s="43"/>
      <c r="H170" s="24" t="s">
        <v>77</v>
      </c>
      <c r="I170" s="101">
        <f t="shared" si="4"/>
        <v>0</v>
      </c>
      <c r="J170" s="135"/>
    </row>
    <row r="171" spans="1:10" s="32" customFormat="1" ht="12.75">
      <c r="A171" s="21"/>
      <c r="B171" s="21"/>
      <c r="C171" s="22"/>
      <c r="D171" s="21"/>
      <c r="E171" s="21"/>
      <c r="F171" s="21"/>
      <c r="G171" s="21"/>
      <c r="H171" s="21"/>
      <c r="I171" s="21"/>
      <c r="J171" s="133"/>
    </row>
    <row r="172" spans="1:10" s="32" customFormat="1" ht="12.75">
      <c r="A172" s="21"/>
      <c r="B172" s="21"/>
      <c r="C172" s="22"/>
      <c r="D172" s="21"/>
      <c r="E172" s="21"/>
      <c r="F172" s="21"/>
      <c r="G172" s="21"/>
      <c r="H172" s="21"/>
      <c r="I172" s="21"/>
      <c r="J172" s="133"/>
    </row>
    <row r="173" spans="1:10" s="32" customFormat="1" ht="12.75">
      <c r="A173" s="21"/>
      <c r="B173" s="21"/>
      <c r="C173" s="22"/>
      <c r="D173" s="21"/>
      <c r="E173" s="21"/>
      <c r="F173" s="21"/>
      <c r="G173" s="21"/>
      <c r="H173" s="21"/>
      <c r="I173" s="21"/>
      <c r="J173" s="133"/>
    </row>
    <row r="174" spans="1:10" s="32" customFormat="1" ht="39" customHeight="1">
      <c r="A174" s="47" t="s">
        <v>41</v>
      </c>
      <c r="B174" s="48"/>
      <c r="C174" s="48"/>
      <c r="D174" s="48"/>
      <c r="E174" s="48"/>
      <c r="F174" s="48"/>
      <c r="G174" s="48"/>
      <c r="H174" s="47" t="s">
        <v>28</v>
      </c>
      <c r="I174" s="49">
        <f>SUM(H177:H199)</f>
        <v>0</v>
      </c>
      <c r="J174" s="132"/>
    </row>
    <row r="175" spans="1:10" ht="12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132"/>
    </row>
    <row r="176" spans="1:10" ht="69.75" customHeight="1">
      <c r="A176" s="83" t="s">
        <v>94</v>
      </c>
      <c r="B176" s="53" t="s">
        <v>133</v>
      </c>
      <c r="C176" s="53" t="s">
        <v>27</v>
      </c>
      <c r="D176" s="83" t="s">
        <v>99</v>
      </c>
      <c r="E176" s="79" t="s">
        <v>115</v>
      </c>
      <c r="F176" s="79" t="s">
        <v>95</v>
      </c>
      <c r="G176" s="79" t="s">
        <v>96</v>
      </c>
      <c r="H176" s="79" t="s">
        <v>80</v>
      </c>
      <c r="I176" s="102"/>
      <c r="J176" s="132"/>
    </row>
    <row r="177" spans="1:10" ht="12.75">
      <c r="A177" s="57"/>
      <c r="B177" s="103"/>
      <c r="C177" s="75"/>
      <c r="D177" s="81"/>
      <c r="E177" s="54"/>
      <c r="F177" s="54"/>
      <c r="G177" s="55"/>
      <c r="H177" s="101">
        <f>IF(LEN(A177)&lt;1,0,IF(ISBLANK(D177),0,IF(ISBLANK(F177),0,IF(ISBLANK(G177),0,ROUND(IF(D177=D177,G177*E177*F177,0),0)))))</f>
        <v>0</v>
      </c>
      <c r="I177" s="104"/>
      <c r="J177" s="136" t="s">
        <v>110</v>
      </c>
    </row>
    <row r="178" spans="1:10" ht="12.75">
      <c r="A178" s="57"/>
      <c r="B178" s="103"/>
      <c r="C178" s="78"/>
      <c r="D178" s="81"/>
      <c r="E178" s="54"/>
      <c r="F178" s="54"/>
      <c r="G178" s="55"/>
      <c r="H178" s="101">
        <f aca="true" t="shared" si="5" ref="H178:H199">IF(LEN(A178)&lt;1,0,IF(ISBLANK(D178),0,IF(ISBLANK(F178),0,IF(ISBLANK(G178),0,ROUND(IF(D178=D178,G178*E178*F178,0),0)))))</f>
        <v>0</v>
      </c>
      <c r="I178" s="102"/>
      <c r="J178" s="136" t="s">
        <v>111</v>
      </c>
    </row>
    <row r="179" spans="1:10" ht="12.75">
      <c r="A179" s="57"/>
      <c r="B179" s="103"/>
      <c r="C179" s="75"/>
      <c r="D179" s="81"/>
      <c r="E179" s="54"/>
      <c r="F179" s="54"/>
      <c r="G179" s="55"/>
      <c r="H179" s="101">
        <f t="shared" si="5"/>
        <v>0</v>
      </c>
      <c r="I179" s="102"/>
      <c r="J179" s="136" t="s">
        <v>44</v>
      </c>
    </row>
    <row r="180" spans="1:10" ht="12.75">
      <c r="A180" s="57"/>
      <c r="B180" s="103"/>
      <c r="C180" s="75"/>
      <c r="D180" s="81" t="s">
        <v>77</v>
      </c>
      <c r="E180" s="54" t="s">
        <v>77</v>
      </c>
      <c r="F180" s="54" t="s">
        <v>77</v>
      </c>
      <c r="G180" s="55"/>
      <c r="H180" s="101">
        <f t="shared" si="5"/>
        <v>0</v>
      </c>
      <c r="I180" s="102"/>
      <c r="J180" s="136" t="s">
        <v>100</v>
      </c>
    </row>
    <row r="181" spans="1:10" ht="12.75">
      <c r="A181" s="57"/>
      <c r="B181" s="103"/>
      <c r="C181" s="78" t="s">
        <v>77</v>
      </c>
      <c r="D181" s="81" t="s">
        <v>77</v>
      </c>
      <c r="E181" s="54"/>
      <c r="F181" s="54"/>
      <c r="G181" s="55" t="s">
        <v>77</v>
      </c>
      <c r="H181" s="101">
        <f t="shared" si="5"/>
        <v>0</v>
      </c>
      <c r="I181" s="102"/>
      <c r="J181" s="136" t="s">
        <v>82</v>
      </c>
    </row>
    <row r="182" spans="1:10" ht="12.75">
      <c r="A182" s="57"/>
      <c r="B182" s="103"/>
      <c r="C182" s="78" t="s">
        <v>77</v>
      </c>
      <c r="D182" s="81" t="s">
        <v>77</v>
      </c>
      <c r="E182" s="54" t="s">
        <v>77</v>
      </c>
      <c r="F182" s="54" t="s">
        <v>77</v>
      </c>
      <c r="G182" s="55" t="s">
        <v>77</v>
      </c>
      <c r="H182" s="101">
        <f t="shared" si="5"/>
        <v>0</v>
      </c>
      <c r="I182" s="102"/>
      <c r="J182" s="136" t="s">
        <v>83</v>
      </c>
    </row>
    <row r="183" spans="1:10" ht="12.75">
      <c r="A183" s="57"/>
      <c r="B183" s="103"/>
      <c r="C183" s="75"/>
      <c r="D183" s="81" t="s">
        <v>77</v>
      </c>
      <c r="E183" s="54" t="s">
        <v>77</v>
      </c>
      <c r="F183" s="54" t="s">
        <v>77</v>
      </c>
      <c r="G183" s="55"/>
      <c r="H183" s="101">
        <f t="shared" si="5"/>
        <v>0</v>
      </c>
      <c r="I183" s="102"/>
      <c r="J183" s="136" t="s">
        <v>45</v>
      </c>
    </row>
    <row r="184" spans="1:10" ht="12.75">
      <c r="A184" s="57"/>
      <c r="B184" s="103"/>
      <c r="C184" s="75"/>
      <c r="D184" s="81" t="s">
        <v>77</v>
      </c>
      <c r="E184" s="54" t="s">
        <v>77</v>
      </c>
      <c r="F184" s="54" t="s">
        <v>77</v>
      </c>
      <c r="G184" s="55"/>
      <c r="H184" s="101">
        <f t="shared" si="5"/>
        <v>0</v>
      </c>
      <c r="I184" s="102"/>
      <c r="J184" s="132" t="s">
        <v>77</v>
      </c>
    </row>
    <row r="185" spans="1:10" ht="12.75">
      <c r="A185" s="57"/>
      <c r="B185" s="103"/>
      <c r="C185" s="78"/>
      <c r="D185" s="81" t="s">
        <v>77</v>
      </c>
      <c r="E185" s="54" t="s">
        <v>77</v>
      </c>
      <c r="F185" s="54" t="s">
        <v>77</v>
      </c>
      <c r="G185" s="55"/>
      <c r="H185" s="101">
        <f t="shared" si="5"/>
        <v>0</v>
      </c>
      <c r="I185" s="102"/>
      <c r="J185" s="136" t="s">
        <v>77</v>
      </c>
    </row>
    <row r="186" spans="1:10" ht="12.75">
      <c r="A186" s="57"/>
      <c r="B186" s="103"/>
      <c r="C186" s="75"/>
      <c r="D186" s="81" t="s">
        <v>77</v>
      </c>
      <c r="E186" s="54" t="s">
        <v>77</v>
      </c>
      <c r="F186" s="54" t="s">
        <v>77</v>
      </c>
      <c r="G186" s="55"/>
      <c r="H186" s="101">
        <f t="shared" si="5"/>
        <v>0</v>
      </c>
      <c r="I186" s="102"/>
      <c r="J186" s="136" t="s">
        <v>77</v>
      </c>
    </row>
    <row r="187" spans="1:10" ht="12.75">
      <c r="A187" s="57"/>
      <c r="B187" s="103"/>
      <c r="C187" s="75"/>
      <c r="D187" s="81" t="s">
        <v>77</v>
      </c>
      <c r="E187" s="54" t="s">
        <v>77</v>
      </c>
      <c r="F187" s="54" t="s">
        <v>77</v>
      </c>
      <c r="G187" s="55"/>
      <c r="H187" s="101">
        <f t="shared" si="5"/>
        <v>0</v>
      </c>
      <c r="I187" s="102"/>
      <c r="J187" s="133" t="s">
        <v>77</v>
      </c>
    </row>
    <row r="188" spans="1:10" ht="12.75">
      <c r="A188" s="57"/>
      <c r="B188" s="103"/>
      <c r="C188" s="75"/>
      <c r="D188" s="81" t="s">
        <v>77</v>
      </c>
      <c r="E188" s="54" t="s">
        <v>77</v>
      </c>
      <c r="F188" s="54" t="s">
        <v>77</v>
      </c>
      <c r="G188" s="55"/>
      <c r="H188" s="101">
        <f t="shared" si="5"/>
        <v>0</v>
      </c>
      <c r="I188" s="102"/>
      <c r="J188" s="137" t="s">
        <v>77</v>
      </c>
    </row>
    <row r="189" spans="1:9" ht="12.75">
      <c r="A189" s="57"/>
      <c r="B189" s="103"/>
      <c r="C189" s="75"/>
      <c r="D189" s="81" t="s">
        <v>77</v>
      </c>
      <c r="E189" s="54" t="s">
        <v>77</v>
      </c>
      <c r="F189" s="54" t="s">
        <v>77</v>
      </c>
      <c r="G189" s="55"/>
      <c r="H189" s="101">
        <f t="shared" si="5"/>
        <v>0</v>
      </c>
      <c r="I189" s="102"/>
    </row>
    <row r="190" spans="1:9" ht="12.75">
      <c r="A190" s="57"/>
      <c r="B190" s="103"/>
      <c r="C190" s="75"/>
      <c r="D190" s="81" t="s">
        <v>77</v>
      </c>
      <c r="E190" s="54" t="s">
        <v>77</v>
      </c>
      <c r="F190" s="54" t="s">
        <v>77</v>
      </c>
      <c r="G190" s="55"/>
      <c r="H190" s="101">
        <f t="shared" si="5"/>
        <v>0</v>
      </c>
      <c r="I190" s="102"/>
    </row>
    <row r="191" spans="1:10" ht="12.75">
      <c r="A191" s="57"/>
      <c r="B191" s="103"/>
      <c r="C191" s="75"/>
      <c r="D191" s="81" t="s">
        <v>77</v>
      </c>
      <c r="E191" s="54" t="s">
        <v>77</v>
      </c>
      <c r="F191" s="54" t="s">
        <v>77</v>
      </c>
      <c r="G191" s="55"/>
      <c r="H191" s="101">
        <f t="shared" si="5"/>
        <v>0</v>
      </c>
      <c r="I191" s="102"/>
      <c r="J191" s="132" t="s">
        <v>0</v>
      </c>
    </row>
    <row r="192" spans="1:10" ht="12.75">
      <c r="A192" s="57"/>
      <c r="B192" s="103"/>
      <c r="C192" s="75"/>
      <c r="D192" s="81" t="s">
        <v>77</v>
      </c>
      <c r="E192" s="54" t="s">
        <v>77</v>
      </c>
      <c r="F192" s="54" t="s">
        <v>77</v>
      </c>
      <c r="G192" s="55"/>
      <c r="H192" s="101">
        <f t="shared" si="5"/>
        <v>0</v>
      </c>
      <c r="I192" s="102"/>
      <c r="J192" s="136" t="s">
        <v>1</v>
      </c>
    </row>
    <row r="193" spans="1:10" ht="12.75">
      <c r="A193" s="57"/>
      <c r="B193" s="103"/>
      <c r="C193" s="75"/>
      <c r="D193" s="81" t="s">
        <v>77</v>
      </c>
      <c r="E193" s="54" t="s">
        <v>77</v>
      </c>
      <c r="F193" s="54" t="s">
        <v>77</v>
      </c>
      <c r="G193" s="55"/>
      <c r="H193" s="101">
        <f t="shared" si="5"/>
        <v>0</v>
      </c>
      <c r="I193" s="102"/>
      <c r="J193" s="136" t="s">
        <v>2</v>
      </c>
    </row>
    <row r="194" spans="1:10" ht="12.75">
      <c r="A194" s="57"/>
      <c r="B194" s="103"/>
      <c r="C194" s="75"/>
      <c r="D194" s="81" t="s">
        <v>77</v>
      </c>
      <c r="E194" s="54" t="s">
        <v>77</v>
      </c>
      <c r="F194" s="54" t="s">
        <v>77</v>
      </c>
      <c r="G194" s="55"/>
      <c r="H194" s="101">
        <f t="shared" si="5"/>
        <v>0</v>
      </c>
      <c r="I194" s="102"/>
      <c r="J194" s="133" t="s">
        <v>3</v>
      </c>
    </row>
    <row r="195" spans="1:10" ht="12.75">
      <c r="A195" s="57"/>
      <c r="B195" s="103"/>
      <c r="C195" s="75"/>
      <c r="D195" s="81" t="s">
        <v>77</v>
      </c>
      <c r="E195" s="54" t="s">
        <v>77</v>
      </c>
      <c r="F195" s="54" t="s">
        <v>77</v>
      </c>
      <c r="G195" s="55"/>
      <c r="H195" s="101">
        <f t="shared" si="5"/>
        <v>0</v>
      </c>
      <c r="I195" s="102"/>
      <c r="J195" s="137">
        <v>119</v>
      </c>
    </row>
    <row r="196" spans="1:10" s="32" customFormat="1" ht="12.75">
      <c r="A196" s="57"/>
      <c r="B196" s="103"/>
      <c r="C196" s="75"/>
      <c r="D196" s="81" t="s">
        <v>77</v>
      </c>
      <c r="E196" s="54" t="s">
        <v>77</v>
      </c>
      <c r="F196" s="54" t="s">
        <v>77</v>
      </c>
      <c r="G196" s="55"/>
      <c r="H196" s="101">
        <f t="shared" si="5"/>
        <v>0</v>
      </c>
      <c r="I196" s="102"/>
      <c r="J196" s="133" t="s">
        <v>132</v>
      </c>
    </row>
    <row r="197" spans="1:10" s="32" customFormat="1" ht="12.75">
      <c r="A197" s="57"/>
      <c r="B197" s="103"/>
      <c r="C197" s="75"/>
      <c r="D197" s="81" t="s">
        <v>77</v>
      </c>
      <c r="E197" s="54" t="s">
        <v>77</v>
      </c>
      <c r="F197" s="54" t="s">
        <v>77</v>
      </c>
      <c r="G197" s="55"/>
      <c r="H197" s="101">
        <f t="shared" si="5"/>
        <v>0</v>
      </c>
      <c r="I197" s="102"/>
      <c r="J197" s="133"/>
    </row>
    <row r="198" spans="1:10" s="32" customFormat="1" ht="14.25" customHeight="1">
      <c r="A198" s="57"/>
      <c r="B198" s="103"/>
      <c r="C198" s="75"/>
      <c r="D198" s="81" t="s">
        <v>77</v>
      </c>
      <c r="E198" s="54" t="s">
        <v>77</v>
      </c>
      <c r="F198" s="54" t="s">
        <v>77</v>
      </c>
      <c r="G198" s="55"/>
      <c r="H198" s="101">
        <f t="shared" si="5"/>
        <v>0</v>
      </c>
      <c r="I198" s="102"/>
      <c r="J198" s="133"/>
    </row>
    <row r="199" spans="1:9" ht="12.75" customHeight="1">
      <c r="A199" s="57"/>
      <c r="B199" s="103"/>
      <c r="C199" s="75"/>
      <c r="D199" s="81" t="s">
        <v>77</v>
      </c>
      <c r="E199" s="54" t="s">
        <v>77</v>
      </c>
      <c r="F199" s="54" t="s">
        <v>77</v>
      </c>
      <c r="G199" s="55"/>
      <c r="H199" s="101">
        <f t="shared" si="5"/>
        <v>0</v>
      </c>
      <c r="I199" s="102"/>
    </row>
    <row r="200" ht="12.75" customHeight="1">
      <c r="C200" s="21"/>
    </row>
    <row r="202" spans="3:8" ht="15.75">
      <c r="C202" s="163" t="s">
        <v>105</v>
      </c>
      <c r="D202" s="164"/>
      <c r="E202" s="164"/>
      <c r="F202" s="164"/>
      <c r="G202" s="164"/>
      <c r="H202" s="164"/>
    </row>
    <row r="204" spans="1:10" ht="18">
      <c r="A204" s="34" t="s">
        <v>29</v>
      </c>
      <c r="B204" s="50"/>
      <c r="C204" s="32"/>
      <c r="D204" s="32"/>
      <c r="E204" s="32"/>
      <c r="F204" s="32"/>
      <c r="G204" s="32"/>
      <c r="H204" s="34" t="s">
        <v>17</v>
      </c>
      <c r="I204" s="40">
        <f>SUM(I207:I218)</f>
        <v>0</v>
      </c>
      <c r="J204" s="132"/>
    </row>
    <row r="205" spans="1:10" ht="12.75">
      <c r="A205" s="32"/>
      <c r="B205" s="32"/>
      <c r="C205" s="32"/>
      <c r="D205" s="32"/>
      <c r="E205" s="32"/>
      <c r="F205" s="32"/>
      <c r="G205" s="32"/>
      <c r="H205" s="32"/>
      <c r="I205" s="32"/>
      <c r="J205" s="132"/>
    </row>
    <row r="206" spans="1:10" ht="38.25">
      <c r="A206" s="167" t="s">
        <v>112</v>
      </c>
      <c r="B206" s="203"/>
      <c r="C206" s="167" t="s">
        <v>30</v>
      </c>
      <c r="D206" s="204"/>
      <c r="E206" s="204"/>
      <c r="F206" s="53" t="s">
        <v>31</v>
      </c>
      <c r="G206" s="53" t="s">
        <v>43</v>
      </c>
      <c r="H206" s="83" t="s">
        <v>75</v>
      </c>
      <c r="I206" s="53" t="s">
        <v>16</v>
      </c>
      <c r="J206" s="132"/>
    </row>
    <row r="207" spans="1:10" ht="12.75">
      <c r="A207" s="200"/>
      <c r="B207" s="201"/>
      <c r="C207" s="196"/>
      <c r="D207" s="197"/>
      <c r="E207" s="198"/>
      <c r="F207" s="138"/>
      <c r="G207" s="98"/>
      <c r="H207" s="105"/>
      <c r="I207" s="101">
        <f aca="true" t="shared" si="6" ref="I207:I218">IF(LEN(A207)&lt;5,0,IF(ISBLANK(C207),0,IF(ISBLANK(H207),0,ROUND(F207*G207,0))))</f>
        <v>0</v>
      </c>
      <c r="J207" s="132" t="s">
        <v>73</v>
      </c>
    </row>
    <row r="208" spans="1:10" ht="12.75">
      <c r="A208" s="200"/>
      <c r="B208" s="201"/>
      <c r="C208" s="196"/>
      <c r="D208" s="197"/>
      <c r="E208" s="198"/>
      <c r="F208" s="138"/>
      <c r="G208" s="93"/>
      <c r="H208" s="105"/>
      <c r="I208" s="101">
        <f t="shared" si="6"/>
        <v>0</v>
      </c>
      <c r="J208" s="132" t="s">
        <v>72</v>
      </c>
    </row>
    <row r="209" spans="1:10" ht="12.75">
      <c r="A209" s="200"/>
      <c r="B209" s="201"/>
      <c r="C209" s="196"/>
      <c r="D209" s="197"/>
      <c r="E209" s="198"/>
      <c r="F209" s="138"/>
      <c r="G209" s="98"/>
      <c r="H209" s="105"/>
      <c r="I209" s="101">
        <f t="shared" si="6"/>
        <v>0</v>
      </c>
      <c r="J209" s="132" t="s">
        <v>71</v>
      </c>
    </row>
    <row r="210" spans="1:10" ht="12.75">
      <c r="A210" s="202"/>
      <c r="B210" s="193"/>
      <c r="C210" s="196"/>
      <c r="D210" s="197"/>
      <c r="E210" s="198"/>
      <c r="F210" s="138"/>
      <c r="G210" s="9"/>
      <c r="H210" s="15"/>
      <c r="I210" s="101">
        <f t="shared" si="6"/>
        <v>0</v>
      </c>
      <c r="J210" s="132" t="s">
        <v>69</v>
      </c>
    </row>
    <row r="211" spans="1:10" ht="12.75">
      <c r="A211" s="178"/>
      <c r="B211" s="193"/>
      <c r="C211" s="196"/>
      <c r="D211" s="197"/>
      <c r="E211" s="198"/>
      <c r="F211" s="138"/>
      <c r="G211" s="9"/>
      <c r="H211" s="15"/>
      <c r="I211" s="101">
        <f t="shared" si="6"/>
        <v>0</v>
      </c>
      <c r="J211" s="132" t="s">
        <v>70</v>
      </c>
    </row>
    <row r="212" spans="1:10" ht="12.75">
      <c r="A212" s="178"/>
      <c r="B212" s="193"/>
      <c r="C212" s="196"/>
      <c r="D212" s="197"/>
      <c r="E212" s="198"/>
      <c r="F212" s="138"/>
      <c r="G212" s="9"/>
      <c r="H212" s="15"/>
      <c r="I212" s="101">
        <f t="shared" si="6"/>
        <v>0</v>
      </c>
      <c r="J212" s="132" t="s">
        <v>74</v>
      </c>
    </row>
    <row r="213" spans="1:10" ht="12.75">
      <c r="A213" s="202" t="s">
        <v>77</v>
      </c>
      <c r="B213" s="193"/>
      <c r="C213" s="196" t="s">
        <v>77</v>
      </c>
      <c r="D213" s="197"/>
      <c r="E213" s="198"/>
      <c r="F213" s="138"/>
      <c r="G213" s="9"/>
      <c r="H213" s="15"/>
      <c r="I213" s="101">
        <f t="shared" si="6"/>
        <v>0</v>
      </c>
      <c r="J213" s="132"/>
    </row>
    <row r="214" spans="1:9" ht="12.75">
      <c r="A214" s="178"/>
      <c r="B214" s="193"/>
      <c r="C214" s="196"/>
      <c r="D214" s="197"/>
      <c r="E214" s="198"/>
      <c r="F214" s="138"/>
      <c r="G214" s="9"/>
      <c r="H214" s="15"/>
      <c r="I214" s="101">
        <f t="shared" si="6"/>
        <v>0</v>
      </c>
    </row>
    <row r="215" spans="1:9" ht="12.75">
      <c r="A215" s="178"/>
      <c r="B215" s="193"/>
      <c r="C215" s="196"/>
      <c r="D215" s="197"/>
      <c r="E215" s="198"/>
      <c r="F215" s="138"/>
      <c r="G215" s="9"/>
      <c r="H215" s="15"/>
      <c r="I215" s="101">
        <f t="shared" si="6"/>
        <v>0</v>
      </c>
    </row>
    <row r="216" spans="1:9" ht="12.75">
      <c r="A216" s="178"/>
      <c r="B216" s="193"/>
      <c r="C216" s="196"/>
      <c r="D216" s="197"/>
      <c r="E216" s="198"/>
      <c r="F216" s="138"/>
      <c r="G216" s="9"/>
      <c r="H216" s="15"/>
      <c r="I216" s="101">
        <f t="shared" si="6"/>
        <v>0</v>
      </c>
    </row>
    <row r="217" spans="1:9" ht="12.75">
      <c r="A217" s="178"/>
      <c r="B217" s="193"/>
      <c r="C217" s="196"/>
      <c r="D217" s="197"/>
      <c r="E217" s="198"/>
      <c r="F217" s="138"/>
      <c r="G217" s="9"/>
      <c r="H217" s="15"/>
      <c r="I217" s="101">
        <f t="shared" si="6"/>
        <v>0</v>
      </c>
    </row>
    <row r="218" spans="1:9" ht="12.75">
      <c r="A218" s="178"/>
      <c r="B218" s="193"/>
      <c r="C218" s="196"/>
      <c r="D218" s="197"/>
      <c r="E218" s="198"/>
      <c r="F218" s="138"/>
      <c r="G218" s="9"/>
      <c r="H218" s="15"/>
      <c r="I218" s="101">
        <f t="shared" si="6"/>
        <v>0</v>
      </c>
    </row>
    <row r="222" spans="1:10" ht="12.75">
      <c r="A222" s="32"/>
      <c r="B222" s="32"/>
      <c r="C222" s="33"/>
      <c r="D222" s="32"/>
      <c r="E222" s="32"/>
      <c r="F222" s="32"/>
      <c r="G222" s="32"/>
      <c r="H222" s="32"/>
      <c r="I222" s="32"/>
      <c r="J222" s="132"/>
    </row>
    <row r="223" spans="1:10" ht="18">
      <c r="A223" s="34" t="s">
        <v>161</v>
      </c>
      <c r="B223" s="50"/>
      <c r="C223" s="32"/>
      <c r="D223" s="32"/>
      <c r="E223" s="37"/>
      <c r="F223" s="32"/>
      <c r="G223" s="32"/>
      <c r="H223" s="34" t="s">
        <v>17</v>
      </c>
      <c r="I223" s="40">
        <f>SUM(I226:I237)</f>
        <v>0</v>
      </c>
      <c r="J223" s="132"/>
    </row>
    <row r="224" spans="5:10" s="32" customFormat="1" ht="12.75">
      <c r="E224" s="37"/>
      <c r="J224" s="132"/>
    </row>
    <row r="225" spans="1:10" s="32" customFormat="1" ht="38.25">
      <c r="A225" s="167" t="s">
        <v>113</v>
      </c>
      <c r="B225" s="203" t="s">
        <v>30</v>
      </c>
      <c r="C225" s="167" t="s">
        <v>57</v>
      </c>
      <c r="D225" s="204"/>
      <c r="E225" s="204"/>
      <c r="F225" s="53" t="s">
        <v>31</v>
      </c>
      <c r="G225" s="53" t="s">
        <v>43</v>
      </c>
      <c r="H225" s="83" t="s">
        <v>75</v>
      </c>
      <c r="I225" s="53" t="s">
        <v>16</v>
      </c>
      <c r="J225" s="132"/>
    </row>
    <row r="226" spans="1:10" s="32" customFormat="1" ht="12.75" customHeight="1">
      <c r="A226" s="200"/>
      <c r="B226" s="201"/>
      <c r="C226" s="196"/>
      <c r="D226" s="197"/>
      <c r="E226" s="198"/>
      <c r="F226" s="138"/>
      <c r="G226" s="98"/>
      <c r="H226" s="105"/>
      <c r="I226" s="101">
        <f aca="true" t="shared" si="7" ref="I226:I237">IF(LEN(A226)&lt;5,0,IF(ISBLANK(C226),0,IF(ISBLANK(H226),0,ROUND(F226*G226,0))))</f>
        <v>0</v>
      </c>
      <c r="J226" s="132" t="s">
        <v>73</v>
      </c>
    </row>
    <row r="227" spans="1:10" ht="12.75" customHeight="1">
      <c r="A227" s="200"/>
      <c r="B227" s="201"/>
      <c r="C227" s="196"/>
      <c r="D227" s="197"/>
      <c r="E227" s="198"/>
      <c r="F227" s="138"/>
      <c r="G227" s="93"/>
      <c r="H227" s="105"/>
      <c r="I227" s="101">
        <f t="shared" si="7"/>
        <v>0</v>
      </c>
      <c r="J227" s="132" t="s">
        <v>72</v>
      </c>
    </row>
    <row r="228" spans="1:10" ht="12.75">
      <c r="A228" s="202"/>
      <c r="B228" s="193"/>
      <c r="C228" s="196"/>
      <c r="D228" s="197"/>
      <c r="E228" s="198"/>
      <c r="F228" s="138"/>
      <c r="G228" s="9"/>
      <c r="H228" s="15"/>
      <c r="I228" s="101">
        <f t="shared" si="7"/>
        <v>0</v>
      </c>
      <c r="J228" s="132" t="s">
        <v>71</v>
      </c>
    </row>
    <row r="229" spans="1:10" ht="12.75">
      <c r="A229" s="202"/>
      <c r="B229" s="193"/>
      <c r="C229" s="196"/>
      <c r="D229" s="197"/>
      <c r="E229" s="198"/>
      <c r="F229" s="138"/>
      <c r="G229" s="9"/>
      <c r="H229" s="15"/>
      <c r="I229" s="101">
        <f t="shared" si="7"/>
        <v>0</v>
      </c>
      <c r="J229" s="132" t="s">
        <v>69</v>
      </c>
    </row>
    <row r="230" spans="1:10" ht="12.75">
      <c r="A230" s="202"/>
      <c r="B230" s="193"/>
      <c r="C230" s="196"/>
      <c r="D230" s="197"/>
      <c r="E230" s="198"/>
      <c r="F230" s="138"/>
      <c r="G230" s="9"/>
      <c r="H230" s="15"/>
      <c r="I230" s="101">
        <f t="shared" si="7"/>
        <v>0</v>
      </c>
      <c r="J230" s="132" t="s">
        <v>76</v>
      </c>
    </row>
    <row r="231" spans="1:10" ht="12.75">
      <c r="A231" s="202"/>
      <c r="B231" s="193"/>
      <c r="C231" s="196"/>
      <c r="D231" s="197"/>
      <c r="E231" s="198"/>
      <c r="F231" s="138"/>
      <c r="G231" s="25" t="s">
        <v>89</v>
      </c>
      <c r="H231" s="15"/>
      <c r="I231" s="101">
        <f t="shared" si="7"/>
        <v>0</v>
      </c>
      <c r="J231" s="132" t="s">
        <v>70</v>
      </c>
    </row>
    <row r="232" spans="1:10" ht="12.75">
      <c r="A232" s="202"/>
      <c r="B232" s="193"/>
      <c r="C232" s="196"/>
      <c r="D232" s="197"/>
      <c r="E232" s="198"/>
      <c r="F232" s="138"/>
      <c r="G232" s="9"/>
      <c r="H232" s="15"/>
      <c r="I232" s="101">
        <f t="shared" si="7"/>
        <v>0</v>
      </c>
      <c r="J232" s="132" t="s">
        <v>74</v>
      </c>
    </row>
    <row r="233" spans="1:10" ht="12.75">
      <c r="A233" s="202" t="s">
        <v>77</v>
      </c>
      <c r="B233" s="193"/>
      <c r="C233" s="196" t="s">
        <v>77</v>
      </c>
      <c r="D233" s="197"/>
      <c r="E233" s="198"/>
      <c r="F233" s="138"/>
      <c r="G233" s="25" t="s">
        <v>77</v>
      </c>
      <c r="H233" s="15"/>
      <c r="I233" s="101">
        <f t="shared" si="7"/>
        <v>0</v>
      </c>
      <c r="J233" s="132"/>
    </row>
    <row r="234" spans="1:9" ht="12.75">
      <c r="A234" s="202"/>
      <c r="B234" s="193"/>
      <c r="C234" s="196"/>
      <c r="D234" s="197"/>
      <c r="E234" s="198"/>
      <c r="F234" s="138"/>
      <c r="G234" s="9"/>
      <c r="H234" s="15"/>
      <c r="I234" s="101">
        <f t="shared" si="7"/>
        <v>0</v>
      </c>
    </row>
    <row r="235" spans="1:9" ht="12.75">
      <c r="A235" s="202"/>
      <c r="B235" s="193"/>
      <c r="C235" s="196"/>
      <c r="D235" s="197"/>
      <c r="E235" s="198"/>
      <c r="F235" s="138"/>
      <c r="G235" s="9"/>
      <c r="H235" s="15"/>
      <c r="I235" s="101">
        <f t="shared" si="7"/>
        <v>0</v>
      </c>
    </row>
    <row r="236" spans="1:9" ht="12.75">
      <c r="A236" s="202"/>
      <c r="B236" s="193"/>
      <c r="C236" s="196"/>
      <c r="D236" s="197"/>
      <c r="E236" s="198"/>
      <c r="F236" s="138"/>
      <c r="G236" s="9"/>
      <c r="H236" s="15"/>
      <c r="I236" s="101">
        <f t="shared" si="7"/>
        <v>0</v>
      </c>
    </row>
    <row r="237" spans="1:9" ht="12.75">
      <c r="A237" s="202"/>
      <c r="B237" s="193"/>
      <c r="C237" s="196"/>
      <c r="D237" s="197"/>
      <c r="E237" s="198"/>
      <c r="F237" s="138"/>
      <c r="G237" s="9"/>
      <c r="H237" s="15"/>
      <c r="I237" s="101">
        <f t="shared" si="7"/>
        <v>0</v>
      </c>
    </row>
    <row r="240" spans="3:8" ht="15.75">
      <c r="C240" s="163" t="s">
        <v>105</v>
      </c>
      <c r="D240" s="164"/>
      <c r="E240" s="164"/>
      <c r="F240" s="164"/>
      <c r="G240" s="164"/>
      <c r="H240" s="164"/>
    </row>
    <row r="241" spans="1:10" s="32" customFormat="1" ht="12.75">
      <c r="A241" s="21"/>
      <c r="B241" s="21"/>
      <c r="C241" s="22"/>
      <c r="D241" s="21"/>
      <c r="E241" s="21"/>
      <c r="F241" s="21"/>
      <c r="G241" s="21"/>
      <c r="H241" s="21"/>
      <c r="I241" s="21"/>
      <c r="J241" s="133"/>
    </row>
    <row r="242" spans="1:10" s="32" customFormat="1" ht="18">
      <c r="A242" s="34" t="s">
        <v>33</v>
      </c>
      <c r="B242" s="50"/>
      <c r="H242" s="34" t="s">
        <v>17</v>
      </c>
      <c r="I242" s="40">
        <f>SUM(I245:I266)</f>
        <v>0</v>
      </c>
      <c r="J242" s="132"/>
    </row>
    <row r="243" s="32" customFormat="1" ht="15" customHeight="1">
      <c r="J243" s="132"/>
    </row>
    <row r="244" spans="1:10" ht="28.5" customHeight="1">
      <c r="A244" s="165" t="s">
        <v>113</v>
      </c>
      <c r="B244" s="166" t="s">
        <v>30</v>
      </c>
      <c r="C244" s="209" t="s">
        <v>116</v>
      </c>
      <c r="D244" s="210"/>
      <c r="E244" s="211"/>
      <c r="F244" s="124" t="s">
        <v>117</v>
      </c>
      <c r="G244" s="53" t="s">
        <v>31</v>
      </c>
      <c r="H244" s="53" t="s">
        <v>32</v>
      </c>
      <c r="I244" s="53" t="s">
        <v>16</v>
      </c>
      <c r="J244" s="132"/>
    </row>
    <row r="245" spans="1:10" ht="12.75" customHeight="1">
      <c r="A245" s="186"/>
      <c r="B245" s="212"/>
      <c r="C245" s="205"/>
      <c r="D245" s="206"/>
      <c r="E245" s="207"/>
      <c r="F245" s="106"/>
      <c r="G245" s="138"/>
      <c r="H245" s="107"/>
      <c r="I245" s="101">
        <f>IF(ISBLANK(A245),0,IF(ISBLANK(F245),0,ROUND(G245*H245,0)))</f>
        <v>0</v>
      </c>
      <c r="J245" s="132" t="s">
        <v>46</v>
      </c>
    </row>
    <row r="246" spans="1:10" ht="12.75">
      <c r="A246" s="186"/>
      <c r="B246" s="212"/>
      <c r="C246" s="208"/>
      <c r="D246" s="206"/>
      <c r="E246" s="207"/>
      <c r="F246" s="106"/>
      <c r="G246" s="138"/>
      <c r="H246" s="108"/>
      <c r="I246" s="101">
        <f aca="true" t="shared" si="8" ref="I246:I266">IF(ISBLANK(A246),0,IF(ISBLANK(F246),0,ROUND(G246*H246,0)))</f>
        <v>0</v>
      </c>
      <c r="J246" s="132" t="s">
        <v>47</v>
      </c>
    </row>
    <row r="247" spans="1:10" ht="12.75">
      <c r="A247" s="213" t="s">
        <v>77</v>
      </c>
      <c r="B247" s="214"/>
      <c r="C247" s="208"/>
      <c r="D247" s="206"/>
      <c r="E247" s="207"/>
      <c r="F247" s="106"/>
      <c r="G247" s="138"/>
      <c r="H247" s="109"/>
      <c r="I247" s="101">
        <f t="shared" si="8"/>
        <v>0</v>
      </c>
      <c r="J247" s="132" t="s">
        <v>48</v>
      </c>
    </row>
    <row r="248" spans="1:10" ht="12.75">
      <c r="A248" s="213"/>
      <c r="B248" s="214"/>
      <c r="C248" s="205"/>
      <c r="D248" s="206"/>
      <c r="E248" s="207"/>
      <c r="F248" s="106"/>
      <c r="G248" s="138"/>
      <c r="H248" s="110"/>
      <c r="I248" s="101">
        <f t="shared" si="8"/>
        <v>0</v>
      </c>
      <c r="J248" s="132" t="s">
        <v>50</v>
      </c>
    </row>
    <row r="249" spans="1:10" ht="12.75">
      <c r="A249" s="213"/>
      <c r="B249" s="214"/>
      <c r="C249" s="208"/>
      <c r="D249" s="206"/>
      <c r="E249" s="207"/>
      <c r="F249" s="106"/>
      <c r="G249" s="138"/>
      <c r="H249" s="109"/>
      <c r="I249" s="101">
        <f t="shared" si="8"/>
        <v>0</v>
      </c>
      <c r="J249" s="132" t="s">
        <v>51</v>
      </c>
    </row>
    <row r="250" spans="1:10" ht="12.75">
      <c r="A250" s="213"/>
      <c r="B250" s="214"/>
      <c r="C250" s="208"/>
      <c r="D250" s="206"/>
      <c r="E250" s="207"/>
      <c r="F250" s="106"/>
      <c r="G250" s="138"/>
      <c r="H250" s="109"/>
      <c r="I250" s="101">
        <f t="shared" si="8"/>
        <v>0</v>
      </c>
      <c r="J250" s="132" t="s">
        <v>49</v>
      </c>
    </row>
    <row r="251" spans="1:10" ht="12.75">
      <c r="A251" s="213"/>
      <c r="B251" s="214"/>
      <c r="C251" s="208"/>
      <c r="D251" s="206"/>
      <c r="E251" s="207"/>
      <c r="F251" s="106"/>
      <c r="G251" s="138"/>
      <c r="H251" s="109"/>
      <c r="I251" s="101">
        <f t="shared" si="8"/>
        <v>0</v>
      </c>
      <c r="J251" s="132" t="s">
        <v>45</v>
      </c>
    </row>
    <row r="252" spans="1:9" ht="12.75">
      <c r="A252" s="213"/>
      <c r="B252" s="214"/>
      <c r="C252" s="208"/>
      <c r="D252" s="206"/>
      <c r="E252" s="207"/>
      <c r="F252" s="106"/>
      <c r="G252" s="138"/>
      <c r="H252" s="109"/>
      <c r="I252" s="101">
        <f t="shared" si="8"/>
        <v>0</v>
      </c>
    </row>
    <row r="253" spans="1:9" ht="12.75">
      <c r="A253" s="213"/>
      <c r="B253" s="214"/>
      <c r="C253" s="208"/>
      <c r="D253" s="206"/>
      <c r="E253" s="207"/>
      <c r="F253" s="106"/>
      <c r="G253" s="138"/>
      <c r="H253" s="109"/>
      <c r="I253" s="101">
        <f t="shared" si="8"/>
        <v>0</v>
      </c>
    </row>
    <row r="254" spans="1:9" ht="12.75">
      <c r="A254" s="213"/>
      <c r="B254" s="214"/>
      <c r="C254" s="208"/>
      <c r="D254" s="206"/>
      <c r="E254" s="207"/>
      <c r="F254" s="106"/>
      <c r="G254" s="138"/>
      <c r="H254" s="109"/>
      <c r="I254" s="101">
        <f t="shared" si="8"/>
        <v>0</v>
      </c>
    </row>
    <row r="255" spans="1:9" ht="12.75">
      <c r="A255" s="213"/>
      <c r="B255" s="214"/>
      <c r="C255" s="208"/>
      <c r="D255" s="206"/>
      <c r="E255" s="207"/>
      <c r="F255" s="106"/>
      <c r="G255" s="138"/>
      <c r="H255" s="109"/>
      <c r="I255" s="101">
        <f t="shared" si="8"/>
        <v>0</v>
      </c>
    </row>
    <row r="256" spans="1:9" ht="12.75">
      <c r="A256" s="213"/>
      <c r="B256" s="214"/>
      <c r="C256" s="208"/>
      <c r="D256" s="206"/>
      <c r="E256" s="207"/>
      <c r="F256" s="106"/>
      <c r="G256" s="138"/>
      <c r="H256" s="109"/>
      <c r="I256" s="101">
        <f t="shared" si="8"/>
        <v>0</v>
      </c>
    </row>
    <row r="257" spans="1:9" ht="12.75">
      <c r="A257" s="213"/>
      <c r="B257" s="214"/>
      <c r="C257" s="208"/>
      <c r="D257" s="206"/>
      <c r="E257" s="207"/>
      <c r="F257" s="106"/>
      <c r="G257" s="138"/>
      <c r="H257" s="109"/>
      <c r="I257" s="101">
        <f t="shared" si="8"/>
        <v>0</v>
      </c>
    </row>
    <row r="258" spans="1:9" ht="12.75">
      <c r="A258" s="213"/>
      <c r="B258" s="214"/>
      <c r="C258" s="208"/>
      <c r="D258" s="206"/>
      <c r="E258" s="207"/>
      <c r="F258" s="106"/>
      <c r="G258" s="138"/>
      <c r="H258" s="109"/>
      <c r="I258" s="101">
        <f t="shared" si="8"/>
        <v>0</v>
      </c>
    </row>
    <row r="259" spans="1:9" ht="12.75">
      <c r="A259" s="213"/>
      <c r="B259" s="214"/>
      <c r="C259" s="208"/>
      <c r="D259" s="206"/>
      <c r="E259" s="207"/>
      <c r="F259" s="106"/>
      <c r="G259" s="138"/>
      <c r="H259" s="109"/>
      <c r="I259" s="101">
        <f t="shared" si="8"/>
        <v>0</v>
      </c>
    </row>
    <row r="260" spans="1:9" ht="12.75">
      <c r="A260" s="213"/>
      <c r="B260" s="214"/>
      <c r="C260" s="208"/>
      <c r="D260" s="206"/>
      <c r="E260" s="207"/>
      <c r="F260" s="106"/>
      <c r="G260" s="138"/>
      <c r="H260" s="109"/>
      <c r="I260" s="101">
        <f t="shared" si="8"/>
        <v>0</v>
      </c>
    </row>
    <row r="261" spans="1:9" ht="12.75">
      <c r="A261" s="213"/>
      <c r="B261" s="214"/>
      <c r="C261" s="208"/>
      <c r="D261" s="206"/>
      <c r="E261" s="207"/>
      <c r="F261" s="106"/>
      <c r="G261" s="138"/>
      <c r="H261" s="109"/>
      <c r="I261" s="101">
        <f t="shared" si="8"/>
        <v>0</v>
      </c>
    </row>
    <row r="262" spans="1:9" ht="12.75">
      <c r="A262" s="213"/>
      <c r="B262" s="214"/>
      <c r="C262" s="208"/>
      <c r="D262" s="206"/>
      <c r="E262" s="207"/>
      <c r="F262" s="106"/>
      <c r="G262" s="138"/>
      <c r="H262" s="109"/>
      <c r="I262" s="101">
        <f t="shared" si="8"/>
        <v>0</v>
      </c>
    </row>
    <row r="263" spans="1:9" ht="12.75">
      <c r="A263" s="213"/>
      <c r="B263" s="214"/>
      <c r="C263" s="208"/>
      <c r="D263" s="206"/>
      <c r="E263" s="207"/>
      <c r="F263" s="106"/>
      <c r="G263" s="138"/>
      <c r="H263" s="109"/>
      <c r="I263" s="101">
        <f t="shared" si="8"/>
        <v>0</v>
      </c>
    </row>
    <row r="264" spans="1:9" ht="12.75">
      <c r="A264" s="213"/>
      <c r="B264" s="214"/>
      <c r="C264" s="208"/>
      <c r="D264" s="206"/>
      <c r="E264" s="207"/>
      <c r="F264" s="106"/>
      <c r="G264" s="138"/>
      <c r="H264" s="109"/>
      <c r="I264" s="101">
        <f t="shared" si="8"/>
        <v>0</v>
      </c>
    </row>
    <row r="265" spans="1:9" ht="12.75">
      <c r="A265" s="213"/>
      <c r="B265" s="214"/>
      <c r="C265" s="208"/>
      <c r="D265" s="206"/>
      <c r="E265" s="207"/>
      <c r="F265" s="106"/>
      <c r="G265" s="138"/>
      <c r="H265" s="109"/>
      <c r="I265" s="101">
        <f t="shared" si="8"/>
        <v>0</v>
      </c>
    </row>
    <row r="266" spans="1:9" ht="12.75">
      <c r="A266" s="213"/>
      <c r="B266" s="214"/>
      <c r="C266" s="208"/>
      <c r="D266" s="206"/>
      <c r="E266" s="207"/>
      <c r="F266" s="106"/>
      <c r="G266" s="138"/>
      <c r="H266" s="109"/>
      <c r="I266" s="101">
        <f t="shared" si="8"/>
        <v>0</v>
      </c>
    </row>
    <row r="270" spans="1:10" ht="18">
      <c r="A270" s="34" t="s">
        <v>162</v>
      </c>
      <c r="B270" s="50"/>
      <c r="C270" s="32"/>
      <c r="D270" s="32"/>
      <c r="E270" s="32"/>
      <c r="F270" s="32"/>
      <c r="G270" s="32"/>
      <c r="H270" s="34" t="s">
        <v>17</v>
      </c>
      <c r="I270" s="40">
        <f>SUM(I273:I284)</f>
        <v>0</v>
      </c>
      <c r="J270" s="132"/>
    </row>
    <row r="271" spans="1:10" ht="12.75">
      <c r="A271" s="32"/>
      <c r="B271" s="32"/>
      <c r="C271" s="32"/>
      <c r="D271" s="32"/>
      <c r="E271" s="32"/>
      <c r="F271" s="32"/>
      <c r="G271" s="32"/>
      <c r="H271" s="32"/>
      <c r="I271" s="32"/>
      <c r="J271" s="132"/>
    </row>
    <row r="272" spans="1:10" ht="25.5">
      <c r="A272" s="165" t="s">
        <v>113</v>
      </c>
      <c r="B272" s="166" t="s">
        <v>30</v>
      </c>
      <c r="C272" s="165" t="s">
        <v>57</v>
      </c>
      <c r="D272" s="166"/>
      <c r="E272" s="166"/>
      <c r="F272" s="166"/>
      <c r="G272" s="53" t="s">
        <v>31</v>
      </c>
      <c r="H272" s="53" t="s">
        <v>32</v>
      </c>
      <c r="I272" s="53" t="s">
        <v>16</v>
      </c>
      <c r="J272" s="132"/>
    </row>
    <row r="273" spans="1:9" ht="12.75">
      <c r="A273" s="186"/>
      <c r="B273" s="212"/>
      <c r="C273" s="186"/>
      <c r="D273" s="215"/>
      <c r="E273" s="215"/>
      <c r="F273" s="212"/>
      <c r="G273" s="138"/>
      <c r="H273" s="93"/>
      <c r="I273" s="101">
        <f>IF(ISBLANK(A273),0,IF(LEN(C273)&lt;6,0,ROUND(G273*H273,0)))</f>
        <v>0</v>
      </c>
    </row>
    <row r="274" spans="1:9" ht="12.75">
      <c r="A274" s="202"/>
      <c r="B274" s="193"/>
      <c r="C274" s="213"/>
      <c r="D274" s="191"/>
      <c r="E274" s="191"/>
      <c r="F274" s="192"/>
      <c r="G274" s="138"/>
      <c r="H274" s="25"/>
      <c r="I274" s="101">
        <f aca="true" t="shared" si="9" ref="I274:I284">IF(ISBLANK(A274),0,IF(LEN(C274)&lt;6,0,ROUND(G274*H274,0)))</f>
        <v>0</v>
      </c>
    </row>
    <row r="275" spans="1:9" ht="12.75">
      <c r="A275" s="202"/>
      <c r="B275" s="193"/>
      <c r="C275" s="213"/>
      <c r="D275" s="191"/>
      <c r="E275" s="191"/>
      <c r="F275" s="192"/>
      <c r="G275" s="138"/>
      <c r="H275" s="9"/>
      <c r="I275" s="51">
        <f t="shared" si="9"/>
        <v>0</v>
      </c>
    </row>
    <row r="276" spans="1:9" ht="12.75">
      <c r="A276" s="202"/>
      <c r="B276" s="193"/>
      <c r="C276" s="213"/>
      <c r="D276" s="191"/>
      <c r="E276" s="191"/>
      <c r="F276" s="192"/>
      <c r="G276" s="138"/>
      <c r="H276" s="25"/>
      <c r="I276" s="51">
        <f t="shared" si="9"/>
        <v>0</v>
      </c>
    </row>
    <row r="277" spans="1:9" ht="12.75">
      <c r="A277" s="178"/>
      <c r="B277" s="193"/>
      <c r="C277" s="190"/>
      <c r="D277" s="191"/>
      <c r="E277" s="191"/>
      <c r="F277" s="192"/>
      <c r="G277" s="138"/>
      <c r="H277" s="9"/>
      <c r="I277" s="51">
        <f t="shared" si="9"/>
        <v>0</v>
      </c>
    </row>
    <row r="278" spans="1:9" ht="12.75">
      <c r="A278" s="178"/>
      <c r="B278" s="193"/>
      <c r="C278" s="190"/>
      <c r="D278" s="191"/>
      <c r="E278" s="191"/>
      <c r="F278" s="192"/>
      <c r="G278" s="138"/>
      <c r="H278" s="9"/>
      <c r="I278" s="51">
        <f t="shared" si="9"/>
        <v>0</v>
      </c>
    </row>
    <row r="279" spans="1:9" ht="12.75">
      <c r="A279" s="178"/>
      <c r="B279" s="193"/>
      <c r="C279" s="190"/>
      <c r="D279" s="191"/>
      <c r="E279" s="191"/>
      <c r="F279" s="192"/>
      <c r="G279" s="138"/>
      <c r="H279" s="9"/>
      <c r="I279" s="51">
        <f t="shared" si="9"/>
        <v>0</v>
      </c>
    </row>
    <row r="280" spans="1:9" ht="12.75">
      <c r="A280" s="178"/>
      <c r="B280" s="193"/>
      <c r="C280" s="190"/>
      <c r="D280" s="191"/>
      <c r="E280" s="191"/>
      <c r="F280" s="192"/>
      <c r="G280" s="138"/>
      <c r="H280" s="9"/>
      <c r="I280" s="51">
        <f t="shared" si="9"/>
        <v>0</v>
      </c>
    </row>
    <row r="281" spans="1:9" ht="12.75">
      <c r="A281" s="178"/>
      <c r="B281" s="193"/>
      <c r="C281" s="190"/>
      <c r="D281" s="191"/>
      <c r="E281" s="191"/>
      <c r="F281" s="192"/>
      <c r="G281" s="138"/>
      <c r="H281" s="9"/>
      <c r="I281" s="51">
        <f t="shared" si="9"/>
        <v>0</v>
      </c>
    </row>
    <row r="282" spans="1:9" ht="12.75">
      <c r="A282" s="178"/>
      <c r="B282" s="193"/>
      <c r="C282" s="190"/>
      <c r="D282" s="191"/>
      <c r="E282" s="191"/>
      <c r="F282" s="192"/>
      <c r="G282" s="138"/>
      <c r="H282" s="9"/>
      <c r="I282" s="51">
        <f t="shared" si="9"/>
        <v>0</v>
      </c>
    </row>
    <row r="283" spans="1:9" ht="12.75">
      <c r="A283" s="178"/>
      <c r="B283" s="193"/>
      <c r="C283" s="190"/>
      <c r="D283" s="191"/>
      <c r="E283" s="191"/>
      <c r="F283" s="192"/>
      <c r="G283" s="138"/>
      <c r="H283" s="9"/>
      <c r="I283" s="51">
        <f t="shared" si="9"/>
        <v>0</v>
      </c>
    </row>
    <row r="284" spans="1:9" ht="12.75">
      <c r="A284" s="178"/>
      <c r="B284" s="193"/>
      <c r="C284" s="190"/>
      <c r="D284" s="191"/>
      <c r="E284" s="191"/>
      <c r="F284" s="192"/>
      <c r="G284" s="138"/>
      <c r="H284" s="9"/>
      <c r="I284" s="51">
        <f t="shared" si="9"/>
        <v>0</v>
      </c>
    </row>
    <row r="286" spans="3:8" ht="15.75">
      <c r="C286" s="163" t="s">
        <v>105</v>
      </c>
      <c r="D286" s="164"/>
      <c r="E286" s="164"/>
      <c r="F286" s="164"/>
      <c r="G286" s="164"/>
      <c r="H286" s="164"/>
    </row>
    <row r="288" spans="1:10" ht="18">
      <c r="A288" s="34" t="s">
        <v>163</v>
      </c>
      <c r="B288" s="50"/>
      <c r="C288" s="32"/>
      <c r="D288" s="32"/>
      <c r="E288" s="32"/>
      <c r="F288" s="32"/>
      <c r="G288" s="32"/>
      <c r="H288" s="34" t="s">
        <v>17</v>
      </c>
      <c r="I288" s="40">
        <f>SUM(I291:I312)</f>
        <v>0</v>
      </c>
      <c r="J288" s="132"/>
    </row>
    <row r="289" spans="1:10" ht="12.75">
      <c r="A289" s="32"/>
      <c r="B289" s="32"/>
      <c r="C289" s="32"/>
      <c r="D289" s="32"/>
      <c r="E289" s="32"/>
      <c r="F289" s="32"/>
      <c r="G289" s="32"/>
      <c r="H289" s="32"/>
      <c r="I289" s="32"/>
      <c r="J289" s="132"/>
    </row>
    <row r="290" spans="1:10" ht="25.5">
      <c r="A290" s="53" t="s">
        <v>90</v>
      </c>
      <c r="B290" s="165" t="s">
        <v>57</v>
      </c>
      <c r="C290" s="166"/>
      <c r="D290" s="166"/>
      <c r="E290" s="194" t="s">
        <v>52</v>
      </c>
      <c r="F290" s="195"/>
      <c r="G290" s="53" t="s">
        <v>31</v>
      </c>
      <c r="H290" s="53" t="s">
        <v>43</v>
      </c>
      <c r="I290" s="53" t="s">
        <v>16</v>
      </c>
      <c r="J290" s="132"/>
    </row>
    <row r="291" spans="1:10" ht="12.75">
      <c r="A291" s="56"/>
      <c r="B291" s="186"/>
      <c r="C291" s="187"/>
      <c r="D291" s="188"/>
      <c r="E291" s="179"/>
      <c r="F291" s="180"/>
      <c r="G291" s="139"/>
      <c r="H291" s="111"/>
      <c r="I291" s="101">
        <f>IF(ISBLANK(A291),0,IF(LEN(B291)&lt;6,0,ROUND(IF(E291=E291,H291*G291,G291),0)))</f>
        <v>0</v>
      </c>
      <c r="J291" s="132" t="s">
        <v>53</v>
      </c>
    </row>
    <row r="292" spans="1:10" ht="12.75">
      <c r="A292" s="97"/>
      <c r="B292" s="186" t="s">
        <v>77</v>
      </c>
      <c r="C292" s="187"/>
      <c r="D292" s="188"/>
      <c r="E292" s="179"/>
      <c r="F292" s="180"/>
      <c r="G292" s="139"/>
      <c r="H292" s="112"/>
      <c r="I292" s="51">
        <f>IF(ISBLANK(A292),0,IF(LEN(B292)&lt;6,0,ROUND(IF(E292=E292,H292*G292,G292),0)))</f>
        <v>0</v>
      </c>
      <c r="J292" s="132" t="s">
        <v>55</v>
      </c>
    </row>
    <row r="293" spans="1:10" ht="12.75">
      <c r="A293" s="84"/>
      <c r="B293" s="189"/>
      <c r="C293" s="184"/>
      <c r="D293" s="185"/>
      <c r="E293" s="179"/>
      <c r="F293" s="180"/>
      <c r="G293" s="139"/>
      <c r="H293" s="10"/>
      <c r="I293" s="51">
        <f aca="true" t="shared" si="10" ref="I293:I312">IF(ISBLANK(A293),0,IF(LEN(B293)&lt;6,0,ROUND(IF(E293=E293,H293*G293,G293),0)))</f>
        <v>0</v>
      </c>
      <c r="J293" s="132" t="s">
        <v>54</v>
      </c>
    </row>
    <row r="294" spans="1:10" ht="12.75">
      <c r="A294" s="85"/>
      <c r="B294" s="183"/>
      <c r="C294" s="184"/>
      <c r="D294" s="185"/>
      <c r="E294" s="179"/>
      <c r="F294" s="180"/>
      <c r="G294" s="139"/>
      <c r="H294" s="10"/>
      <c r="I294" s="51">
        <f t="shared" si="10"/>
        <v>0</v>
      </c>
      <c r="J294" s="133" t="s">
        <v>118</v>
      </c>
    </row>
    <row r="295" spans="1:10" ht="12.75">
      <c r="A295" s="84"/>
      <c r="B295" s="189"/>
      <c r="C295" s="184"/>
      <c r="D295" s="185"/>
      <c r="E295" s="179"/>
      <c r="F295" s="180"/>
      <c r="G295" s="139"/>
      <c r="H295" s="10"/>
      <c r="I295" s="51">
        <f t="shared" si="10"/>
        <v>0</v>
      </c>
      <c r="J295" s="133" t="s">
        <v>119</v>
      </c>
    </row>
    <row r="296" spans="1:9" ht="12.75">
      <c r="A296" s="85"/>
      <c r="B296" s="183"/>
      <c r="C296" s="184"/>
      <c r="D296" s="185"/>
      <c r="E296" s="179"/>
      <c r="F296" s="180"/>
      <c r="G296" s="139"/>
      <c r="H296" s="26" t="s">
        <v>77</v>
      </c>
      <c r="I296" s="51">
        <f t="shared" si="10"/>
        <v>0</v>
      </c>
    </row>
    <row r="297" spans="1:9" ht="12.75">
      <c r="A297" s="85"/>
      <c r="B297" s="183"/>
      <c r="C297" s="184"/>
      <c r="D297" s="185"/>
      <c r="E297" s="179"/>
      <c r="F297" s="180"/>
      <c r="G297" s="139"/>
      <c r="H297" s="10"/>
      <c r="I297" s="51">
        <f t="shared" si="10"/>
        <v>0</v>
      </c>
    </row>
    <row r="298" spans="1:9" ht="12.75">
      <c r="A298" s="85"/>
      <c r="B298" s="183"/>
      <c r="C298" s="184"/>
      <c r="D298" s="185"/>
      <c r="E298" s="179"/>
      <c r="F298" s="180"/>
      <c r="G298" s="139"/>
      <c r="H298" s="10"/>
      <c r="I298" s="51">
        <f t="shared" si="10"/>
        <v>0</v>
      </c>
    </row>
    <row r="299" spans="1:9" ht="12.75">
      <c r="A299" s="85"/>
      <c r="B299" s="183"/>
      <c r="C299" s="184"/>
      <c r="D299" s="185"/>
      <c r="E299" s="179"/>
      <c r="F299" s="180"/>
      <c r="G299" s="139"/>
      <c r="H299" s="10"/>
      <c r="I299" s="51">
        <f t="shared" si="10"/>
        <v>0</v>
      </c>
    </row>
    <row r="300" spans="1:9" ht="12.75">
      <c r="A300" s="85"/>
      <c r="B300" s="183"/>
      <c r="C300" s="184"/>
      <c r="D300" s="185"/>
      <c r="E300" s="179"/>
      <c r="F300" s="180"/>
      <c r="G300" s="139"/>
      <c r="H300" s="10"/>
      <c r="I300" s="51">
        <f t="shared" si="10"/>
        <v>0</v>
      </c>
    </row>
    <row r="301" spans="1:9" ht="12.75">
      <c r="A301" s="85"/>
      <c r="B301" s="183"/>
      <c r="C301" s="184"/>
      <c r="D301" s="185"/>
      <c r="E301" s="179"/>
      <c r="F301" s="180"/>
      <c r="G301" s="139"/>
      <c r="H301" s="10"/>
      <c r="I301" s="51">
        <f t="shared" si="10"/>
        <v>0</v>
      </c>
    </row>
    <row r="302" spans="1:9" ht="12.75">
      <c r="A302" s="85"/>
      <c r="B302" s="183"/>
      <c r="C302" s="184"/>
      <c r="D302" s="185"/>
      <c r="E302" s="179"/>
      <c r="F302" s="180"/>
      <c r="G302" s="139"/>
      <c r="H302" s="10"/>
      <c r="I302" s="51">
        <f t="shared" si="10"/>
        <v>0</v>
      </c>
    </row>
    <row r="303" spans="1:9" ht="12.75">
      <c r="A303" s="85"/>
      <c r="B303" s="183"/>
      <c r="C303" s="184"/>
      <c r="D303" s="185"/>
      <c r="E303" s="179"/>
      <c r="F303" s="180"/>
      <c r="G303" s="139"/>
      <c r="H303" s="10"/>
      <c r="I303" s="51">
        <f t="shared" si="10"/>
        <v>0</v>
      </c>
    </row>
    <row r="304" spans="1:9" ht="12.75">
      <c r="A304" s="85"/>
      <c r="B304" s="183"/>
      <c r="C304" s="184"/>
      <c r="D304" s="185"/>
      <c r="E304" s="179"/>
      <c r="F304" s="180"/>
      <c r="G304" s="139"/>
      <c r="H304" s="10"/>
      <c r="I304" s="51">
        <f t="shared" si="10"/>
        <v>0</v>
      </c>
    </row>
    <row r="305" spans="1:9" ht="12.75">
      <c r="A305" s="85"/>
      <c r="B305" s="183"/>
      <c r="C305" s="184"/>
      <c r="D305" s="185"/>
      <c r="E305" s="179"/>
      <c r="F305" s="180"/>
      <c r="G305" s="139"/>
      <c r="H305" s="10"/>
      <c r="I305" s="51">
        <f t="shared" si="10"/>
        <v>0</v>
      </c>
    </row>
    <row r="306" spans="1:9" ht="12.75">
      <c r="A306" s="85"/>
      <c r="B306" s="183"/>
      <c r="C306" s="184"/>
      <c r="D306" s="185"/>
      <c r="E306" s="179"/>
      <c r="F306" s="180"/>
      <c r="G306" s="139"/>
      <c r="H306" s="10"/>
      <c r="I306" s="51">
        <f t="shared" si="10"/>
        <v>0</v>
      </c>
    </row>
    <row r="307" spans="1:9" ht="12.75">
      <c r="A307" s="85"/>
      <c r="B307" s="183"/>
      <c r="C307" s="184"/>
      <c r="D307" s="185"/>
      <c r="E307" s="179"/>
      <c r="F307" s="180"/>
      <c r="G307" s="139"/>
      <c r="H307" s="10"/>
      <c r="I307" s="51">
        <f t="shared" si="10"/>
        <v>0</v>
      </c>
    </row>
    <row r="308" spans="1:9" ht="12.75">
      <c r="A308" s="85"/>
      <c r="B308" s="183"/>
      <c r="C308" s="184"/>
      <c r="D308" s="185"/>
      <c r="E308" s="179"/>
      <c r="F308" s="180"/>
      <c r="G308" s="139"/>
      <c r="H308" s="10"/>
      <c r="I308" s="51">
        <f t="shared" si="10"/>
        <v>0</v>
      </c>
    </row>
    <row r="309" spans="1:9" ht="12.75">
      <c r="A309" s="85"/>
      <c r="B309" s="183"/>
      <c r="C309" s="184"/>
      <c r="D309" s="185"/>
      <c r="E309" s="179"/>
      <c r="F309" s="180"/>
      <c r="G309" s="139"/>
      <c r="H309" s="10"/>
      <c r="I309" s="51">
        <f t="shared" si="10"/>
        <v>0</v>
      </c>
    </row>
    <row r="310" spans="1:9" ht="12.75">
      <c r="A310" s="85"/>
      <c r="B310" s="183"/>
      <c r="C310" s="184"/>
      <c r="D310" s="185"/>
      <c r="E310" s="179"/>
      <c r="F310" s="180"/>
      <c r="G310" s="139"/>
      <c r="H310" s="10"/>
      <c r="I310" s="51">
        <f t="shared" si="10"/>
        <v>0</v>
      </c>
    </row>
    <row r="311" spans="1:9" ht="12.75">
      <c r="A311" s="85"/>
      <c r="B311" s="183"/>
      <c r="C311" s="184"/>
      <c r="D311" s="185"/>
      <c r="E311" s="179"/>
      <c r="F311" s="180"/>
      <c r="G311" s="139"/>
      <c r="H311" s="10"/>
      <c r="I311" s="51">
        <f t="shared" si="10"/>
        <v>0</v>
      </c>
    </row>
    <row r="312" spans="1:9" ht="12.75">
      <c r="A312" s="85"/>
      <c r="B312" s="183"/>
      <c r="C312" s="184"/>
      <c r="D312" s="185"/>
      <c r="E312" s="179"/>
      <c r="F312" s="180"/>
      <c r="G312" s="139"/>
      <c r="H312" s="10"/>
      <c r="I312" s="51">
        <f t="shared" si="10"/>
        <v>0</v>
      </c>
    </row>
    <row r="315" spans="1:10" ht="12.75">
      <c r="A315" s="61"/>
      <c r="B315" s="61"/>
      <c r="C315" s="62"/>
      <c r="D315" s="61"/>
      <c r="E315" s="37"/>
      <c r="F315" s="61"/>
      <c r="G315" s="61"/>
      <c r="H315" s="61"/>
      <c r="I315" s="61"/>
      <c r="J315" s="134"/>
    </row>
    <row r="316" spans="1:10" ht="18">
      <c r="A316" s="63" t="s">
        <v>164</v>
      </c>
      <c r="B316" s="64"/>
      <c r="C316" s="61"/>
      <c r="D316" s="61"/>
      <c r="E316" s="37"/>
      <c r="F316" s="61"/>
      <c r="G316" s="61"/>
      <c r="H316" s="63" t="s">
        <v>17</v>
      </c>
      <c r="I316" s="65">
        <f>SUM(I319:I347)</f>
        <v>0</v>
      </c>
      <c r="J316" s="134"/>
    </row>
    <row r="317" spans="1:10" ht="13.5" thickBot="1">
      <c r="A317" s="61"/>
      <c r="B317" s="61"/>
      <c r="C317" s="61"/>
      <c r="D317" s="61"/>
      <c r="E317" s="61"/>
      <c r="F317" s="61"/>
      <c r="G317" s="61"/>
      <c r="H317" s="61"/>
      <c r="I317" s="61"/>
      <c r="J317" s="134"/>
    </row>
    <row r="318" spans="1:10" ht="51">
      <c r="A318" s="82" t="s">
        <v>102</v>
      </c>
      <c r="B318" s="181" t="s">
        <v>57</v>
      </c>
      <c r="C318" s="182"/>
      <c r="D318" s="182"/>
      <c r="E318" s="66" t="s">
        <v>103</v>
      </c>
      <c r="F318" s="67" t="s">
        <v>43</v>
      </c>
      <c r="G318" s="68" t="s">
        <v>104</v>
      </c>
      <c r="H318" s="82" t="s">
        <v>15</v>
      </c>
      <c r="I318" s="82" t="s">
        <v>16</v>
      </c>
      <c r="J318" s="134"/>
    </row>
    <row r="319" spans="1:10" ht="12.75">
      <c r="A319" s="56"/>
      <c r="B319" s="173"/>
      <c r="C319" s="216"/>
      <c r="D319" s="217"/>
      <c r="E319" s="138"/>
      <c r="F319" s="113"/>
      <c r="G319" s="114"/>
      <c r="H319" s="115"/>
      <c r="I319" s="101">
        <f>IF(ISBLANK(A319),0,IF(LEN(B319)&lt;6,0,ROUND(IF(ISBLANK(E319),G319*H319,E319*F319*H319),0)))</f>
        <v>0</v>
      </c>
      <c r="J319" s="134"/>
    </row>
    <row r="320" spans="1:10" ht="12.75">
      <c r="A320" s="97"/>
      <c r="B320" s="218"/>
      <c r="C320" s="219"/>
      <c r="D320" s="220"/>
      <c r="E320" s="138"/>
      <c r="F320" s="113"/>
      <c r="G320" s="114"/>
      <c r="H320" s="115"/>
      <c r="I320" s="101">
        <f aca="true" t="shared" si="11" ref="I320:I347">IF(ISBLANK(A320),0,IF(LEN(B320)&lt;6,0,ROUND(IF(ISBLANK(E320),G320*H320,E320*F320*H320),0)))</f>
        <v>0</v>
      </c>
      <c r="J320" s="134"/>
    </row>
    <row r="321" spans="1:10" ht="12.75">
      <c r="A321" s="84"/>
      <c r="B321" s="221"/>
      <c r="C321" s="177"/>
      <c r="D321" s="178"/>
      <c r="E321" s="138"/>
      <c r="F321" s="69"/>
      <c r="G321" s="70"/>
      <c r="H321" s="71"/>
      <c r="I321" s="116">
        <f t="shared" si="11"/>
        <v>0</v>
      </c>
      <c r="J321" s="134"/>
    </row>
    <row r="322" spans="1:10" ht="12.75">
      <c r="A322" s="85"/>
      <c r="B322" s="177"/>
      <c r="C322" s="177"/>
      <c r="D322" s="178"/>
      <c r="E322" s="138"/>
      <c r="F322" s="69"/>
      <c r="G322" s="70"/>
      <c r="H322" s="71"/>
      <c r="I322" s="116">
        <f t="shared" si="11"/>
        <v>0</v>
      </c>
      <c r="J322" s="134"/>
    </row>
    <row r="323" spans="1:10" ht="12.75">
      <c r="A323" s="85"/>
      <c r="B323" s="177"/>
      <c r="C323" s="177"/>
      <c r="D323" s="178"/>
      <c r="E323" s="138"/>
      <c r="F323" s="69"/>
      <c r="G323" s="70"/>
      <c r="H323" s="71"/>
      <c r="I323" s="72">
        <f t="shared" si="11"/>
        <v>0</v>
      </c>
      <c r="J323" s="134"/>
    </row>
    <row r="324" spans="1:10" ht="12.75">
      <c r="A324" s="85"/>
      <c r="B324" s="177"/>
      <c r="C324" s="177"/>
      <c r="D324" s="178"/>
      <c r="E324" s="138"/>
      <c r="F324" s="69"/>
      <c r="G324" s="70"/>
      <c r="H324" s="71"/>
      <c r="I324" s="72">
        <f t="shared" si="11"/>
        <v>0</v>
      </c>
      <c r="J324" s="134"/>
    </row>
    <row r="325" spans="1:10" ht="12.75">
      <c r="A325" s="85"/>
      <c r="B325" s="177"/>
      <c r="C325" s="177"/>
      <c r="D325" s="178"/>
      <c r="E325" s="138"/>
      <c r="F325" s="69"/>
      <c r="G325" s="70"/>
      <c r="H325" s="71"/>
      <c r="I325" s="72">
        <f t="shared" si="11"/>
        <v>0</v>
      </c>
      <c r="J325" s="134"/>
    </row>
    <row r="326" spans="1:10" ht="12.75">
      <c r="A326" s="85"/>
      <c r="B326" s="177"/>
      <c r="C326" s="177"/>
      <c r="D326" s="178"/>
      <c r="E326" s="138"/>
      <c r="F326" s="69"/>
      <c r="G326" s="70"/>
      <c r="H326" s="71"/>
      <c r="I326" s="72">
        <f t="shared" si="11"/>
        <v>0</v>
      </c>
      <c r="J326" s="134"/>
    </row>
    <row r="327" spans="1:10" ht="12.75">
      <c r="A327" s="85"/>
      <c r="B327" s="177"/>
      <c r="C327" s="177"/>
      <c r="D327" s="178"/>
      <c r="E327" s="138"/>
      <c r="F327" s="69"/>
      <c r="G327" s="70"/>
      <c r="H327" s="71"/>
      <c r="I327" s="72">
        <f t="shared" si="11"/>
        <v>0</v>
      </c>
      <c r="J327" s="134"/>
    </row>
    <row r="328" spans="1:10" ht="12.75">
      <c r="A328" s="85"/>
      <c r="B328" s="177"/>
      <c r="C328" s="177"/>
      <c r="D328" s="178"/>
      <c r="E328" s="138"/>
      <c r="F328" s="69"/>
      <c r="G328" s="70"/>
      <c r="H328" s="71"/>
      <c r="I328" s="72">
        <f t="shared" si="11"/>
        <v>0</v>
      </c>
      <c r="J328" s="134"/>
    </row>
    <row r="329" spans="1:10" ht="12.75">
      <c r="A329" s="85"/>
      <c r="B329" s="177"/>
      <c r="C329" s="177"/>
      <c r="D329" s="178"/>
      <c r="E329" s="138"/>
      <c r="F329" s="69"/>
      <c r="G329" s="70"/>
      <c r="H329" s="71"/>
      <c r="I329" s="72">
        <f t="shared" si="11"/>
        <v>0</v>
      </c>
      <c r="J329" s="134"/>
    </row>
    <row r="330" spans="1:10" s="32" customFormat="1" ht="12.75">
      <c r="A330" s="85"/>
      <c r="B330" s="177"/>
      <c r="C330" s="177"/>
      <c r="D330" s="178"/>
      <c r="E330" s="138"/>
      <c r="F330" s="69"/>
      <c r="G330" s="70"/>
      <c r="H330" s="71"/>
      <c r="I330" s="72">
        <f t="shared" si="11"/>
        <v>0</v>
      </c>
      <c r="J330" s="134"/>
    </row>
    <row r="331" spans="1:10" s="32" customFormat="1" ht="12.75">
      <c r="A331" s="85"/>
      <c r="B331" s="177"/>
      <c r="C331" s="177"/>
      <c r="D331" s="178"/>
      <c r="E331" s="138"/>
      <c r="F331" s="69"/>
      <c r="G331" s="70"/>
      <c r="H331" s="71"/>
      <c r="I331" s="72">
        <f t="shared" si="11"/>
        <v>0</v>
      </c>
      <c r="J331" s="134"/>
    </row>
    <row r="332" spans="1:10" s="32" customFormat="1" ht="14.25" customHeight="1">
      <c r="A332" s="85"/>
      <c r="B332" s="177"/>
      <c r="C332" s="177"/>
      <c r="D332" s="178"/>
      <c r="E332" s="138"/>
      <c r="F332" s="69"/>
      <c r="G332" s="70"/>
      <c r="H332" s="71"/>
      <c r="I332" s="72">
        <f t="shared" si="11"/>
        <v>0</v>
      </c>
      <c r="J332" s="134"/>
    </row>
    <row r="333" spans="1:10" ht="12.75" customHeight="1">
      <c r="A333" s="85"/>
      <c r="B333" s="177"/>
      <c r="C333" s="177"/>
      <c r="D333" s="178"/>
      <c r="E333" s="138"/>
      <c r="F333" s="69"/>
      <c r="G333" s="70"/>
      <c r="H333" s="71"/>
      <c r="I333" s="72">
        <f t="shared" si="11"/>
        <v>0</v>
      </c>
      <c r="J333" s="134"/>
    </row>
    <row r="334" spans="1:10" ht="12.75">
      <c r="A334" s="85"/>
      <c r="B334" s="177"/>
      <c r="C334" s="177"/>
      <c r="D334" s="178"/>
      <c r="E334" s="138"/>
      <c r="F334" s="69"/>
      <c r="G334" s="70"/>
      <c r="H334" s="71"/>
      <c r="I334" s="72">
        <f t="shared" si="11"/>
        <v>0</v>
      </c>
      <c r="J334" s="134"/>
    </row>
    <row r="335" spans="1:10" ht="12.75" customHeight="1">
      <c r="A335" s="85"/>
      <c r="B335" s="177"/>
      <c r="C335" s="177"/>
      <c r="D335" s="178"/>
      <c r="E335" s="138"/>
      <c r="F335" s="69"/>
      <c r="G335" s="70"/>
      <c r="H335" s="71"/>
      <c r="I335" s="72">
        <f t="shared" si="11"/>
        <v>0</v>
      </c>
      <c r="J335" s="134"/>
    </row>
    <row r="336" spans="1:10" ht="12.75" customHeight="1">
      <c r="A336" s="85"/>
      <c r="B336" s="177"/>
      <c r="C336" s="177"/>
      <c r="D336" s="178"/>
      <c r="E336" s="138"/>
      <c r="F336" s="69"/>
      <c r="G336" s="70"/>
      <c r="H336" s="71"/>
      <c r="I336" s="72">
        <f t="shared" si="11"/>
        <v>0</v>
      </c>
      <c r="J336" s="134"/>
    </row>
    <row r="337" spans="1:10" ht="12.75">
      <c r="A337" s="85"/>
      <c r="B337" s="177"/>
      <c r="C337" s="177"/>
      <c r="D337" s="178"/>
      <c r="E337" s="138"/>
      <c r="F337" s="69"/>
      <c r="G337" s="70"/>
      <c r="H337" s="71"/>
      <c r="I337" s="72">
        <f t="shared" si="11"/>
        <v>0</v>
      </c>
      <c r="J337" s="134"/>
    </row>
    <row r="338" spans="1:10" ht="12.75">
      <c r="A338" s="85"/>
      <c r="B338" s="177"/>
      <c r="C338" s="177"/>
      <c r="D338" s="178"/>
      <c r="E338" s="138"/>
      <c r="F338" s="69"/>
      <c r="G338" s="70"/>
      <c r="H338" s="71"/>
      <c r="I338" s="72">
        <f t="shared" si="11"/>
        <v>0</v>
      </c>
      <c r="J338" s="134"/>
    </row>
    <row r="339" spans="1:10" ht="12.75">
      <c r="A339" s="85"/>
      <c r="B339" s="177"/>
      <c r="C339" s="177"/>
      <c r="D339" s="178"/>
      <c r="E339" s="138"/>
      <c r="F339" s="69"/>
      <c r="G339" s="70"/>
      <c r="H339" s="71"/>
      <c r="I339" s="72">
        <f t="shared" si="11"/>
        <v>0</v>
      </c>
      <c r="J339" s="134"/>
    </row>
    <row r="340" spans="1:10" ht="12.75">
      <c r="A340" s="85"/>
      <c r="B340" s="177"/>
      <c r="C340" s="177"/>
      <c r="D340" s="178"/>
      <c r="E340" s="138"/>
      <c r="F340" s="69"/>
      <c r="G340" s="70"/>
      <c r="H340" s="71"/>
      <c r="I340" s="72">
        <f t="shared" si="11"/>
        <v>0</v>
      </c>
      <c r="J340" s="134"/>
    </row>
    <row r="341" spans="1:10" ht="12.75">
      <c r="A341" s="85"/>
      <c r="B341" s="177"/>
      <c r="C341" s="177"/>
      <c r="D341" s="178"/>
      <c r="E341" s="138"/>
      <c r="F341" s="69"/>
      <c r="G341" s="70"/>
      <c r="H341" s="73"/>
      <c r="I341" s="72">
        <f t="shared" si="11"/>
        <v>0</v>
      </c>
      <c r="J341" s="134"/>
    </row>
    <row r="342" spans="1:10" ht="12.75">
      <c r="A342" s="85"/>
      <c r="B342" s="177"/>
      <c r="C342" s="177"/>
      <c r="D342" s="178"/>
      <c r="E342" s="138"/>
      <c r="F342" s="69"/>
      <c r="G342" s="70"/>
      <c r="H342" s="73"/>
      <c r="I342" s="72">
        <f t="shared" si="11"/>
        <v>0</v>
      </c>
      <c r="J342" s="134"/>
    </row>
    <row r="343" spans="1:10" ht="12.75">
      <c r="A343" s="85"/>
      <c r="B343" s="177"/>
      <c r="C343" s="177"/>
      <c r="D343" s="178"/>
      <c r="E343" s="138"/>
      <c r="F343" s="69"/>
      <c r="G343" s="70"/>
      <c r="H343" s="73"/>
      <c r="I343" s="72">
        <f t="shared" si="11"/>
        <v>0</v>
      </c>
      <c r="J343" s="134"/>
    </row>
    <row r="344" spans="1:10" ht="12.75">
      <c r="A344" s="85"/>
      <c r="B344" s="177"/>
      <c r="C344" s="177"/>
      <c r="D344" s="178"/>
      <c r="E344" s="138"/>
      <c r="F344" s="69"/>
      <c r="G344" s="70"/>
      <c r="H344" s="73"/>
      <c r="I344" s="72">
        <f t="shared" si="11"/>
        <v>0</v>
      </c>
      <c r="J344" s="134"/>
    </row>
    <row r="345" spans="1:10" ht="12.75">
      <c r="A345" s="85"/>
      <c r="B345" s="177"/>
      <c r="C345" s="177"/>
      <c r="D345" s="178"/>
      <c r="E345" s="138"/>
      <c r="F345" s="69"/>
      <c r="G345" s="70"/>
      <c r="H345" s="73"/>
      <c r="I345" s="72">
        <f t="shared" si="11"/>
        <v>0</v>
      </c>
      <c r="J345" s="134"/>
    </row>
    <row r="346" spans="1:10" ht="12.75">
      <c r="A346" s="85"/>
      <c r="B346" s="178"/>
      <c r="C346" s="222"/>
      <c r="D346" s="223"/>
      <c r="E346" s="138"/>
      <c r="F346" s="69"/>
      <c r="G346" s="70"/>
      <c r="H346" s="73"/>
      <c r="I346" s="72">
        <f t="shared" si="11"/>
        <v>0</v>
      </c>
      <c r="J346" s="134"/>
    </row>
    <row r="347" spans="1:10" ht="13.5" thickBot="1">
      <c r="A347" s="85"/>
      <c r="B347" s="178"/>
      <c r="C347" s="222"/>
      <c r="D347" s="223"/>
      <c r="E347" s="138"/>
      <c r="F347" s="74"/>
      <c r="G347" s="70"/>
      <c r="H347" s="73"/>
      <c r="I347" s="72">
        <f t="shared" si="11"/>
        <v>0</v>
      </c>
      <c r="J347" s="134"/>
    </row>
    <row r="348" spans="3:10" ht="12.75">
      <c r="C348" s="21"/>
      <c r="J348" s="134"/>
    </row>
    <row r="349" spans="3:10" ht="12.75">
      <c r="C349" s="21"/>
      <c r="J349" s="134"/>
    </row>
    <row r="350" spans="3:10" ht="12.75">
      <c r="C350" s="21"/>
      <c r="J350" s="134"/>
    </row>
    <row r="351" spans="3:10" ht="12.75">
      <c r="C351" s="21"/>
      <c r="J351" s="134"/>
    </row>
    <row r="352" spans="3:10" ht="15.75">
      <c r="C352" s="163" t="s">
        <v>105</v>
      </c>
      <c r="D352" s="164"/>
      <c r="E352" s="164"/>
      <c r="F352" s="164"/>
      <c r="G352" s="164"/>
      <c r="H352" s="164"/>
      <c r="J352" s="134"/>
    </row>
    <row r="355" spans="1:10" ht="18">
      <c r="A355" s="34" t="s">
        <v>165</v>
      </c>
      <c r="B355" s="50"/>
      <c r="C355" s="32"/>
      <c r="D355" s="32"/>
      <c r="E355" s="32"/>
      <c r="F355" s="32"/>
      <c r="G355" s="32"/>
      <c r="H355" s="34" t="s">
        <v>17</v>
      </c>
      <c r="I355" s="40">
        <f>SUM(I358:I388)</f>
        <v>0</v>
      </c>
      <c r="J355" s="132"/>
    </row>
    <row r="356" spans="1:10" ht="12.75">
      <c r="A356" s="32"/>
      <c r="B356" s="32"/>
      <c r="C356" s="32"/>
      <c r="D356" s="32"/>
      <c r="E356" s="32"/>
      <c r="F356" s="32"/>
      <c r="G356" s="32"/>
      <c r="H356" s="32"/>
      <c r="I356" s="32"/>
      <c r="J356" s="132"/>
    </row>
    <row r="357" spans="1:10" ht="25.5">
      <c r="A357" s="175" t="s">
        <v>120</v>
      </c>
      <c r="B357" s="176"/>
      <c r="C357" s="167" t="s">
        <v>58</v>
      </c>
      <c r="D357" s="210"/>
      <c r="E357" s="210"/>
      <c r="F357" s="168"/>
      <c r="G357" s="53" t="s">
        <v>36</v>
      </c>
      <c r="H357" s="53" t="s">
        <v>81</v>
      </c>
      <c r="I357" s="53" t="s">
        <v>16</v>
      </c>
      <c r="J357" s="132"/>
    </row>
    <row r="358" spans="1:10" ht="12.75">
      <c r="A358" s="179"/>
      <c r="B358" s="224"/>
      <c r="C358" s="200"/>
      <c r="D358" s="225"/>
      <c r="E358" s="225"/>
      <c r="F358" s="226"/>
      <c r="G358" s="138"/>
      <c r="H358" s="93"/>
      <c r="I358" s="101">
        <f>IF(ISBLANK(A358),0,IF(LEN(C358)&lt;6,0,ROUND(IF(A358=" ",G358,G358*H358),0)))</f>
        <v>0</v>
      </c>
      <c r="J358" s="132" t="s">
        <v>34</v>
      </c>
    </row>
    <row r="359" spans="1:10" ht="12.75">
      <c r="A359" s="153"/>
      <c r="B359" s="154"/>
      <c r="C359" s="170"/>
      <c r="D359" s="171"/>
      <c r="E359" s="171"/>
      <c r="F359" s="172"/>
      <c r="G359" s="138"/>
      <c r="H359" s="25"/>
      <c r="I359" s="51">
        <f aca="true" t="shared" si="12" ref="I359:I388">IF(ISBLANK(A359),0,IF(LEN(C359)&lt;6,0,ROUND(IF(A359=" ",G359,G359*H359),0)))</f>
        <v>0</v>
      </c>
      <c r="J359" s="132" t="s">
        <v>35</v>
      </c>
    </row>
    <row r="360" spans="1:10" s="32" customFormat="1" ht="12.75">
      <c r="A360" s="153"/>
      <c r="B360" s="154"/>
      <c r="C360" s="170"/>
      <c r="D360" s="171"/>
      <c r="E360" s="171"/>
      <c r="F360" s="172"/>
      <c r="G360" s="138"/>
      <c r="H360" s="9"/>
      <c r="I360" s="101">
        <f>IF(ISBLANK(A360),0,IF(LEN(C360)&lt;6,0,ROUND(IF(A360=" ",G360,G360*H360),0)))</f>
        <v>0</v>
      </c>
      <c r="J360" s="132"/>
    </row>
    <row r="361" spans="1:10" s="32" customFormat="1" ht="12.75">
      <c r="A361" s="153"/>
      <c r="B361" s="154"/>
      <c r="C361" s="170"/>
      <c r="D361" s="171"/>
      <c r="E361" s="171"/>
      <c r="F361" s="172"/>
      <c r="G361" s="138"/>
      <c r="H361" s="25"/>
      <c r="I361" s="51">
        <f t="shared" si="12"/>
        <v>0</v>
      </c>
      <c r="J361" s="133"/>
    </row>
    <row r="362" spans="1:10" s="32" customFormat="1" ht="15" customHeight="1">
      <c r="A362" s="153"/>
      <c r="B362" s="154"/>
      <c r="C362" s="170" t="s">
        <v>77</v>
      </c>
      <c r="D362" s="171"/>
      <c r="E362" s="171"/>
      <c r="F362" s="172"/>
      <c r="G362" s="138"/>
      <c r="H362" s="9"/>
      <c r="I362" s="51">
        <f t="shared" si="12"/>
        <v>0</v>
      </c>
      <c r="J362" s="133"/>
    </row>
    <row r="363" spans="1:9" ht="12.75" customHeight="1">
      <c r="A363" s="153"/>
      <c r="B363" s="154"/>
      <c r="C363" s="170"/>
      <c r="D363" s="171"/>
      <c r="E363" s="171"/>
      <c r="F363" s="172"/>
      <c r="G363" s="138"/>
      <c r="H363" s="9"/>
      <c r="I363" s="51">
        <f t="shared" si="12"/>
        <v>0</v>
      </c>
    </row>
    <row r="364" spans="1:9" ht="12.75" customHeight="1">
      <c r="A364" s="153"/>
      <c r="B364" s="154"/>
      <c r="C364" s="170"/>
      <c r="D364" s="171"/>
      <c r="E364" s="171"/>
      <c r="F364" s="172"/>
      <c r="G364" s="138"/>
      <c r="H364" s="9"/>
      <c r="I364" s="51">
        <f t="shared" si="12"/>
        <v>0</v>
      </c>
    </row>
    <row r="365" spans="1:9" ht="12.75">
      <c r="A365" s="153"/>
      <c r="B365" s="154"/>
      <c r="C365" s="170"/>
      <c r="D365" s="171"/>
      <c r="E365" s="171"/>
      <c r="F365" s="172"/>
      <c r="G365" s="138"/>
      <c r="H365" s="9"/>
      <c r="I365" s="51">
        <f t="shared" si="12"/>
        <v>0</v>
      </c>
    </row>
    <row r="366" spans="1:9" ht="12.75">
      <c r="A366" s="153"/>
      <c r="B366" s="154"/>
      <c r="C366" s="170" t="s">
        <v>77</v>
      </c>
      <c r="D366" s="171"/>
      <c r="E366" s="171"/>
      <c r="F366" s="172"/>
      <c r="G366" s="138"/>
      <c r="H366" s="25" t="s">
        <v>77</v>
      </c>
      <c r="I366" s="51">
        <f t="shared" si="12"/>
        <v>0</v>
      </c>
    </row>
    <row r="367" spans="1:9" ht="12.75">
      <c r="A367" s="153"/>
      <c r="B367" s="154"/>
      <c r="C367" s="170"/>
      <c r="D367" s="171"/>
      <c r="E367" s="171"/>
      <c r="F367" s="172"/>
      <c r="G367" s="138"/>
      <c r="H367" s="9"/>
      <c r="I367" s="51">
        <f t="shared" si="12"/>
        <v>0</v>
      </c>
    </row>
    <row r="368" spans="1:9" ht="12.75">
      <c r="A368" s="153"/>
      <c r="B368" s="154"/>
      <c r="C368" s="170"/>
      <c r="D368" s="171"/>
      <c r="E368" s="171"/>
      <c r="F368" s="172"/>
      <c r="G368" s="138"/>
      <c r="H368" s="9"/>
      <c r="I368" s="51">
        <f t="shared" si="12"/>
        <v>0</v>
      </c>
    </row>
    <row r="369" spans="1:9" ht="12.75">
      <c r="A369" s="153"/>
      <c r="B369" s="154"/>
      <c r="C369" s="170"/>
      <c r="D369" s="171"/>
      <c r="E369" s="171"/>
      <c r="F369" s="172"/>
      <c r="G369" s="138"/>
      <c r="H369" s="9"/>
      <c r="I369" s="51">
        <f t="shared" si="12"/>
        <v>0</v>
      </c>
    </row>
    <row r="370" spans="1:9" ht="12.75">
      <c r="A370" s="162"/>
      <c r="B370" s="162"/>
      <c r="C370" s="169"/>
      <c r="D370" s="162"/>
      <c r="E370" s="162"/>
      <c r="F370" s="162"/>
      <c r="G370" s="138"/>
      <c r="H370" s="9"/>
      <c r="I370" s="51">
        <f t="shared" si="12"/>
        <v>0</v>
      </c>
    </row>
    <row r="371" spans="1:9" ht="12.75">
      <c r="A371" s="162"/>
      <c r="B371" s="162"/>
      <c r="C371" s="169"/>
      <c r="D371" s="162"/>
      <c r="E371" s="162"/>
      <c r="F371" s="162"/>
      <c r="G371" s="138"/>
      <c r="H371" s="9"/>
      <c r="I371" s="51">
        <f t="shared" si="12"/>
        <v>0</v>
      </c>
    </row>
    <row r="372" spans="1:9" ht="12.75">
      <c r="A372" s="162"/>
      <c r="B372" s="162"/>
      <c r="C372" s="169"/>
      <c r="D372" s="162"/>
      <c r="E372" s="162"/>
      <c r="F372" s="162"/>
      <c r="G372" s="138"/>
      <c r="H372" s="9"/>
      <c r="I372" s="51">
        <f t="shared" si="12"/>
        <v>0</v>
      </c>
    </row>
    <row r="373" spans="1:9" ht="12.75">
      <c r="A373" s="153"/>
      <c r="B373" s="154"/>
      <c r="C373" s="170"/>
      <c r="D373" s="171"/>
      <c r="E373" s="171"/>
      <c r="F373" s="172"/>
      <c r="G373" s="138"/>
      <c r="H373" s="25"/>
      <c r="I373" s="51">
        <f t="shared" si="12"/>
        <v>0</v>
      </c>
    </row>
    <row r="374" spans="1:9" ht="12.75">
      <c r="A374" s="153"/>
      <c r="B374" s="154"/>
      <c r="C374" s="170" t="s">
        <v>77</v>
      </c>
      <c r="D374" s="171"/>
      <c r="E374" s="171"/>
      <c r="F374" s="172"/>
      <c r="G374" s="138"/>
      <c r="H374" s="9"/>
      <c r="I374" s="51">
        <f t="shared" si="12"/>
        <v>0</v>
      </c>
    </row>
    <row r="375" spans="1:9" ht="12.75">
      <c r="A375" s="153"/>
      <c r="B375" s="154"/>
      <c r="C375" s="170"/>
      <c r="D375" s="171"/>
      <c r="E375" s="171"/>
      <c r="F375" s="172"/>
      <c r="G375" s="138"/>
      <c r="H375" s="9"/>
      <c r="I375" s="51">
        <f t="shared" si="12"/>
        <v>0</v>
      </c>
    </row>
    <row r="376" spans="1:9" ht="12.75">
      <c r="A376" s="153"/>
      <c r="B376" s="154"/>
      <c r="C376" s="170"/>
      <c r="D376" s="171"/>
      <c r="E376" s="171"/>
      <c r="F376" s="172"/>
      <c r="G376" s="138"/>
      <c r="H376" s="9"/>
      <c r="I376" s="51">
        <f t="shared" si="12"/>
        <v>0</v>
      </c>
    </row>
    <row r="377" spans="1:9" ht="12.75">
      <c r="A377" s="153"/>
      <c r="B377" s="154"/>
      <c r="C377" s="170"/>
      <c r="D377" s="171"/>
      <c r="E377" s="171"/>
      <c r="F377" s="172"/>
      <c r="G377" s="138"/>
      <c r="H377" s="9"/>
      <c r="I377" s="51">
        <f t="shared" si="12"/>
        <v>0</v>
      </c>
    </row>
    <row r="378" spans="1:9" ht="12.75">
      <c r="A378" s="153"/>
      <c r="B378" s="154"/>
      <c r="C378" s="170" t="s">
        <v>77</v>
      </c>
      <c r="D378" s="171"/>
      <c r="E378" s="171"/>
      <c r="F378" s="172"/>
      <c r="G378" s="138"/>
      <c r="H378" s="25" t="s">
        <v>77</v>
      </c>
      <c r="I378" s="51">
        <f t="shared" si="12"/>
        <v>0</v>
      </c>
    </row>
    <row r="379" spans="1:9" ht="12.75">
      <c r="A379" s="153"/>
      <c r="B379" s="154"/>
      <c r="C379" s="170"/>
      <c r="D379" s="171"/>
      <c r="E379" s="171"/>
      <c r="F379" s="172"/>
      <c r="G379" s="138"/>
      <c r="H379" s="9"/>
      <c r="I379" s="51">
        <f t="shared" si="12"/>
        <v>0</v>
      </c>
    </row>
    <row r="380" spans="1:9" ht="12.75">
      <c r="A380" s="153"/>
      <c r="B380" s="154"/>
      <c r="C380" s="170"/>
      <c r="D380" s="171"/>
      <c r="E380" s="171"/>
      <c r="F380" s="172"/>
      <c r="G380" s="138"/>
      <c r="H380" s="9"/>
      <c r="I380" s="51">
        <f t="shared" si="12"/>
        <v>0</v>
      </c>
    </row>
    <row r="381" spans="1:9" ht="12.75">
      <c r="A381" s="162"/>
      <c r="B381" s="162"/>
      <c r="C381" s="169"/>
      <c r="D381" s="162"/>
      <c r="E381" s="162"/>
      <c r="F381" s="162"/>
      <c r="G381" s="138"/>
      <c r="H381" s="9"/>
      <c r="I381" s="51">
        <f t="shared" si="12"/>
        <v>0</v>
      </c>
    </row>
    <row r="382" spans="1:9" ht="12.75">
      <c r="A382" s="162"/>
      <c r="B382" s="162"/>
      <c r="C382" s="169"/>
      <c r="D382" s="162"/>
      <c r="E382" s="162"/>
      <c r="F382" s="162"/>
      <c r="G382" s="138"/>
      <c r="H382" s="9"/>
      <c r="I382" s="51">
        <f t="shared" si="12"/>
        <v>0</v>
      </c>
    </row>
    <row r="383" spans="1:9" ht="12.75">
      <c r="A383" s="162"/>
      <c r="B383" s="162"/>
      <c r="C383" s="169"/>
      <c r="D383" s="162"/>
      <c r="E383" s="162"/>
      <c r="F383" s="162"/>
      <c r="G383" s="138"/>
      <c r="H383" s="9"/>
      <c r="I383" s="51">
        <f t="shared" si="12"/>
        <v>0</v>
      </c>
    </row>
    <row r="384" spans="1:9" ht="12.75">
      <c r="A384" s="153"/>
      <c r="B384" s="154"/>
      <c r="C384" s="170"/>
      <c r="D384" s="171"/>
      <c r="E384" s="171"/>
      <c r="F384" s="172"/>
      <c r="G384" s="138"/>
      <c r="H384" s="9"/>
      <c r="I384" s="51">
        <f t="shared" si="12"/>
        <v>0</v>
      </c>
    </row>
    <row r="385" spans="1:9" ht="12.75">
      <c r="A385" s="153"/>
      <c r="B385" s="154"/>
      <c r="C385" s="170"/>
      <c r="D385" s="171"/>
      <c r="E385" s="171"/>
      <c r="F385" s="172"/>
      <c r="G385" s="138"/>
      <c r="H385" s="9"/>
      <c r="I385" s="51">
        <f t="shared" si="12"/>
        <v>0</v>
      </c>
    </row>
    <row r="386" spans="1:9" ht="12.75">
      <c r="A386" s="153"/>
      <c r="B386" s="154"/>
      <c r="C386" s="170"/>
      <c r="D386" s="171"/>
      <c r="E386" s="171"/>
      <c r="F386" s="172"/>
      <c r="G386" s="138"/>
      <c r="H386" s="9"/>
      <c r="I386" s="51">
        <f t="shared" si="12"/>
        <v>0</v>
      </c>
    </row>
    <row r="387" spans="1:9" ht="12.75">
      <c r="A387" s="153"/>
      <c r="B387" s="154"/>
      <c r="C387" s="170" t="s">
        <v>77</v>
      </c>
      <c r="D387" s="171"/>
      <c r="E387" s="171"/>
      <c r="F387" s="172"/>
      <c r="G387" s="138"/>
      <c r="H387" s="25" t="s">
        <v>77</v>
      </c>
      <c r="I387" s="51">
        <f t="shared" si="12"/>
        <v>0</v>
      </c>
    </row>
    <row r="388" spans="1:9" ht="12.75">
      <c r="A388" s="153"/>
      <c r="B388" s="154"/>
      <c r="C388" s="170"/>
      <c r="D388" s="171"/>
      <c r="E388" s="171"/>
      <c r="F388" s="172"/>
      <c r="G388" s="138"/>
      <c r="H388" s="9"/>
      <c r="I388" s="51">
        <f t="shared" si="12"/>
        <v>0</v>
      </c>
    </row>
    <row r="389" ht="12.75">
      <c r="K389" s="52"/>
    </row>
    <row r="390" ht="12.75">
      <c r="K390" s="52"/>
    </row>
    <row r="391" ht="12.75">
      <c r="K391" s="52"/>
    </row>
    <row r="392" spans="1:11" ht="18">
      <c r="A392" s="34" t="s">
        <v>166</v>
      </c>
      <c r="B392" s="50"/>
      <c r="C392" s="32"/>
      <c r="D392" s="32"/>
      <c r="E392" s="37"/>
      <c r="F392" s="32"/>
      <c r="G392" s="32"/>
      <c r="H392" s="34" t="s">
        <v>17</v>
      </c>
      <c r="I392" s="40">
        <f>SUM(I395:I430)</f>
        <v>0</v>
      </c>
      <c r="J392" s="132"/>
      <c r="K392" s="52"/>
    </row>
    <row r="393" spans="1:11" ht="12.75">
      <c r="A393" s="32"/>
      <c r="B393" s="32"/>
      <c r="C393" s="32"/>
      <c r="D393" s="32"/>
      <c r="E393" s="37"/>
      <c r="F393" s="32"/>
      <c r="G393" s="32"/>
      <c r="H393" s="32"/>
      <c r="I393" s="32"/>
      <c r="J393" s="132"/>
      <c r="K393" s="52"/>
    </row>
    <row r="394" spans="1:11" ht="26.25" customHeight="1">
      <c r="A394" s="175" t="s">
        <v>120</v>
      </c>
      <c r="B394" s="176"/>
      <c r="C394" s="165" t="s">
        <v>58</v>
      </c>
      <c r="D394" s="166"/>
      <c r="E394" s="166"/>
      <c r="F394" s="166"/>
      <c r="G394" s="53" t="s">
        <v>36</v>
      </c>
      <c r="H394" s="53" t="s">
        <v>81</v>
      </c>
      <c r="I394" s="53" t="s">
        <v>16</v>
      </c>
      <c r="J394" s="132"/>
      <c r="K394" s="52"/>
    </row>
    <row r="395" spans="1:11" ht="12.75">
      <c r="A395" s="174"/>
      <c r="B395" s="174"/>
      <c r="C395" s="173"/>
      <c r="D395" s="174"/>
      <c r="E395" s="174"/>
      <c r="F395" s="174"/>
      <c r="G395" s="138"/>
      <c r="H395" s="93"/>
      <c r="I395" s="101">
        <f>IF(ISBLANK(A395),0,IF(LEN(C395)&lt;6,0,ROUND(IF(A395=" ",G395,G395*H395),0)))</f>
        <v>0</v>
      </c>
      <c r="J395" s="132" t="s">
        <v>37</v>
      </c>
      <c r="K395" s="52"/>
    </row>
    <row r="396" spans="1:11" ht="12.75">
      <c r="A396" s="162"/>
      <c r="B396" s="162"/>
      <c r="C396" s="169"/>
      <c r="D396" s="162"/>
      <c r="E396" s="162"/>
      <c r="F396" s="162"/>
      <c r="G396" s="138"/>
      <c r="H396" s="25"/>
      <c r="I396" s="51">
        <f>IF(ISBLANK(A396),0,IF(LEN(C396)&lt;6,0,ROUND(IF(A396=" ",G396,G396*H396),0)))</f>
        <v>0</v>
      </c>
      <c r="J396" s="132" t="s">
        <v>38</v>
      </c>
      <c r="K396" s="52"/>
    </row>
    <row r="397" spans="1:11" ht="12.75">
      <c r="A397" s="162"/>
      <c r="B397" s="162"/>
      <c r="C397" s="169"/>
      <c r="D397" s="162"/>
      <c r="E397" s="162"/>
      <c r="F397" s="162"/>
      <c r="G397" s="138"/>
      <c r="H397" s="25"/>
      <c r="I397" s="51">
        <f aca="true" t="shared" si="13" ref="I397:I430">IF(ISBLANK(A397),0,IF(LEN(C397)&lt;6,0,ROUND(IF(A397=" ",G397,G397*H397),0)))</f>
        <v>0</v>
      </c>
      <c r="J397" s="132"/>
      <c r="K397" s="52"/>
    </row>
    <row r="398" spans="1:11" ht="12.75">
      <c r="A398" s="162"/>
      <c r="B398" s="162"/>
      <c r="C398" s="169"/>
      <c r="D398" s="162"/>
      <c r="E398" s="162"/>
      <c r="F398" s="162"/>
      <c r="G398" s="138"/>
      <c r="H398" s="9"/>
      <c r="I398" s="51">
        <f t="shared" si="13"/>
        <v>0</v>
      </c>
      <c r="K398" s="52"/>
    </row>
    <row r="399" spans="1:11" ht="12.75">
      <c r="A399" s="162"/>
      <c r="B399" s="162"/>
      <c r="C399" s="169"/>
      <c r="D399" s="162"/>
      <c r="E399" s="162"/>
      <c r="F399" s="162"/>
      <c r="G399" s="138"/>
      <c r="H399" s="9"/>
      <c r="I399" s="51">
        <f t="shared" si="13"/>
        <v>0</v>
      </c>
      <c r="J399" s="134"/>
      <c r="K399" s="52"/>
    </row>
    <row r="400" spans="1:11" ht="12.75">
      <c r="A400" s="162"/>
      <c r="B400" s="162"/>
      <c r="C400" s="169"/>
      <c r="D400" s="162"/>
      <c r="E400" s="162"/>
      <c r="F400" s="162"/>
      <c r="G400" s="138"/>
      <c r="H400" s="9"/>
      <c r="I400" s="51">
        <f t="shared" si="13"/>
        <v>0</v>
      </c>
      <c r="J400" s="134"/>
      <c r="K400" s="52"/>
    </row>
    <row r="401" spans="1:11" ht="12.75">
      <c r="A401" s="162"/>
      <c r="B401" s="162"/>
      <c r="C401" s="169" t="s">
        <v>77</v>
      </c>
      <c r="D401" s="162"/>
      <c r="E401" s="162"/>
      <c r="F401" s="162"/>
      <c r="G401" s="138"/>
      <c r="H401" s="25" t="s">
        <v>77</v>
      </c>
      <c r="I401" s="51">
        <f t="shared" si="13"/>
        <v>0</v>
      </c>
      <c r="J401" s="134"/>
      <c r="K401" s="52"/>
    </row>
    <row r="402" spans="1:11" ht="12.75">
      <c r="A402" s="162"/>
      <c r="B402" s="162"/>
      <c r="C402" s="169"/>
      <c r="D402" s="162"/>
      <c r="E402" s="162"/>
      <c r="F402" s="162"/>
      <c r="G402" s="138"/>
      <c r="H402" s="9"/>
      <c r="I402" s="51">
        <f t="shared" si="13"/>
        <v>0</v>
      </c>
      <c r="J402" s="134"/>
      <c r="K402" s="52"/>
    </row>
    <row r="403" spans="1:11" ht="12.75">
      <c r="A403" s="162"/>
      <c r="B403" s="162"/>
      <c r="C403" s="169"/>
      <c r="D403" s="162"/>
      <c r="E403" s="162"/>
      <c r="F403" s="162"/>
      <c r="G403" s="138"/>
      <c r="H403" s="9"/>
      <c r="I403" s="51">
        <f t="shared" si="13"/>
        <v>0</v>
      </c>
      <c r="J403" s="134"/>
      <c r="K403" s="52"/>
    </row>
    <row r="404" spans="1:11" ht="12.75">
      <c r="A404" s="162"/>
      <c r="B404" s="162"/>
      <c r="C404" s="169"/>
      <c r="D404" s="162"/>
      <c r="E404" s="162"/>
      <c r="F404" s="162"/>
      <c r="G404" s="138"/>
      <c r="H404" s="9"/>
      <c r="I404" s="51">
        <f t="shared" si="13"/>
        <v>0</v>
      </c>
      <c r="J404" s="134"/>
      <c r="K404" s="52"/>
    </row>
    <row r="405" spans="1:11" ht="12.75">
      <c r="A405" s="162"/>
      <c r="B405" s="162"/>
      <c r="C405" s="169"/>
      <c r="D405" s="162"/>
      <c r="E405" s="162"/>
      <c r="F405" s="162"/>
      <c r="G405" s="138"/>
      <c r="H405" s="9"/>
      <c r="I405" s="51">
        <f t="shared" si="13"/>
        <v>0</v>
      </c>
      <c r="J405" s="134"/>
      <c r="K405" s="52"/>
    </row>
    <row r="406" spans="1:11" ht="12.75">
      <c r="A406" s="162"/>
      <c r="B406" s="162"/>
      <c r="C406" s="169"/>
      <c r="D406" s="162"/>
      <c r="E406" s="162"/>
      <c r="F406" s="162"/>
      <c r="G406" s="138"/>
      <c r="H406" s="9"/>
      <c r="I406" s="51">
        <f t="shared" si="13"/>
        <v>0</v>
      </c>
      <c r="J406" s="134"/>
      <c r="K406" s="52"/>
    </row>
    <row r="407" spans="1:11" ht="12.75">
      <c r="A407" s="162"/>
      <c r="B407" s="162"/>
      <c r="C407" s="169"/>
      <c r="D407" s="162"/>
      <c r="E407" s="162"/>
      <c r="F407" s="162"/>
      <c r="G407" s="138"/>
      <c r="H407" s="9"/>
      <c r="I407" s="51">
        <f t="shared" si="13"/>
        <v>0</v>
      </c>
      <c r="J407" s="134"/>
      <c r="K407" s="52"/>
    </row>
    <row r="408" spans="1:11" ht="12.75">
      <c r="A408" s="162"/>
      <c r="B408" s="162"/>
      <c r="C408" s="169"/>
      <c r="D408" s="162"/>
      <c r="E408" s="162"/>
      <c r="F408" s="162"/>
      <c r="G408" s="138"/>
      <c r="H408" s="9"/>
      <c r="I408" s="51">
        <f t="shared" si="13"/>
        <v>0</v>
      </c>
      <c r="J408" s="134"/>
      <c r="K408" s="52"/>
    </row>
    <row r="409" spans="1:11" ht="12.75">
      <c r="A409" s="162"/>
      <c r="B409" s="162"/>
      <c r="C409" s="169"/>
      <c r="D409" s="162"/>
      <c r="E409" s="162"/>
      <c r="F409" s="162"/>
      <c r="G409" s="138"/>
      <c r="H409" s="9"/>
      <c r="I409" s="51">
        <f t="shared" si="13"/>
        <v>0</v>
      </c>
      <c r="J409" s="134"/>
      <c r="K409" s="52"/>
    </row>
    <row r="410" spans="1:11" ht="12.75">
      <c r="A410" s="162"/>
      <c r="B410" s="162"/>
      <c r="C410" s="169"/>
      <c r="D410" s="162"/>
      <c r="E410" s="162"/>
      <c r="F410" s="162"/>
      <c r="G410" s="138"/>
      <c r="H410" s="9"/>
      <c r="I410" s="51">
        <f t="shared" si="13"/>
        <v>0</v>
      </c>
      <c r="J410" s="134"/>
      <c r="K410" s="52"/>
    </row>
    <row r="411" spans="1:11" ht="12.75">
      <c r="A411" s="162"/>
      <c r="B411" s="162"/>
      <c r="C411" s="169"/>
      <c r="D411" s="162"/>
      <c r="E411" s="162"/>
      <c r="F411" s="162"/>
      <c r="G411" s="138"/>
      <c r="H411" s="9"/>
      <c r="I411" s="51">
        <f t="shared" si="13"/>
        <v>0</v>
      </c>
      <c r="J411" s="134"/>
      <c r="K411" s="52"/>
    </row>
    <row r="412" spans="1:11" ht="12.75">
      <c r="A412" s="162"/>
      <c r="B412" s="162"/>
      <c r="C412" s="169"/>
      <c r="D412" s="162"/>
      <c r="E412" s="162"/>
      <c r="F412" s="162"/>
      <c r="G412" s="138"/>
      <c r="H412" s="9"/>
      <c r="I412" s="51">
        <f t="shared" si="13"/>
        <v>0</v>
      </c>
      <c r="J412" s="134"/>
      <c r="K412" s="52"/>
    </row>
    <row r="413" spans="1:11" ht="12.75">
      <c r="A413" s="162"/>
      <c r="B413" s="162"/>
      <c r="C413" s="169"/>
      <c r="D413" s="162"/>
      <c r="E413" s="162"/>
      <c r="F413" s="162"/>
      <c r="G413" s="138"/>
      <c r="H413" s="9"/>
      <c r="I413" s="51">
        <f t="shared" si="13"/>
        <v>0</v>
      </c>
      <c r="J413" s="134"/>
      <c r="K413" s="52"/>
    </row>
    <row r="414" spans="1:11" ht="12.75">
      <c r="A414" s="162"/>
      <c r="B414" s="162"/>
      <c r="C414" s="169"/>
      <c r="D414" s="162"/>
      <c r="E414" s="162"/>
      <c r="F414" s="162"/>
      <c r="G414" s="138"/>
      <c r="H414" s="9"/>
      <c r="I414" s="51">
        <f t="shared" si="13"/>
        <v>0</v>
      </c>
      <c r="J414" s="134"/>
      <c r="K414" s="52"/>
    </row>
    <row r="415" spans="1:10" ht="12.75">
      <c r="A415" s="162"/>
      <c r="B415" s="162"/>
      <c r="C415" s="169"/>
      <c r="D415" s="162"/>
      <c r="E415" s="162"/>
      <c r="F415" s="162"/>
      <c r="G415" s="138"/>
      <c r="H415" s="9"/>
      <c r="I415" s="51">
        <f t="shared" si="13"/>
        <v>0</v>
      </c>
      <c r="J415" s="134"/>
    </row>
    <row r="416" spans="1:10" ht="12.75">
      <c r="A416" s="162"/>
      <c r="B416" s="162"/>
      <c r="C416" s="169"/>
      <c r="D416" s="162"/>
      <c r="E416" s="162"/>
      <c r="F416" s="162"/>
      <c r="G416" s="138"/>
      <c r="H416" s="9"/>
      <c r="I416" s="51">
        <f t="shared" si="13"/>
        <v>0</v>
      </c>
      <c r="J416" s="134"/>
    </row>
    <row r="417" spans="1:10" ht="12.75">
      <c r="A417" s="162"/>
      <c r="B417" s="162"/>
      <c r="C417" s="169"/>
      <c r="D417" s="162"/>
      <c r="E417" s="162"/>
      <c r="F417" s="162"/>
      <c r="G417" s="138"/>
      <c r="H417" s="9"/>
      <c r="I417" s="51">
        <f t="shared" si="13"/>
        <v>0</v>
      </c>
      <c r="J417" s="134"/>
    </row>
    <row r="418" spans="1:10" s="32" customFormat="1" ht="12.75">
      <c r="A418" s="162"/>
      <c r="B418" s="162"/>
      <c r="C418" s="169"/>
      <c r="D418" s="162"/>
      <c r="E418" s="162"/>
      <c r="F418" s="162"/>
      <c r="G418" s="138"/>
      <c r="H418" s="9"/>
      <c r="I418" s="51">
        <f t="shared" si="13"/>
        <v>0</v>
      </c>
      <c r="J418" s="134"/>
    </row>
    <row r="419" spans="1:10" s="32" customFormat="1" ht="12.75">
      <c r="A419" s="162"/>
      <c r="B419" s="162"/>
      <c r="C419" s="169"/>
      <c r="D419" s="162"/>
      <c r="E419" s="162"/>
      <c r="F419" s="162"/>
      <c r="G419" s="138"/>
      <c r="H419" s="9"/>
      <c r="I419" s="51">
        <f t="shared" si="13"/>
        <v>0</v>
      </c>
      <c r="J419" s="134"/>
    </row>
    <row r="420" spans="1:10" s="32" customFormat="1" ht="15" customHeight="1">
      <c r="A420" s="162"/>
      <c r="B420" s="162"/>
      <c r="C420" s="169"/>
      <c r="D420" s="162"/>
      <c r="E420" s="162"/>
      <c r="F420" s="162"/>
      <c r="G420" s="138"/>
      <c r="H420" s="9"/>
      <c r="I420" s="51">
        <f t="shared" si="13"/>
        <v>0</v>
      </c>
      <c r="J420" s="134"/>
    </row>
    <row r="421" spans="1:10" ht="12.75" customHeight="1">
      <c r="A421" s="162"/>
      <c r="B421" s="162"/>
      <c r="C421" s="169"/>
      <c r="D421" s="162"/>
      <c r="E421" s="162"/>
      <c r="F421" s="162"/>
      <c r="G421" s="138"/>
      <c r="H421" s="9"/>
      <c r="I421" s="51">
        <f t="shared" si="13"/>
        <v>0</v>
      </c>
      <c r="J421" s="134"/>
    </row>
    <row r="422" spans="1:10" ht="12.75">
      <c r="A422" s="162"/>
      <c r="B422" s="162"/>
      <c r="C422" s="169"/>
      <c r="D422" s="162"/>
      <c r="E422" s="162"/>
      <c r="F422" s="162"/>
      <c r="G422" s="138"/>
      <c r="H422" s="9"/>
      <c r="I422" s="51">
        <f t="shared" si="13"/>
        <v>0</v>
      </c>
      <c r="J422" s="134"/>
    </row>
    <row r="423" spans="1:10" ht="12.75">
      <c r="A423" s="162"/>
      <c r="B423" s="162"/>
      <c r="C423" s="169"/>
      <c r="D423" s="162"/>
      <c r="E423" s="162"/>
      <c r="F423" s="162"/>
      <c r="G423" s="138"/>
      <c r="H423" s="9"/>
      <c r="I423" s="51">
        <f t="shared" si="13"/>
        <v>0</v>
      </c>
      <c r="J423" s="134"/>
    </row>
    <row r="424" spans="1:10" ht="12.75">
      <c r="A424" s="162"/>
      <c r="B424" s="162"/>
      <c r="C424" s="169"/>
      <c r="D424" s="162"/>
      <c r="E424" s="162"/>
      <c r="F424" s="162"/>
      <c r="G424" s="138"/>
      <c r="H424" s="9"/>
      <c r="I424" s="51">
        <f t="shared" si="13"/>
        <v>0</v>
      </c>
      <c r="J424" s="134"/>
    </row>
    <row r="425" spans="1:10" ht="12.75">
      <c r="A425" s="162"/>
      <c r="B425" s="162"/>
      <c r="C425" s="169"/>
      <c r="D425" s="162"/>
      <c r="E425" s="162"/>
      <c r="F425" s="162"/>
      <c r="G425" s="138"/>
      <c r="H425" s="9"/>
      <c r="I425" s="51">
        <f t="shared" si="13"/>
        <v>0</v>
      </c>
      <c r="J425" s="134"/>
    </row>
    <row r="426" spans="1:10" ht="12.75">
      <c r="A426" s="162"/>
      <c r="B426" s="162"/>
      <c r="C426" s="169"/>
      <c r="D426" s="162"/>
      <c r="E426" s="162"/>
      <c r="F426" s="162"/>
      <c r="G426" s="138"/>
      <c r="H426" s="9"/>
      <c r="I426" s="51">
        <f t="shared" si="13"/>
        <v>0</v>
      </c>
      <c r="J426" s="134"/>
    </row>
    <row r="427" spans="1:10" ht="12.75">
      <c r="A427" s="162"/>
      <c r="B427" s="162"/>
      <c r="C427" s="169"/>
      <c r="D427" s="162"/>
      <c r="E427" s="162"/>
      <c r="F427" s="162"/>
      <c r="G427" s="138"/>
      <c r="H427" s="9"/>
      <c r="I427" s="51">
        <f t="shared" si="13"/>
        <v>0</v>
      </c>
      <c r="J427" s="134"/>
    </row>
    <row r="428" spans="1:10" ht="12.75">
      <c r="A428" s="162"/>
      <c r="B428" s="162"/>
      <c r="C428" s="169"/>
      <c r="D428" s="162"/>
      <c r="E428" s="162"/>
      <c r="F428" s="162"/>
      <c r="G428" s="138"/>
      <c r="H428" s="9"/>
      <c r="I428" s="51">
        <f t="shared" si="13"/>
        <v>0</v>
      </c>
      <c r="J428" s="134"/>
    </row>
    <row r="429" spans="1:10" ht="12.75">
      <c r="A429" s="162"/>
      <c r="B429" s="162"/>
      <c r="C429" s="169"/>
      <c r="D429" s="162"/>
      <c r="E429" s="162"/>
      <c r="F429" s="162"/>
      <c r="G429" s="138"/>
      <c r="H429" s="9"/>
      <c r="I429" s="51">
        <f t="shared" si="13"/>
        <v>0</v>
      </c>
      <c r="J429" s="134"/>
    </row>
    <row r="430" spans="1:10" ht="12.75">
      <c r="A430" s="162"/>
      <c r="B430" s="162"/>
      <c r="C430" s="169"/>
      <c r="D430" s="162"/>
      <c r="E430" s="162"/>
      <c r="F430" s="162"/>
      <c r="G430" s="138"/>
      <c r="H430" s="9"/>
      <c r="I430" s="51">
        <f t="shared" si="13"/>
        <v>0</v>
      </c>
      <c r="J430" s="134"/>
    </row>
    <row r="433" spans="2:7" ht="15.75">
      <c r="B433" s="163" t="s">
        <v>105</v>
      </c>
      <c r="C433" s="164"/>
      <c r="D433" s="164"/>
      <c r="E433" s="164"/>
      <c r="F433" s="164"/>
      <c r="G433" s="164"/>
    </row>
    <row r="434" spans="1:10" ht="18">
      <c r="A434" s="34" t="s">
        <v>167</v>
      </c>
      <c r="B434" s="50"/>
      <c r="C434" s="32"/>
      <c r="D434" s="32"/>
      <c r="E434" s="32"/>
      <c r="F434" s="32"/>
      <c r="G434" s="32"/>
      <c r="H434" s="34" t="s">
        <v>17</v>
      </c>
      <c r="I434" s="40">
        <f>SUM(H437:H463)</f>
        <v>0</v>
      </c>
      <c r="J434" s="132"/>
    </row>
    <row r="435" spans="1:10" ht="12.75">
      <c r="A435" s="32"/>
      <c r="B435" s="32"/>
      <c r="C435" s="32"/>
      <c r="D435" s="32"/>
      <c r="E435" s="32"/>
      <c r="F435" s="32"/>
      <c r="G435" s="32"/>
      <c r="H435" s="32"/>
      <c r="I435" s="32"/>
      <c r="J435" s="132"/>
    </row>
    <row r="436" spans="1:10" ht="25.5">
      <c r="A436" s="83" t="s">
        <v>39</v>
      </c>
      <c r="B436" s="165" t="s">
        <v>59</v>
      </c>
      <c r="C436" s="166"/>
      <c r="D436" s="166"/>
      <c r="E436" s="166"/>
      <c r="F436" s="53" t="s">
        <v>60</v>
      </c>
      <c r="G436" s="53" t="s">
        <v>32</v>
      </c>
      <c r="H436" s="53" t="s">
        <v>16</v>
      </c>
      <c r="I436" s="117" t="s">
        <v>77</v>
      </c>
      <c r="J436" s="132"/>
    </row>
    <row r="437" spans="1:10" ht="12.75">
      <c r="A437" s="59"/>
      <c r="B437" s="227"/>
      <c r="C437" s="228"/>
      <c r="D437" s="228"/>
      <c r="E437" s="228"/>
      <c r="F437" s="138"/>
      <c r="G437" s="118"/>
      <c r="H437" s="101">
        <f aca="true" t="shared" si="14" ref="H437:H442">IF(ISBLANK(A437),0,IF(LEN(B437)&lt;6,0,ROUND((F437*G437),0)))</f>
        <v>0</v>
      </c>
      <c r="I437" s="51"/>
      <c r="J437" s="132" t="s">
        <v>23</v>
      </c>
    </row>
    <row r="438" spans="1:10" s="32" customFormat="1" ht="12.75">
      <c r="A438" s="59"/>
      <c r="B438" s="227"/>
      <c r="C438" s="228"/>
      <c r="D438" s="228"/>
      <c r="E438" s="228"/>
      <c r="F438" s="138"/>
      <c r="G438" s="118"/>
      <c r="H438" s="101">
        <f t="shared" si="14"/>
        <v>0</v>
      </c>
      <c r="I438" s="51"/>
      <c r="J438" s="132" t="s">
        <v>91</v>
      </c>
    </row>
    <row r="439" spans="1:10" s="32" customFormat="1" ht="12.75">
      <c r="A439" s="60"/>
      <c r="B439" s="169"/>
      <c r="C439" s="162"/>
      <c r="D439" s="162"/>
      <c r="E439" s="162"/>
      <c r="F439" s="138"/>
      <c r="G439" s="26"/>
      <c r="H439" s="101">
        <f t="shared" si="14"/>
        <v>0</v>
      </c>
      <c r="I439" s="51"/>
      <c r="J439" s="132" t="s">
        <v>24</v>
      </c>
    </row>
    <row r="440" spans="1:10" s="32" customFormat="1" ht="15" customHeight="1">
      <c r="A440" s="60"/>
      <c r="B440" s="169"/>
      <c r="C440" s="162"/>
      <c r="D440" s="162"/>
      <c r="E440" s="162"/>
      <c r="F440" s="138"/>
      <c r="G440" s="26"/>
      <c r="H440" s="101">
        <f t="shared" si="14"/>
        <v>0</v>
      </c>
      <c r="I440" s="51"/>
      <c r="J440" s="132" t="s">
        <v>21</v>
      </c>
    </row>
    <row r="441" spans="1:10" ht="12.75" customHeight="1">
      <c r="A441" s="60"/>
      <c r="B441" s="169"/>
      <c r="C441" s="162"/>
      <c r="D441" s="162"/>
      <c r="E441" s="162"/>
      <c r="F441" s="138"/>
      <c r="G441" s="26" t="s">
        <v>77</v>
      </c>
      <c r="H441" s="101">
        <f t="shared" si="14"/>
        <v>0</v>
      </c>
      <c r="I441" s="51"/>
      <c r="J441" s="132" t="s">
        <v>22</v>
      </c>
    </row>
    <row r="442" spans="1:10" ht="12.75">
      <c r="A442" s="60"/>
      <c r="B442" s="169" t="s">
        <v>77</v>
      </c>
      <c r="C442" s="162"/>
      <c r="D442" s="162"/>
      <c r="E442" s="162"/>
      <c r="F442" s="138"/>
      <c r="G442" s="26" t="s">
        <v>77</v>
      </c>
      <c r="H442" s="101">
        <f t="shared" si="14"/>
        <v>0</v>
      </c>
      <c r="I442" s="51"/>
      <c r="J442" s="132" t="s">
        <v>93</v>
      </c>
    </row>
    <row r="443" spans="1:10" ht="12.75">
      <c r="A443" s="60"/>
      <c r="B443" s="169" t="s">
        <v>77</v>
      </c>
      <c r="C443" s="162"/>
      <c r="D443" s="162"/>
      <c r="E443" s="162"/>
      <c r="F443" s="138"/>
      <c r="G443" s="26" t="s">
        <v>77</v>
      </c>
      <c r="H443" s="101">
        <f>IF(ISBLANK(A443),0,IF(LEN(B443)&lt;6,0,ROUND((F443*G443),0)))</f>
        <v>0</v>
      </c>
      <c r="I443" s="51"/>
      <c r="J443" s="133" t="s">
        <v>45</v>
      </c>
    </row>
    <row r="444" spans="1:10" ht="12.75">
      <c r="A444" s="60"/>
      <c r="B444" s="169"/>
      <c r="C444" s="162"/>
      <c r="D444" s="162"/>
      <c r="E444" s="162"/>
      <c r="F444" s="138"/>
      <c r="G444" s="10"/>
      <c r="H444" s="101">
        <f aca="true" t="shared" si="15" ref="H444:H454">IF(ISBLANK(A444),0,IF(LEN(B444)&lt;6,0,ROUND((F444*G444),0)))</f>
        <v>0</v>
      </c>
      <c r="I444" s="51"/>
      <c r="J444" s="133" t="s">
        <v>97</v>
      </c>
    </row>
    <row r="445" spans="1:9" ht="12.75">
      <c r="A445" s="60"/>
      <c r="B445" s="169"/>
      <c r="C445" s="162"/>
      <c r="D445" s="162"/>
      <c r="E445" s="162"/>
      <c r="F445" s="138"/>
      <c r="G445" s="10"/>
      <c r="H445" s="101">
        <f t="shared" si="15"/>
        <v>0</v>
      </c>
      <c r="I445" s="51"/>
    </row>
    <row r="446" spans="1:9" ht="12.75">
      <c r="A446" s="60"/>
      <c r="B446" s="169"/>
      <c r="C446" s="162"/>
      <c r="D446" s="162"/>
      <c r="E446" s="162"/>
      <c r="F446" s="138"/>
      <c r="G446" s="10"/>
      <c r="H446" s="101">
        <f t="shared" si="15"/>
        <v>0</v>
      </c>
      <c r="I446" s="51"/>
    </row>
    <row r="447" spans="1:9" ht="12.75">
      <c r="A447" s="60"/>
      <c r="B447" s="169"/>
      <c r="C447" s="162"/>
      <c r="D447" s="162"/>
      <c r="E447" s="162"/>
      <c r="F447" s="138"/>
      <c r="G447" s="10"/>
      <c r="H447" s="101">
        <f t="shared" si="15"/>
        <v>0</v>
      </c>
      <c r="I447" s="51"/>
    </row>
    <row r="448" spans="1:9" ht="12.75">
      <c r="A448" s="60"/>
      <c r="B448" s="169"/>
      <c r="C448" s="162"/>
      <c r="D448" s="162"/>
      <c r="E448" s="162"/>
      <c r="F448" s="138"/>
      <c r="G448" s="10"/>
      <c r="H448" s="101">
        <f t="shared" si="15"/>
        <v>0</v>
      </c>
      <c r="I448" s="51"/>
    </row>
    <row r="449" spans="1:9" ht="12.75">
      <c r="A449" s="60"/>
      <c r="B449" s="169"/>
      <c r="C449" s="162"/>
      <c r="D449" s="162"/>
      <c r="E449" s="162"/>
      <c r="F449" s="138"/>
      <c r="G449" s="10"/>
      <c r="H449" s="101">
        <f t="shared" si="15"/>
        <v>0</v>
      </c>
      <c r="I449" s="51"/>
    </row>
    <row r="450" spans="1:9" ht="12.75">
      <c r="A450" s="60"/>
      <c r="B450" s="169"/>
      <c r="C450" s="162"/>
      <c r="D450" s="162"/>
      <c r="E450" s="162"/>
      <c r="F450" s="138"/>
      <c r="G450" s="10"/>
      <c r="H450" s="101">
        <f t="shared" si="15"/>
        <v>0</v>
      </c>
      <c r="I450" s="51"/>
    </row>
    <row r="451" spans="1:9" ht="12.75">
      <c r="A451" s="60"/>
      <c r="B451" s="169"/>
      <c r="C451" s="162"/>
      <c r="D451" s="162"/>
      <c r="E451" s="162"/>
      <c r="F451" s="138"/>
      <c r="G451" s="10"/>
      <c r="H451" s="101">
        <f t="shared" si="15"/>
        <v>0</v>
      </c>
      <c r="I451" s="51"/>
    </row>
    <row r="452" spans="1:9" ht="12.75">
      <c r="A452" s="60"/>
      <c r="B452" s="169"/>
      <c r="C452" s="162"/>
      <c r="D452" s="162"/>
      <c r="E452" s="162"/>
      <c r="F452" s="138"/>
      <c r="G452" s="10"/>
      <c r="H452" s="101">
        <f t="shared" si="15"/>
        <v>0</v>
      </c>
      <c r="I452" s="51"/>
    </row>
    <row r="453" spans="1:9" ht="12.75">
      <c r="A453" s="60"/>
      <c r="B453" s="169"/>
      <c r="C453" s="162"/>
      <c r="D453" s="162"/>
      <c r="E453" s="162"/>
      <c r="F453" s="138"/>
      <c r="G453" s="10"/>
      <c r="H453" s="101">
        <f t="shared" si="15"/>
        <v>0</v>
      </c>
      <c r="I453" s="51"/>
    </row>
    <row r="454" spans="1:9" ht="12.75">
      <c r="A454" s="60"/>
      <c r="B454" s="169"/>
      <c r="C454" s="162"/>
      <c r="D454" s="162"/>
      <c r="E454" s="162"/>
      <c r="F454" s="138"/>
      <c r="G454" s="10"/>
      <c r="H454" s="101">
        <f t="shared" si="15"/>
        <v>0</v>
      </c>
      <c r="I454" s="51"/>
    </row>
    <row r="455" spans="1:10" ht="14.25" customHeight="1">
      <c r="A455" s="60"/>
      <c r="B455" s="169" t="s">
        <v>77</v>
      </c>
      <c r="C455" s="162"/>
      <c r="D455" s="162"/>
      <c r="E455" s="162"/>
      <c r="F455" s="138"/>
      <c r="G455" s="26" t="s">
        <v>77</v>
      </c>
      <c r="H455" s="101">
        <f>IF(ISBLANK(A455),0,IF(LEN(B455)&lt;6,0,ROUND((F455*G455),0)))</f>
        <v>0</v>
      </c>
      <c r="I455" s="51"/>
      <c r="J455" s="133" t="s">
        <v>45</v>
      </c>
    </row>
    <row r="456" spans="1:10" ht="12.75">
      <c r="A456" s="60"/>
      <c r="B456" s="169"/>
      <c r="C456" s="162"/>
      <c r="D456" s="162"/>
      <c r="E456" s="162"/>
      <c r="F456" s="138"/>
      <c r="G456" s="10"/>
      <c r="H456" s="101">
        <f aca="true" t="shared" si="16" ref="H456:H463">IF(ISBLANK(A456),0,IF(LEN(B456)&lt;6,0,ROUND((F456*G456),0)))</f>
        <v>0</v>
      </c>
      <c r="I456" s="51"/>
      <c r="J456" s="133" t="s">
        <v>97</v>
      </c>
    </row>
    <row r="457" spans="1:9" ht="12.75">
      <c r="A457" s="60"/>
      <c r="B457" s="170"/>
      <c r="C457" s="171"/>
      <c r="D457" s="171"/>
      <c r="E457" s="172"/>
      <c r="F457" s="138"/>
      <c r="G457" s="10"/>
      <c r="H457" s="101">
        <f t="shared" si="16"/>
        <v>0</v>
      </c>
      <c r="I457" s="51"/>
    </row>
    <row r="458" spans="1:9" ht="12.75">
      <c r="A458" s="60"/>
      <c r="B458" s="170"/>
      <c r="C458" s="171"/>
      <c r="D458" s="171"/>
      <c r="E458" s="172"/>
      <c r="F458" s="138"/>
      <c r="G458" s="10"/>
      <c r="H458" s="101">
        <f t="shared" si="16"/>
        <v>0</v>
      </c>
      <c r="I458" s="51"/>
    </row>
    <row r="459" spans="1:9" ht="12.75">
      <c r="A459" s="60"/>
      <c r="B459" s="170"/>
      <c r="C459" s="171"/>
      <c r="D459" s="171"/>
      <c r="E459" s="172"/>
      <c r="F459" s="138"/>
      <c r="G459" s="10"/>
      <c r="H459" s="101">
        <f t="shared" si="16"/>
        <v>0</v>
      </c>
      <c r="I459" s="51"/>
    </row>
    <row r="460" spans="1:9" ht="12.75">
      <c r="A460" s="60"/>
      <c r="B460" s="170"/>
      <c r="C460" s="171"/>
      <c r="D460" s="171"/>
      <c r="E460" s="172"/>
      <c r="F460" s="138"/>
      <c r="G460" s="10"/>
      <c r="H460" s="101">
        <f t="shared" si="16"/>
        <v>0</v>
      </c>
      <c r="I460" s="51"/>
    </row>
    <row r="461" spans="1:9" ht="12.75">
      <c r="A461" s="60"/>
      <c r="B461" s="170"/>
      <c r="C461" s="171"/>
      <c r="D461" s="171"/>
      <c r="E461" s="172"/>
      <c r="F461" s="138"/>
      <c r="G461" s="10"/>
      <c r="H461" s="101">
        <f t="shared" si="16"/>
        <v>0</v>
      </c>
      <c r="I461" s="51"/>
    </row>
    <row r="462" spans="1:9" ht="12.75">
      <c r="A462" s="60"/>
      <c r="B462" s="170"/>
      <c r="C462" s="171"/>
      <c r="D462" s="171"/>
      <c r="E462" s="172"/>
      <c r="F462" s="138"/>
      <c r="G462" s="10"/>
      <c r="H462" s="101">
        <f t="shared" si="16"/>
        <v>0</v>
      </c>
      <c r="I462" s="51"/>
    </row>
    <row r="463" spans="1:9" ht="12.75">
      <c r="A463" s="60"/>
      <c r="B463" s="170"/>
      <c r="C463" s="171"/>
      <c r="D463" s="171"/>
      <c r="E463" s="172"/>
      <c r="F463" s="138"/>
      <c r="G463" s="10"/>
      <c r="H463" s="101">
        <f t="shared" si="16"/>
        <v>0</v>
      </c>
      <c r="I463" s="51"/>
    </row>
    <row r="466" spans="5:10" ht="12.75">
      <c r="E466" s="37"/>
      <c r="J466" s="132"/>
    </row>
    <row r="467" spans="1:10" ht="18">
      <c r="A467" s="34" t="s">
        <v>173</v>
      </c>
      <c r="B467" s="50"/>
      <c r="C467" s="32"/>
      <c r="D467" s="32"/>
      <c r="E467" s="37"/>
      <c r="F467" s="32"/>
      <c r="G467" s="32"/>
      <c r="H467" s="34" t="s">
        <v>17</v>
      </c>
      <c r="I467" s="40">
        <f>SUM(I470:I494)</f>
        <v>0</v>
      </c>
      <c r="J467" s="132"/>
    </row>
    <row r="468" spans="1:10" ht="12.75">
      <c r="A468" s="32"/>
      <c r="B468" s="32"/>
      <c r="C468" s="32"/>
      <c r="D468" s="32"/>
      <c r="E468" s="37"/>
      <c r="F468" s="32"/>
      <c r="G468" s="32"/>
      <c r="H468" s="32"/>
      <c r="I468" s="32"/>
      <c r="J468" s="132"/>
    </row>
    <row r="469" spans="1:9" ht="25.5">
      <c r="A469" s="165" t="s">
        <v>40</v>
      </c>
      <c r="B469" s="166"/>
      <c r="C469" s="166"/>
      <c r="D469" s="166"/>
      <c r="E469" s="167" t="s">
        <v>61</v>
      </c>
      <c r="F469" s="168"/>
      <c r="G469" s="53" t="s">
        <v>98</v>
      </c>
      <c r="H469" s="53" t="s">
        <v>32</v>
      </c>
      <c r="I469" s="53" t="s">
        <v>16</v>
      </c>
    </row>
    <row r="470" spans="1:9" ht="12.75">
      <c r="A470" s="169"/>
      <c r="B470" s="162"/>
      <c r="C470" s="162"/>
      <c r="D470" s="162"/>
      <c r="E470" s="158"/>
      <c r="F470" s="154"/>
      <c r="G470" s="138"/>
      <c r="H470" s="25"/>
      <c r="I470" s="51">
        <f aca="true" t="shared" si="17" ref="I470:I494">IF(ISBLANK(A470),0,IF(LEN(E470)&lt;6,0,ROUND(G470*H470,0)))</f>
        <v>0</v>
      </c>
    </row>
    <row r="471" spans="1:9" ht="12.75">
      <c r="A471" s="169"/>
      <c r="B471" s="162"/>
      <c r="C471" s="162"/>
      <c r="D471" s="162"/>
      <c r="E471" s="158"/>
      <c r="F471" s="154"/>
      <c r="G471" s="138"/>
      <c r="H471" s="9"/>
      <c r="I471" s="51">
        <f t="shared" si="17"/>
        <v>0</v>
      </c>
    </row>
    <row r="472" spans="1:9" ht="12.75">
      <c r="A472" s="161"/>
      <c r="B472" s="162"/>
      <c r="C472" s="162"/>
      <c r="D472" s="162"/>
      <c r="E472" s="153"/>
      <c r="F472" s="154"/>
      <c r="G472" s="138"/>
      <c r="H472" s="9"/>
      <c r="I472" s="51">
        <f t="shared" si="17"/>
        <v>0</v>
      </c>
    </row>
    <row r="473" spans="1:9" ht="12.75">
      <c r="A473" s="161"/>
      <c r="B473" s="162"/>
      <c r="C473" s="162"/>
      <c r="D473" s="162"/>
      <c r="E473" s="153"/>
      <c r="F473" s="154"/>
      <c r="G473" s="138"/>
      <c r="H473" s="9"/>
      <c r="I473" s="51">
        <f t="shared" si="17"/>
        <v>0</v>
      </c>
    </row>
    <row r="474" spans="1:9" ht="12.75">
      <c r="A474" s="161"/>
      <c r="B474" s="162"/>
      <c r="C474" s="162"/>
      <c r="D474" s="162"/>
      <c r="E474" s="153"/>
      <c r="F474" s="154"/>
      <c r="G474" s="138"/>
      <c r="H474" s="9"/>
      <c r="I474" s="51">
        <f t="shared" si="17"/>
        <v>0</v>
      </c>
    </row>
    <row r="475" spans="1:9" ht="12.75">
      <c r="A475" s="161"/>
      <c r="B475" s="162"/>
      <c r="C475" s="162"/>
      <c r="D475" s="162"/>
      <c r="E475" s="153"/>
      <c r="F475" s="154"/>
      <c r="G475" s="138"/>
      <c r="H475" s="9"/>
      <c r="I475" s="51">
        <f t="shared" si="17"/>
        <v>0</v>
      </c>
    </row>
    <row r="476" spans="1:9" ht="12.75">
      <c r="A476" s="169" t="s">
        <v>77</v>
      </c>
      <c r="B476" s="162"/>
      <c r="C476" s="162"/>
      <c r="D476" s="162"/>
      <c r="E476" s="158" t="s">
        <v>77</v>
      </c>
      <c r="F476" s="154"/>
      <c r="G476" s="138"/>
      <c r="H476" s="9"/>
      <c r="I476" s="51">
        <f t="shared" si="17"/>
        <v>0</v>
      </c>
    </row>
    <row r="477" spans="1:9" ht="12.75">
      <c r="A477" s="169"/>
      <c r="B477" s="162"/>
      <c r="C477" s="162"/>
      <c r="D477" s="162"/>
      <c r="E477" s="158"/>
      <c r="F477" s="154"/>
      <c r="G477" s="138"/>
      <c r="H477" s="9"/>
      <c r="I477" s="51">
        <f t="shared" si="17"/>
        <v>0</v>
      </c>
    </row>
    <row r="478" spans="1:9" ht="12.75">
      <c r="A478" s="161"/>
      <c r="B478" s="162"/>
      <c r="C478" s="162"/>
      <c r="D478" s="162"/>
      <c r="E478" s="153"/>
      <c r="F478" s="154"/>
      <c r="G478" s="138"/>
      <c r="H478" s="9"/>
      <c r="I478" s="51">
        <f t="shared" si="17"/>
        <v>0</v>
      </c>
    </row>
    <row r="479" spans="1:9" ht="12.75">
      <c r="A479" s="161"/>
      <c r="B479" s="162"/>
      <c r="C479" s="162"/>
      <c r="D479" s="162"/>
      <c r="E479" s="153"/>
      <c r="F479" s="154"/>
      <c r="G479" s="138"/>
      <c r="H479" s="9"/>
      <c r="I479" s="51">
        <f t="shared" si="17"/>
        <v>0</v>
      </c>
    </row>
    <row r="480" spans="1:9" ht="12.75">
      <c r="A480" s="169" t="s">
        <v>77</v>
      </c>
      <c r="B480" s="162"/>
      <c r="C480" s="162"/>
      <c r="D480" s="162"/>
      <c r="E480" s="158" t="s">
        <v>77</v>
      </c>
      <c r="F480" s="154"/>
      <c r="G480" s="138"/>
      <c r="H480" s="25" t="s">
        <v>77</v>
      </c>
      <c r="I480" s="51">
        <f t="shared" si="17"/>
        <v>0</v>
      </c>
    </row>
    <row r="481" spans="1:9" ht="12.75">
      <c r="A481" s="161"/>
      <c r="B481" s="162"/>
      <c r="C481" s="162"/>
      <c r="D481" s="162"/>
      <c r="E481" s="153"/>
      <c r="F481" s="154"/>
      <c r="G481" s="138"/>
      <c r="H481" s="9"/>
      <c r="I481" s="51">
        <f t="shared" si="17"/>
        <v>0</v>
      </c>
    </row>
    <row r="482" spans="1:9" ht="12.75">
      <c r="A482" s="161"/>
      <c r="B482" s="162"/>
      <c r="C482" s="162"/>
      <c r="D482" s="162"/>
      <c r="E482" s="153"/>
      <c r="F482" s="154"/>
      <c r="G482" s="138"/>
      <c r="H482" s="9"/>
      <c r="I482" s="51">
        <f t="shared" si="17"/>
        <v>0</v>
      </c>
    </row>
    <row r="483" spans="1:9" ht="12.75">
      <c r="A483" s="161"/>
      <c r="B483" s="162"/>
      <c r="C483" s="162"/>
      <c r="D483" s="162"/>
      <c r="E483" s="153"/>
      <c r="F483" s="154"/>
      <c r="G483" s="138"/>
      <c r="H483" s="9"/>
      <c r="I483" s="51">
        <f t="shared" si="17"/>
        <v>0</v>
      </c>
    </row>
    <row r="484" spans="1:9" ht="12.75">
      <c r="A484" s="161"/>
      <c r="B484" s="162"/>
      <c r="C484" s="162"/>
      <c r="D484" s="162"/>
      <c r="E484" s="153"/>
      <c r="F484" s="154"/>
      <c r="G484" s="138"/>
      <c r="H484" s="9"/>
      <c r="I484" s="51">
        <f t="shared" si="17"/>
        <v>0</v>
      </c>
    </row>
    <row r="485" spans="1:9" ht="12.75">
      <c r="A485" s="161"/>
      <c r="B485" s="162"/>
      <c r="C485" s="162"/>
      <c r="D485" s="162"/>
      <c r="E485" s="153"/>
      <c r="F485" s="154"/>
      <c r="G485" s="138"/>
      <c r="H485" s="9"/>
      <c r="I485" s="51">
        <f t="shared" si="17"/>
        <v>0</v>
      </c>
    </row>
    <row r="486" spans="1:9" ht="12.75">
      <c r="A486" s="169" t="s">
        <v>77</v>
      </c>
      <c r="B486" s="162"/>
      <c r="C486" s="162"/>
      <c r="D486" s="162"/>
      <c r="E486" s="158" t="s">
        <v>77</v>
      </c>
      <c r="F486" s="154"/>
      <c r="G486" s="138"/>
      <c r="H486" s="9"/>
      <c r="I486" s="51">
        <f t="shared" si="17"/>
        <v>0</v>
      </c>
    </row>
    <row r="487" spans="1:9" ht="12.75">
      <c r="A487" s="169"/>
      <c r="B487" s="162"/>
      <c r="C487" s="162"/>
      <c r="D487" s="162"/>
      <c r="E487" s="158"/>
      <c r="F487" s="154"/>
      <c r="G487" s="138"/>
      <c r="H487" s="9"/>
      <c r="I487" s="51">
        <f t="shared" si="17"/>
        <v>0</v>
      </c>
    </row>
    <row r="488" spans="1:9" ht="12.75">
      <c r="A488" s="161"/>
      <c r="B488" s="162"/>
      <c r="C488" s="162"/>
      <c r="D488" s="162"/>
      <c r="E488" s="153"/>
      <c r="F488" s="154"/>
      <c r="G488" s="138"/>
      <c r="H488" s="9"/>
      <c r="I488" s="51">
        <f t="shared" si="17"/>
        <v>0</v>
      </c>
    </row>
    <row r="489" spans="1:9" ht="12.75">
      <c r="A489" s="161"/>
      <c r="B489" s="162"/>
      <c r="C489" s="162"/>
      <c r="D489" s="162"/>
      <c r="E489" s="153"/>
      <c r="F489" s="154"/>
      <c r="G489" s="138"/>
      <c r="H489" s="9"/>
      <c r="I489" s="51">
        <f t="shared" si="17"/>
        <v>0</v>
      </c>
    </row>
    <row r="490" spans="1:9" ht="12.75">
      <c r="A490" s="169" t="s">
        <v>77</v>
      </c>
      <c r="B490" s="162"/>
      <c r="C490" s="162"/>
      <c r="D490" s="162"/>
      <c r="E490" s="158" t="s">
        <v>77</v>
      </c>
      <c r="F490" s="154"/>
      <c r="G490" s="138"/>
      <c r="H490" s="25" t="s">
        <v>77</v>
      </c>
      <c r="I490" s="51">
        <f t="shared" si="17"/>
        <v>0</v>
      </c>
    </row>
    <row r="491" spans="1:9" ht="12.75">
      <c r="A491" s="161"/>
      <c r="B491" s="162"/>
      <c r="C491" s="162"/>
      <c r="D491" s="162"/>
      <c r="E491" s="153"/>
      <c r="F491" s="154"/>
      <c r="G491" s="138"/>
      <c r="H491" s="9"/>
      <c r="I491" s="51">
        <f t="shared" si="17"/>
        <v>0</v>
      </c>
    </row>
    <row r="492" spans="1:9" ht="12.75">
      <c r="A492" s="161"/>
      <c r="B492" s="162"/>
      <c r="C492" s="162"/>
      <c r="D492" s="162"/>
      <c r="E492" s="153"/>
      <c r="F492" s="154"/>
      <c r="G492" s="138"/>
      <c r="H492" s="9"/>
      <c r="I492" s="51">
        <f t="shared" si="17"/>
        <v>0</v>
      </c>
    </row>
    <row r="493" spans="1:9" ht="12.75">
      <c r="A493" s="161"/>
      <c r="B493" s="162"/>
      <c r="C493" s="162"/>
      <c r="D493" s="162"/>
      <c r="E493" s="153"/>
      <c r="F493" s="154"/>
      <c r="G493" s="138"/>
      <c r="H493" s="9"/>
      <c r="I493" s="51">
        <f t="shared" si="17"/>
        <v>0</v>
      </c>
    </row>
    <row r="494" spans="1:9" ht="12.75">
      <c r="A494" s="161"/>
      <c r="B494" s="162"/>
      <c r="C494" s="162"/>
      <c r="D494" s="162"/>
      <c r="E494" s="153"/>
      <c r="F494" s="154"/>
      <c r="G494" s="138"/>
      <c r="H494" s="9"/>
      <c r="I494" s="51">
        <f t="shared" si="17"/>
        <v>0</v>
      </c>
    </row>
    <row r="496" spans="3:8" ht="15.75">
      <c r="C496" s="163" t="s">
        <v>105</v>
      </c>
      <c r="D496" s="164"/>
      <c r="E496" s="164"/>
      <c r="F496" s="164"/>
      <c r="G496" s="164"/>
      <c r="H496" s="164"/>
    </row>
    <row r="497" ht="12.75">
      <c r="J497" s="132"/>
    </row>
    <row r="498" spans="1:10" ht="18">
      <c r="A498" s="34" t="s">
        <v>172</v>
      </c>
      <c r="B498" s="50"/>
      <c r="C498" s="32"/>
      <c r="D498" s="32"/>
      <c r="E498" s="32"/>
      <c r="F498" s="32"/>
      <c r="G498" s="32"/>
      <c r="H498" s="34" t="s">
        <v>17</v>
      </c>
      <c r="I498" s="40">
        <f>SUM(I501:I524)</f>
        <v>0</v>
      </c>
      <c r="J498" s="132"/>
    </row>
    <row r="499" spans="1:10" ht="12.75">
      <c r="A499" s="32"/>
      <c r="B499" s="32"/>
      <c r="C499" s="32"/>
      <c r="D499" s="32"/>
      <c r="E499" s="32"/>
      <c r="F499" s="32"/>
      <c r="G499" s="32"/>
      <c r="H499" s="32"/>
      <c r="I499" s="32"/>
      <c r="J499" s="132"/>
    </row>
    <row r="500" spans="1:9" ht="25.5">
      <c r="A500" s="165" t="s">
        <v>40</v>
      </c>
      <c r="B500" s="166"/>
      <c r="C500" s="166"/>
      <c r="D500" s="166"/>
      <c r="E500" s="167" t="s">
        <v>61</v>
      </c>
      <c r="F500" s="168"/>
      <c r="G500" s="53" t="s">
        <v>98</v>
      </c>
      <c r="H500" s="53" t="s">
        <v>32</v>
      </c>
      <c r="I500" s="53" t="s">
        <v>16</v>
      </c>
    </row>
    <row r="501" spans="1:9" ht="12.75">
      <c r="A501" s="157"/>
      <c r="B501" s="156"/>
      <c r="C501" s="156"/>
      <c r="D501" s="156"/>
      <c r="E501" s="158"/>
      <c r="F501" s="159"/>
      <c r="G501" s="138"/>
      <c r="H501" s="25"/>
      <c r="I501" s="51">
        <f aca="true" t="shared" si="18" ref="I501:I524">IF(ISBLANK(A501),0,IF(LEN(E501)&lt;6,0,ROUND(G501*H501,0)))</f>
        <v>0</v>
      </c>
    </row>
    <row r="502" spans="1:9" ht="12.75">
      <c r="A502" s="157"/>
      <c r="B502" s="156"/>
      <c r="C502" s="156"/>
      <c r="D502" s="156"/>
      <c r="E502" s="158"/>
      <c r="F502" s="159"/>
      <c r="G502" s="138"/>
      <c r="H502" s="25"/>
      <c r="I502" s="51">
        <f t="shared" si="18"/>
        <v>0</v>
      </c>
    </row>
    <row r="503" spans="1:9" ht="12.75">
      <c r="A503" s="157"/>
      <c r="B503" s="156"/>
      <c r="C503" s="156"/>
      <c r="D503" s="156"/>
      <c r="E503" s="158"/>
      <c r="F503" s="154"/>
      <c r="G503" s="138"/>
      <c r="H503" s="9"/>
      <c r="I503" s="51">
        <f t="shared" si="18"/>
        <v>0</v>
      </c>
    </row>
    <row r="504" spans="1:9" ht="12.75">
      <c r="A504" s="155"/>
      <c r="B504" s="156"/>
      <c r="C504" s="156"/>
      <c r="D504" s="156"/>
      <c r="E504" s="153"/>
      <c r="F504" s="154"/>
      <c r="G504" s="138"/>
      <c r="H504" s="9"/>
      <c r="I504" s="51">
        <f t="shared" si="18"/>
        <v>0</v>
      </c>
    </row>
    <row r="505" spans="1:9" ht="12.75">
      <c r="A505" s="155"/>
      <c r="B505" s="156"/>
      <c r="C505" s="156"/>
      <c r="D505" s="156"/>
      <c r="E505" s="153"/>
      <c r="F505" s="154"/>
      <c r="G505" s="138"/>
      <c r="H505" s="9"/>
      <c r="I505" s="51">
        <f t="shared" si="18"/>
        <v>0</v>
      </c>
    </row>
    <row r="506" spans="1:9" ht="12.75">
      <c r="A506" s="155"/>
      <c r="B506" s="156"/>
      <c r="C506" s="156"/>
      <c r="D506" s="156"/>
      <c r="E506" s="153"/>
      <c r="F506" s="154"/>
      <c r="G506" s="138"/>
      <c r="H506" s="9"/>
      <c r="I506" s="51">
        <f t="shared" si="18"/>
        <v>0</v>
      </c>
    </row>
    <row r="507" spans="1:9" ht="12.75">
      <c r="A507" s="157"/>
      <c r="B507" s="156"/>
      <c r="C507" s="156"/>
      <c r="D507" s="156"/>
      <c r="E507" s="158"/>
      <c r="F507" s="159"/>
      <c r="G507" s="138"/>
      <c r="H507" s="25"/>
      <c r="I507" s="51">
        <f t="shared" si="18"/>
        <v>0</v>
      </c>
    </row>
    <row r="508" spans="1:9" ht="12.75">
      <c r="A508" s="155"/>
      <c r="B508" s="156"/>
      <c r="C508" s="156"/>
      <c r="D508" s="156"/>
      <c r="E508" s="153"/>
      <c r="F508" s="154"/>
      <c r="G508" s="138"/>
      <c r="H508" s="9"/>
      <c r="I508" s="51">
        <f t="shared" si="18"/>
        <v>0</v>
      </c>
    </row>
    <row r="509" spans="1:9" ht="12.75">
      <c r="A509" s="155"/>
      <c r="B509" s="156"/>
      <c r="C509" s="156"/>
      <c r="D509" s="156"/>
      <c r="E509" s="153"/>
      <c r="F509" s="154"/>
      <c r="G509" s="138"/>
      <c r="H509" s="9"/>
      <c r="I509" s="51">
        <f t="shared" si="18"/>
        <v>0</v>
      </c>
    </row>
    <row r="510" spans="1:9" ht="12.75">
      <c r="A510" s="155"/>
      <c r="B510" s="156"/>
      <c r="C510" s="156"/>
      <c r="D510" s="156"/>
      <c r="E510" s="153"/>
      <c r="F510" s="154"/>
      <c r="G510" s="138"/>
      <c r="H510" s="9"/>
      <c r="I510" s="51">
        <f t="shared" si="18"/>
        <v>0</v>
      </c>
    </row>
    <row r="511" spans="1:9" ht="12.75">
      <c r="A511" s="155"/>
      <c r="B511" s="156"/>
      <c r="C511" s="156"/>
      <c r="D511" s="156"/>
      <c r="E511" s="153"/>
      <c r="F511" s="154"/>
      <c r="G511" s="138"/>
      <c r="H511" s="9"/>
      <c r="I511" s="51">
        <f t="shared" si="18"/>
        <v>0</v>
      </c>
    </row>
    <row r="512" spans="1:9" ht="12.75">
      <c r="A512" s="155"/>
      <c r="B512" s="156"/>
      <c r="C512" s="156"/>
      <c r="D512" s="156"/>
      <c r="E512" s="153"/>
      <c r="F512" s="154"/>
      <c r="G512" s="138"/>
      <c r="H512" s="9"/>
      <c r="I512" s="51">
        <f t="shared" si="18"/>
        <v>0</v>
      </c>
    </row>
    <row r="513" spans="1:9" ht="12.75">
      <c r="A513" s="155"/>
      <c r="B513" s="156"/>
      <c r="C513" s="156"/>
      <c r="D513" s="156"/>
      <c r="E513" s="153"/>
      <c r="F513" s="154"/>
      <c r="G513" s="138"/>
      <c r="H513" s="9"/>
      <c r="I513" s="51">
        <f t="shared" si="18"/>
        <v>0</v>
      </c>
    </row>
    <row r="514" spans="1:9" ht="12.75">
      <c r="A514" s="155"/>
      <c r="B514" s="156"/>
      <c r="C514" s="156"/>
      <c r="D514" s="156"/>
      <c r="E514" s="153"/>
      <c r="F514" s="154"/>
      <c r="G514" s="138"/>
      <c r="H514" s="9"/>
      <c r="I514" s="51">
        <f t="shared" si="18"/>
        <v>0</v>
      </c>
    </row>
    <row r="515" spans="1:9" ht="12.75">
      <c r="A515" s="155"/>
      <c r="B515" s="156"/>
      <c r="C515" s="156"/>
      <c r="D515" s="156"/>
      <c r="E515" s="153"/>
      <c r="F515" s="154"/>
      <c r="G515" s="138"/>
      <c r="H515" s="9"/>
      <c r="I515" s="51">
        <f t="shared" si="18"/>
        <v>0</v>
      </c>
    </row>
    <row r="516" spans="1:9" ht="12.75">
      <c r="A516" s="157"/>
      <c r="B516" s="156"/>
      <c r="C516" s="156"/>
      <c r="D516" s="156"/>
      <c r="E516" s="158"/>
      <c r="F516" s="159"/>
      <c r="G516" s="138"/>
      <c r="H516" s="25"/>
      <c r="I516" s="51">
        <f t="shared" si="18"/>
        <v>0</v>
      </c>
    </row>
    <row r="517" spans="1:9" ht="12.75">
      <c r="A517" s="155"/>
      <c r="B517" s="156"/>
      <c r="C517" s="156"/>
      <c r="D517" s="156"/>
      <c r="E517" s="153"/>
      <c r="F517" s="154"/>
      <c r="G517" s="138"/>
      <c r="H517" s="9"/>
      <c r="I517" s="51">
        <f t="shared" si="18"/>
        <v>0</v>
      </c>
    </row>
    <row r="518" spans="1:9" ht="12.75">
      <c r="A518" s="155"/>
      <c r="B518" s="156"/>
      <c r="C518" s="156"/>
      <c r="D518" s="156"/>
      <c r="E518" s="153"/>
      <c r="F518" s="154"/>
      <c r="G518" s="138"/>
      <c r="H518" s="9"/>
      <c r="I518" s="51">
        <f t="shared" si="18"/>
        <v>0</v>
      </c>
    </row>
    <row r="519" spans="1:9" ht="12.75">
      <c r="A519" s="155"/>
      <c r="B519" s="156"/>
      <c r="C519" s="156"/>
      <c r="D519" s="156"/>
      <c r="E519" s="153"/>
      <c r="F519" s="154"/>
      <c r="G519" s="138"/>
      <c r="H519" s="9"/>
      <c r="I519" s="51">
        <f t="shared" si="18"/>
        <v>0</v>
      </c>
    </row>
    <row r="520" spans="1:9" ht="12.75">
      <c r="A520" s="155"/>
      <c r="B520" s="156"/>
      <c r="C520" s="156"/>
      <c r="D520" s="156"/>
      <c r="E520" s="153"/>
      <c r="F520" s="154"/>
      <c r="G520" s="138"/>
      <c r="H520" s="9"/>
      <c r="I520" s="51">
        <f t="shared" si="18"/>
        <v>0</v>
      </c>
    </row>
    <row r="521" spans="1:9" ht="12.75">
      <c r="A521" s="155"/>
      <c r="B521" s="156"/>
      <c r="C521" s="156"/>
      <c r="D521" s="156"/>
      <c r="E521" s="153"/>
      <c r="F521" s="154"/>
      <c r="G521" s="138"/>
      <c r="H521" s="9"/>
      <c r="I521" s="51">
        <f t="shared" si="18"/>
        <v>0</v>
      </c>
    </row>
    <row r="522" spans="1:9" ht="12.75">
      <c r="A522" s="155"/>
      <c r="B522" s="156"/>
      <c r="C522" s="156"/>
      <c r="D522" s="156"/>
      <c r="E522" s="153"/>
      <c r="F522" s="154"/>
      <c r="G522" s="138"/>
      <c r="H522" s="9"/>
      <c r="I522" s="51">
        <f t="shared" si="18"/>
        <v>0</v>
      </c>
    </row>
    <row r="523" spans="1:9" ht="12.75">
      <c r="A523" s="155"/>
      <c r="B523" s="156"/>
      <c r="C523" s="156"/>
      <c r="D523" s="156"/>
      <c r="E523" s="153"/>
      <c r="F523" s="154"/>
      <c r="G523" s="138"/>
      <c r="H523" s="9"/>
      <c r="I523" s="51">
        <f t="shared" si="18"/>
        <v>0</v>
      </c>
    </row>
    <row r="524" spans="1:9" ht="12.75">
      <c r="A524" s="155"/>
      <c r="B524" s="156"/>
      <c r="C524" s="156"/>
      <c r="D524" s="156"/>
      <c r="E524" s="153"/>
      <c r="F524" s="154"/>
      <c r="G524" s="138"/>
      <c r="H524" s="9"/>
      <c r="I524" s="51">
        <f t="shared" si="18"/>
        <v>0</v>
      </c>
    </row>
    <row r="526" ht="13.5" thickBot="1"/>
    <row r="527" spans="7:9" ht="18.75" thickBot="1">
      <c r="G527" s="160" t="s">
        <v>114</v>
      </c>
      <c r="H527" s="160"/>
      <c r="I527" s="126">
        <f>SUM(I5,I23,I92,I112,I139,I174,I204,I223,I242,I270,I288,I316,I355,I392,I434,I467,I498)</f>
        <v>0</v>
      </c>
    </row>
    <row r="528" ht="12.75">
      <c r="J528" s="134"/>
    </row>
    <row r="529" spans="3:10" ht="12.75">
      <c r="C529" s="21"/>
      <c r="J529" s="134"/>
    </row>
  </sheetData>
  <sheetProtection password="CC16" sheet="1"/>
  <mergeCells count="480">
    <mergeCell ref="B440:E440"/>
    <mergeCell ref="B441:E441"/>
    <mergeCell ref="B453:E453"/>
    <mergeCell ref="B454:E454"/>
    <mergeCell ref="B455:E455"/>
    <mergeCell ref="B444:E444"/>
    <mergeCell ref="B445:E445"/>
    <mergeCell ref="B446:E446"/>
    <mergeCell ref="B447:E447"/>
    <mergeCell ref="B451:E451"/>
    <mergeCell ref="B448:E448"/>
    <mergeCell ref="B449:E449"/>
    <mergeCell ref="B452:E452"/>
    <mergeCell ref="A425:B425"/>
    <mergeCell ref="C425:F425"/>
    <mergeCell ref="A426:B426"/>
    <mergeCell ref="C426:F426"/>
    <mergeCell ref="B450:E450"/>
    <mergeCell ref="C429:F429"/>
    <mergeCell ref="B433:G433"/>
    <mergeCell ref="B436:E436"/>
    <mergeCell ref="B437:E437"/>
    <mergeCell ref="B443:E443"/>
    <mergeCell ref="A430:B430"/>
    <mergeCell ref="C430:F430"/>
    <mergeCell ref="A427:B427"/>
    <mergeCell ref="C427:F427"/>
    <mergeCell ref="B442:E442"/>
    <mergeCell ref="A428:B428"/>
    <mergeCell ref="C428:F428"/>
    <mergeCell ref="A429:B429"/>
    <mergeCell ref="B438:E438"/>
    <mergeCell ref="B439:E439"/>
    <mergeCell ref="A414:B414"/>
    <mergeCell ref="C414:F414"/>
    <mergeCell ref="A419:B419"/>
    <mergeCell ref="C419:F419"/>
    <mergeCell ref="A420:B420"/>
    <mergeCell ref="C420:F420"/>
    <mergeCell ref="A416:B416"/>
    <mergeCell ref="C416:F416"/>
    <mergeCell ref="A417:B417"/>
    <mergeCell ref="C417:F417"/>
    <mergeCell ref="A411:B411"/>
    <mergeCell ref="C411:F411"/>
    <mergeCell ref="A412:B412"/>
    <mergeCell ref="C412:F412"/>
    <mergeCell ref="A413:B413"/>
    <mergeCell ref="C413:F413"/>
    <mergeCell ref="C423:F423"/>
    <mergeCell ref="A424:B424"/>
    <mergeCell ref="A421:B421"/>
    <mergeCell ref="C421:F421"/>
    <mergeCell ref="A422:B422"/>
    <mergeCell ref="C422:F422"/>
    <mergeCell ref="A423:B423"/>
    <mergeCell ref="C424:F424"/>
    <mergeCell ref="A404:B404"/>
    <mergeCell ref="C404:F404"/>
    <mergeCell ref="A405:B405"/>
    <mergeCell ref="C405:F405"/>
    <mergeCell ref="A406:B406"/>
    <mergeCell ref="C406:F406"/>
    <mergeCell ref="A407:B407"/>
    <mergeCell ref="C407:F407"/>
    <mergeCell ref="A418:B418"/>
    <mergeCell ref="C418:F418"/>
    <mergeCell ref="A387:B387"/>
    <mergeCell ref="C387:F387"/>
    <mergeCell ref="A388:B388"/>
    <mergeCell ref="C388:F388"/>
    <mergeCell ref="C394:F394"/>
    <mergeCell ref="A395:B395"/>
    <mergeCell ref="A384:B384"/>
    <mergeCell ref="C384:F384"/>
    <mergeCell ref="A385:B385"/>
    <mergeCell ref="C385:F385"/>
    <mergeCell ref="A386:B386"/>
    <mergeCell ref="C386:F386"/>
    <mergeCell ref="A381:B381"/>
    <mergeCell ref="C381:F381"/>
    <mergeCell ref="A382:B382"/>
    <mergeCell ref="C382:F382"/>
    <mergeCell ref="A383:B383"/>
    <mergeCell ref="C383:F383"/>
    <mergeCell ref="A378:B378"/>
    <mergeCell ref="C378:F378"/>
    <mergeCell ref="A379:B379"/>
    <mergeCell ref="C379:F379"/>
    <mergeCell ref="A380:B380"/>
    <mergeCell ref="C380:F380"/>
    <mergeCell ref="A375:B375"/>
    <mergeCell ref="C375:F375"/>
    <mergeCell ref="A376:B376"/>
    <mergeCell ref="C376:F376"/>
    <mergeCell ref="A377:B377"/>
    <mergeCell ref="C377:F377"/>
    <mergeCell ref="A372:B372"/>
    <mergeCell ref="C372:F372"/>
    <mergeCell ref="A373:B373"/>
    <mergeCell ref="C373:F373"/>
    <mergeCell ref="A374:B374"/>
    <mergeCell ref="C374:F374"/>
    <mergeCell ref="A369:B369"/>
    <mergeCell ref="C369:F369"/>
    <mergeCell ref="A370:B370"/>
    <mergeCell ref="C370:F370"/>
    <mergeCell ref="A371:B371"/>
    <mergeCell ref="C371:F371"/>
    <mergeCell ref="A366:B366"/>
    <mergeCell ref="C366:F366"/>
    <mergeCell ref="A367:B367"/>
    <mergeCell ref="C367:F367"/>
    <mergeCell ref="A368:B368"/>
    <mergeCell ref="C368:F368"/>
    <mergeCell ref="A359:B359"/>
    <mergeCell ref="C359:F359"/>
    <mergeCell ref="A360:B360"/>
    <mergeCell ref="C360:F360"/>
    <mergeCell ref="A365:B365"/>
    <mergeCell ref="C365:F365"/>
    <mergeCell ref="B345:D345"/>
    <mergeCell ref="B346:D346"/>
    <mergeCell ref="B347:D347"/>
    <mergeCell ref="C352:H352"/>
    <mergeCell ref="A364:B364"/>
    <mergeCell ref="C364:F364"/>
    <mergeCell ref="A357:B357"/>
    <mergeCell ref="C357:F357"/>
    <mergeCell ref="A358:B358"/>
    <mergeCell ref="C358:F358"/>
    <mergeCell ref="B299:D299"/>
    <mergeCell ref="B300:D300"/>
    <mergeCell ref="B301:D301"/>
    <mergeCell ref="A362:B362"/>
    <mergeCell ref="C362:F362"/>
    <mergeCell ref="A363:B363"/>
    <mergeCell ref="C363:F363"/>
    <mergeCell ref="B332:D332"/>
    <mergeCell ref="B333:D333"/>
    <mergeCell ref="B334:D334"/>
    <mergeCell ref="B305:D305"/>
    <mergeCell ref="B306:D306"/>
    <mergeCell ref="B307:D307"/>
    <mergeCell ref="B336:D336"/>
    <mergeCell ref="B337:D337"/>
    <mergeCell ref="B338:D338"/>
    <mergeCell ref="B335:D335"/>
    <mergeCell ref="B319:D319"/>
    <mergeCell ref="B320:D320"/>
    <mergeCell ref="B321:D321"/>
    <mergeCell ref="C281:F281"/>
    <mergeCell ref="A282:B282"/>
    <mergeCell ref="B290:D290"/>
    <mergeCell ref="B302:D302"/>
    <mergeCell ref="B303:D303"/>
    <mergeCell ref="B304:D304"/>
    <mergeCell ref="B295:D295"/>
    <mergeCell ref="B296:D296"/>
    <mergeCell ref="B297:D297"/>
    <mergeCell ref="B298:D298"/>
    <mergeCell ref="A277:B277"/>
    <mergeCell ref="C277:F277"/>
    <mergeCell ref="A278:B278"/>
    <mergeCell ref="B308:D308"/>
    <mergeCell ref="B309:D309"/>
    <mergeCell ref="A279:B279"/>
    <mergeCell ref="C279:F279"/>
    <mergeCell ref="A280:B280"/>
    <mergeCell ref="C280:F280"/>
    <mergeCell ref="A281:B281"/>
    <mergeCell ref="A274:B274"/>
    <mergeCell ref="C274:F274"/>
    <mergeCell ref="A275:B275"/>
    <mergeCell ref="C275:F275"/>
    <mergeCell ref="A276:B276"/>
    <mergeCell ref="C276:F276"/>
    <mergeCell ref="C278:F278"/>
    <mergeCell ref="A264:B264"/>
    <mergeCell ref="C264:E264"/>
    <mergeCell ref="A265:B265"/>
    <mergeCell ref="C265:E265"/>
    <mergeCell ref="A266:B266"/>
    <mergeCell ref="C266:E266"/>
    <mergeCell ref="A272:B272"/>
    <mergeCell ref="C272:F272"/>
    <mergeCell ref="A273:B273"/>
    <mergeCell ref="C273:F273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63:B263"/>
    <mergeCell ref="C263:E26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58:B258"/>
    <mergeCell ref="C258:E25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53:B253"/>
    <mergeCell ref="C253:E25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48:B248"/>
    <mergeCell ref="C248:E248"/>
    <mergeCell ref="A237:B237"/>
    <mergeCell ref="A234:B234"/>
    <mergeCell ref="A235:B235"/>
    <mergeCell ref="A236:B236"/>
    <mergeCell ref="C234:E234"/>
    <mergeCell ref="C235:E235"/>
    <mergeCell ref="C236:E236"/>
    <mergeCell ref="C237:E237"/>
    <mergeCell ref="C240:H240"/>
    <mergeCell ref="A231:B231"/>
    <mergeCell ref="A232:B232"/>
    <mergeCell ref="A233:B233"/>
    <mergeCell ref="A228:B228"/>
    <mergeCell ref="A229:B229"/>
    <mergeCell ref="A230:B230"/>
    <mergeCell ref="C228:E228"/>
    <mergeCell ref="C229:E229"/>
    <mergeCell ref="C230:E230"/>
    <mergeCell ref="C231:E231"/>
    <mergeCell ref="C232:E232"/>
    <mergeCell ref="C233:E233"/>
    <mergeCell ref="A227:B227"/>
    <mergeCell ref="A217:B217"/>
    <mergeCell ref="C217:E217"/>
    <mergeCell ref="A218:B218"/>
    <mergeCell ref="C218:E218"/>
    <mergeCell ref="A225:B225"/>
    <mergeCell ref="C225:E225"/>
    <mergeCell ref="C226:E226"/>
    <mergeCell ref="C227:E227"/>
    <mergeCell ref="A226:B226"/>
    <mergeCell ref="A216:B216"/>
    <mergeCell ref="C216:E216"/>
    <mergeCell ref="A211:B211"/>
    <mergeCell ref="C211:E211"/>
    <mergeCell ref="A212:B212"/>
    <mergeCell ref="C212:E212"/>
    <mergeCell ref="A213:B213"/>
    <mergeCell ref="C213:E213"/>
    <mergeCell ref="A214:B214"/>
    <mergeCell ref="C214:E214"/>
    <mergeCell ref="A209:B209"/>
    <mergeCell ref="A210:B210"/>
    <mergeCell ref="C210:E210"/>
    <mergeCell ref="A206:B206"/>
    <mergeCell ref="C206:E206"/>
    <mergeCell ref="A207:B207"/>
    <mergeCell ref="C207:E207"/>
    <mergeCell ref="C209:E209"/>
    <mergeCell ref="E290:F290"/>
    <mergeCell ref="A215:B215"/>
    <mergeCell ref="C215:E215"/>
    <mergeCell ref="B3:E3"/>
    <mergeCell ref="B22:G22"/>
    <mergeCell ref="B91:G91"/>
    <mergeCell ref="B137:G137"/>
    <mergeCell ref="C202:H202"/>
    <mergeCell ref="A208:B208"/>
    <mergeCell ref="C208:E208"/>
    <mergeCell ref="C282:F282"/>
    <mergeCell ref="A283:B283"/>
    <mergeCell ref="C283:F283"/>
    <mergeCell ref="A284:B284"/>
    <mergeCell ref="C284:F284"/>
    <mergeCell ref="C286:H286"/>
    <mergeCell ref="E291:F291"/>
    <mergeCell ref="E292:F292"/>
    <mergeCell ref="B292:D292"/>
    <mergeCell ref="E293:F293"/>
    <mergeCell ref="E294:F294"/>
    <mergeCell ref="E295:F295"/>
    <mergeCell ref="B291:D291"/>
    <mergeCell ref="B293:D293"/>
    <mergeCell ref="B294:D294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B318:D318"/>
    <mergeCell ref="B310:D310"/>
    <mergeCell ref="B311:D311"/>
    <mergeCell ref="B312:D312"/>
    <mergeCell ref="B322:D322"/>
    <mergeCell ref="B323:D323"/>
    <mergeCell ref="B324:D324"/>
    <mergeCell ref="C361:F361"/>
    <mergeCell ref="B343:D343"/>
    <mergeCell ref="B344:D344"/>
    <mergeCell ref="B325:D325"/>
    <mergeCell ref="B326:D326"/>
    <mergeCell ref="B327:D327"/>
    <mergeCell ref="B328:D328"/>
    <mergeCell ref="B329:D329"/>
    <mergeCell ref="B330:D330"/>
    <mergeCell ref="B331:D331"/>
    <mergeCell ref="B339:D339"/>
    <mergeCell ref="A361:B361"/>
    <mergeCell ref="A410:B410"/>
    <mergeCell ref="C410:F410"/>
    <mergeCell ref="B340:D340"/>
    <mergeCell ref="B341:D341"/>
    <mergeCell ref="B342:D342"/>
    <mergeCell ref="C395:F395"/>
    <mergeCell ref="A396:B396"/>
    <mergeCell ref="C396:F396"/>
    <mergeCell ref="A394:B394"/>
    <mergeCell ref="A397:B397"/>
    <mergeCell ref="C397:F397"/>
    <mergeCell ref="A398:B398"/>
    <mergeCell ref="C398:F398"/>
    <mergeCell ref="A399:B399"/>
    <mergeCell ref="C399:F399"/>
    <mergeCell ref="A400:B400"/>
    <mergeCell ref="C400:F400"/>
    <mergeCell ref="A401:B401"/>
    <mergeCell ref="C401:F401"/>
    <mergeCell ref="A402:B402"/>
    <mergeCell ref="C402:F402"/>
    <mergeCell ref="A403:B403"/>
    <mergeCell ref="C403:F403"/>
    <mergeCell ref="B456:E456"/>
    <mergeCell ref="B457:E457"/>
    <mergeCell ref="B458:E458"/>
    <mergeCell ref="B459:E459"/>
    <mergeCell ref="A408:B408"/>
    <mergeCell ref="C408:F408"/>
    <mergeCell ref="A409:B409"/>
    <mergeCell ref="C409:F409"/>
    <mergeCell ref="A415:B415"/>
    <mergeCell ref="C415:F415"/>
    <mergeCell ref="B460:E460"/>
    <mergeCell ref="B461:E461"/>
    <mergeCell ref="B462:E462"/>
    <mergeCell ref="B463:E463"/>
    <mergeCell ref="A469:D469"/>
    <mergeCell ref="E469:F469"/>
    <mergeCell ref="A470:D470"/>
    <mergeCell ref="E470:F470"/>
    <mergeCell ref="A471:D471"/>
    <mergeCell ref="E471:F471"/>
    <mergeCell ref="A472:D472"/>
    <mergeCell ref="E472:F472"/>
    <mergeCell ref="A473:D473"/>
    <mergeCell ref="E473:F473"/>
    <mergeCell ref="A474:D474"/>
    <mergeCell ref="E474:F474"/>
    <mergeCell ref="A475:D475"/>
    <mergeCell ref="E475:F475"/>
    <mergeCell ref="A476:D476"/>
    <mergeCell ref="E476:F476"/>
    <mergeCell ref="A477:D477"/>
    <mergeCell ref="E477:F477"/>
    <mergeCell ref="A478:D478"/>
    <mergeCell ref="E478:F478"/>
    <mergeCell ref="A479:D479"/>
    <mergeCell ref="E479:F479"/>
    <mergeCell ref="A480:D480"/>
    <mergeCell ref="E480:F480"/>
    <mergeCell ref="A481:D481"/>
    <mergeCell ref="E481:F481"/>
    <mergeCell ref="A482:D482"/>
    <mergeCell ref="E482:F482"/>
    <mergeCell ref="A483:D483"/>
    <mergeCell ref="E483:F483"/>
    <mergeCell ref="A484:D484"/>
    <mergeCell ref="E484:F484"/>
    <mergeCell ref="A485:D485"/>
    <mergeCell ref="E485:F485"/>
    <mergeCell ref="A486:D486"/>
    <mergeCell ref="E486:F486"/>
    <mergeCell ref="A487:D487"/>
    <mergeCell ref="E487:F487"/>
    <mergeCell ref="A488:D488"/>
    <mergeCell ref="E488:F488"/>
    <mergeCell ref="A489:D489"/>
    <mergeCell ref="E489:F489"/>
    <mergeCell ref="A490:D490"/>
    <mergeCell ref="E490:F490"/>
    <mergeCell ref="A491:D491"/>
    <mergeCell ref="E491:F491"/>
    <mergeCell ref="A492:D492"/>
    <mergeCell ref="E492:F492"/>
    <mergeCell ref="A493:D493"/>
    <mergeCell ref="E493:F493"/>
    <mergeCell ref="A494:D494"/>
    <mergeCell ref="E494:F494"/>
    <mergeCell ref="C496:H496"/>
    <mergeCell ref="A500:D500"/>
    <mergeCell ref="E500:F500"/>
    <mergeCell ref="A501:D501"/>
    <mergeCell ref="E501:F501"/>
    <mergeCell ref="A502:D502"/>
    <mergeCell ref="E502:F502"/>
    <mergeCell ref="A503:D503"/>
    <mergeCell ref="E503:F503"/>
    <mergeCell ref="A504:D504"/>
    <mergeCell ref="E504:F504"/>
    <mergeCell ref="A505:D505"/>
    <mergeCell ref="E505:F505"/>
    <mergeCell ref="A506:D506"/>
    <mergeCell ref="E506:F506"/>
    <mergeCell ref="A507:D507"/>
    <mergeCell ref="E507:F507"/>
    <mergeCell ref="A508:D508"/>
    <mergeCell ref="E508:F508"/>
    <mergeCell ref="A509:D509"/>
    <mergeCell ref="E509:F509"/>
    <mergeCell ref="A510:D510"/>
    <mergeCell ref="E510:F510"/>
    <mergeCell ref="A517:D517"/>
    <mergeCell ref="A511:D511"/>
    <mergeCell ref="E511:F511"/>
    <mergeCell ref="E517:F517"/>
    <mergeCell ref="A512:D512"/>
    <mergeCell ref="E512:F512"/>
    <mergeCell ref="A513:D513"/>
    <mergeCell ref="E513:F513"/>
    <mergeCell ref="A514:D514"/>
    <mergeCell ref="E514:F514"/>
    <mergeCell ref="G527:H527"/>
    <mergeCell ref="A520:D520"/>
    <mergeCell ref="E520:F520"/>
    <mergeCell ref="A521:D521"/>
    <mergeCell ref="E521:F521"/>
    <mergeCell ref="A522:D522"/>
    <mergeCell ref="E522:F522"/>
    <mergeCell ref="A523:D523"/>
    <mergeCell ref="E523:F523"/>
    <mergeCell ref="A524:D524"/>
    <mergeCell ref="A1:E1"/>
    <mergeCell ref="E524:F524"/>
    <mergeCell ref="A518:D518"/>
    <mergeCell ref="E518:F518"/>
    <mergeCell ref="A519:D519"/>
    <mergeCell ref="E519:F519"/>
    <mergeCell ref="A515:D515"/>
    <mergeCell ref="E515:F515"/>
    <mergeCell ref="A516:D516"/>
    <mergeCell ref="E516:F516"/>
  </mergeCells>
  <conditionalFormatting sqref="H437:H442 I95:I100 I142:I148 I470:I476 I501:I506 I116:I117 I226:I237 I291:I312 I319:I332 I480:I482 I509:I512 I105:I107 I167:I170 I130:I135 I124:I127 I153:I161 I339:I347 I492:I494 I521:I524">
    <cfRule type="cellIs" priority="40" dxfId="0" operator="equal" stopIfTrue="1">
      <formula>0</formula>
    </cfRule>
  </conditionalFormatting>
  <conditionalFormatting sqref="I207:I218 I358:I372 I273:I280 I395:I430 I282:I284 I381:I383 I245:I266">
    <cfRule type="cellIs" priority="45" dxfId="0" operator="equal" stopIfTrue="1">
      <formula>0</formula>
    </cfRule>
  </conditionalFormatting>
  <conditionalFormatting sqref="I437:I454">
    <cfRule type="cellIs" priority="43" dxfId="0" operator="equal" stopIfTrue="1">
      <formula>0</formula>
    </cfRule>
  </conditionalFormatting>
  <conditionalFormatting sqref="H443:H454">
    <cfRule type="cellIs" priority="41" dxfId="0" operator="equal" stopIfTrue="1">
      <formula>0</formula>
    </cfRule>
  </conditionalFormatting>
  <conditionalFormatting sqref="I115">
    <cfRule type="cellIs" priority="38" dxfId="0" operator="equal" stopIfTrue="1">
      <formula>0</formula>
    </cfRule>
  </conditionalFormatting>
  <conditionalFormatting sqref="I8">
    <cfRule type="cellIs" priority="34" dxfId="0" operator="equal" stopIfTrue="1">
      <formula>0</formula>
    </cfRule>
  </conditionalFormatting>
  <conditionalFormatting sqref="H177">
    <cfRule type="cellIs" priority="31" dxfId="0" operator="equal" stopIfTrue="1">
      <formula>0</formula>
    </cfRule>
  </conditionalFormatting>
  <conditionalFormatting sqref="I28">
    <cfRule type="cellIs" priority="32" dxfId="0" operator="equal" stopIfTrue="1">
      <formula>0</formula>
    </cfRule>
  </conditionalFormatting>
  <conditionalFormatting sqref="I149:I152">
    <cfRule type="cellIs" priority="26" dxfId="0" operator="equal" stopIfTrue="1">
      <formula>0</formula>
    </cfRule>
  </conditionalFormatting>
  <conditionalFormatting sqref="I281">
    <cfRule type="cellIs" priority="25" dxfId="0" operator="equal" stopIfTrue="1">
      <formula>0</formula>
    </cfRule>
  </conditionalFormatting>
  <conditionalFormatting sqref="I384:I388">
    <cfRule type="cellIs" priority="24" dxfId="0" operator="equal" stopIfTrue="1">
      <formula>0</formula>
    </cfRule>
  </conditionalFormatting>
  <conditionalFormatting sqref="I373:I380">
    <cfRule type="cellIs" priority="23" dxfId="0" operator="equal" stopIfTrue="1">
      <formula>0</formula>
    </cfRule>
  </conditionalFormatting>
  <conditionalFormatting sqref="I455:I456">
    <cfRule type="cellIs" priority="22" dxfId="0" operator="equal" stopIfTrue="1">
      <formula>0</formula>
    </cfRule>
  </conditionalFormatting>
  <conditionalFormatting sqref="H455:H456">
    <cfRule type="cellIs" priority="21" dxfId="0" operator="equal" stopIfTrue="1">
      <formula>0</formula>
    </cfRule>
  </conditionalFormatting>
  <conditionalFormatting sqref="I477:I479">
    <cfRule type="cellIs" priority="20" dxfId="0" operator="equal" stopIfTrue="1">
      <formula>0</formula>
    </cfRule>
  </conditionalFormatting>
  <conditionalFormatting sqref="I507:I508">
    <cfRule type="cellIs" priority="19" dxfId="0" operator="equal" stopIfTrue="1">
      <formula>0</formula>
    </cfRule>
  </conditionalFormatting>
  <conditionalFormatting sqref="I101:I104">
    <cfRule type="cellIs" priority="18" dxfId="0" operator="equal" stopIfTrue="1">
      <formula>0</formula>
    </cfRule>
  </conditionalFormatting>
  <conditionalFormatting sqref="I118:I123">
    <cfRule type="cellIs" priority="17" dxfId="0" operator="equal" stopIfTrue="1">
      <formula>0</formula>
    </cfRule>
  </conditionalFormatting>
  <conditionalFormatting sqref="I162:I166">
    <cfRule type="cellIs" priority="16" dxfId="0" operator="equal" stopIfTrue="1">
      <formula>0</formula>
    </cfRule>
  </conditionalFormatting>
  <conditionalFormatting sqref="I108">
    <cfRule type="cellIs" priority="14" dxfId="0" operator="equal" stopIfTrue="1">
      <formula>0</formula>
    </cfRule>
  </conditionalFormatting>
  <conditionalFormatting sqref="I128:I129">
    <cfRule type="cellIs" priority="13" dxfId="0" operator="equal" stopIfTrue="1">
      <formula>0</formula>
    </cfRule>
  </conditionalFormatting>
  <conditionalFormatting sqref="I333:I338">
    <cfRule type="cellIs" priority="12" dxfId="0" operator="equal" stopIfTrue="1">
      <formula>0</formula>
    </cfRule>
  </conditionalFormatting>
  <conditionalFormatting sqref="I457:I463">
    <cfRule type="cellIs" priority="10" dxfId="0" operator="equal" stopIfTrue="1">
      <formula>0</formula>
    </cfRule>
  </conditionalFormatting>
  <conditionalFormatting sqref="H457:H463">
    <cfRule type="cellIs" priority="9" dxfId="0" operator="equal" stopIfTrue="1">
      <formula>0</formula>
    </cfRule>
  </conditionalFormatting>
  <conditionalFormatting sqref="I483:I486 I490:I491">
    <cfRule type="cellIs" priority="8" dxfId="0" operator="equal" stopIfTrue="1">
      <formula>0</formula>
    </cfRule>
  </conditionalFormatting>
  <conditionalFormatting sqref="I487:I489">
    <cfRule type="cellIs" priority="7" dxfId="0" operator="equal" stopIfTrue="1">
      <formula>0</formula>
    </cfRule>
  </conditionalFormatting>
  <conditionalFormatting sqref="I513:I515 I518:I520">
    <cfRule type="cellIs" priority="6" dxfId="0" operator="equal" stopIfTrue="1">
      <formula>0</formula>
    </cfRule>
  </conditionalFormatting>
  <conditionalFormatting sqref="I516:I517">
    <cfRule type="cellIs" priority="5" dxfId="0" operator="equal" stopIfTrue="1">
      <formula>0</formula>
    </cfRule>
  </conditionalFormatting>
  <conditionalFormatting sqref="I9:I19">
    <cfRule type="cellIs" priority="4" dxfId="0" operator="equal" stopIfTrue="1">
      <formula>0</formula>
    </cfRule>
  </conditionalFormatting>
  <conditionalFormatting sqref="I26:I27">
    <cfRule type="cellIs" priority="3" dxfId="0" operator="equal" stopIfTrue="1">
      <formula>0</formula>
    </cfRule>
  </conditionalFormatting>
  <conditionalFormatting sqref="I29:I88">
    <cfRule type="cellIs" priority="2" dxfId="0" operator="equal" stopIfTrue="1">
      <formula>0</formula>
    </cfRule>
  </conditionalFormatting>
  <conditionalFormatting sqref="H178:H199">
    <cfRule type="cellIs" priority="1" dxfId="0" operator="equal" stopIfTrue="1">
      <formula>0</formula>
    </cfRule>
  </conditionalFormatting>
  <dataValidations count="20">
    <dataValidation type="list" allowBlank="1" showInputMessage="1" sqref="D8:D19 D95:D108 D26:D88 D115:D135 D142:D170">
      <formula1>$J$8:$J$10</formula1>
    </dataValidation>
    <dataValidation operator="greaterThan" showInputMessage="1" showErrorMessage="1" prompt="Numbers Only" errorTitle="Enter Numbers Only" error="Please enter numbers only." sqref="H245 G226"/>
    <dataValidation errorTitle="Whole Numbers Only" error="Please enter a whole number between 0 and 100." sqref="H8:H19 H95:H108 H26:H88 H115:H135 H142:H170"/>
    <dataValidation operator="greaterThan" showErrorMessage="1" errorTitle="Enter Numbers Only" error="Please enter numbers only." sqref="G8:G19 E142:G170 C142:C170 G227:G237 H246:H266 G245:G266 G470:H494 G358:H388 E26:F88 C26:C88 F207:G218 F226:F237 E95:F108 C95:C108 C115:C135 E115:F135 G273:H284 G501:H524 E319:E347 G395:H430 F437:G463 G291:H312"/>
    <dataValidation operator="greaterThanOrEqual" showErrorMessage="1" errorTitle="Enter Numbers Only" error="Please enter numbers only." sqref="E8:E19"/>
    <dataValidation allowBlank="1" showInputMessage="1" sqref="A8:A19"/>
    <dataValidation operator="greaterThan" errorTitle="Enter Numbers Only" error="Please enter numbers only." sqref="B8:C19 F8:F19"/>
    <dataValidation type="decimal" operator="greaterThan" showErrorMessage="1" errorTitle="Enter Numbers Only" error="Please enter numbers only." sqref="F319:G347">
      <formula1>0</formula1>
    </dataValidation>
    <dataValidation type="decimal" showErrorMessage="1" errorTitle="Whole Numbers Only" error="Please enter a whole number between 0 and 100." sqref="H319:H347">
      <formula1>0</formula1>
      <formula2>100</formula2>
    </dataValidation>
    <dataValidation type="list" allowBlank="1" showInputMessage="1" showErrorMessage="1" sqref="A358:B388">
      <formula1>$J$358:$J$360</formula1>
    </dataValidation>
    <dataValidation type="list" allowBlank="1" showInputMessage="1" showErrorMessage="1" sqref="H226:H237">
      <formula1>$J$226:$J$233</formula1>
    </dataValidation>
    <dataValidation type="list" allowBlank="1" showInputMessage="1" showErrorMessage="1" sqref="A437:A463">
      <formula1>$J$437:$J$445</formula1>
    </dataValidation>
    <dataValidation type="list" allowBlank="1" showInputMessage="1" showErrorMessage="1" sqref="A95:A108">
      <formula1>$J$95:$J$105</formula1>
    </dataValidation>
    <dataValidation type="list" allowBlank="1" showInputMessage="1" showErrorMessage="1" sqref="F245:F266">
      <formula1>$J$245:$J$252</formula1>
    </dataValidation>
    <dataValidation type="list" allowBlank="1" showInputMessage="1" showErrorMessage="1" sqref="D177:D199">
      <formula1>$J$177:$J$184</formula1>
    </dataValidation>
    <dataValidation type="list" allowBlank="1" showInputMessage="1" showErrorMessage="1" sqref="A26:A88">
      <formula1>$J$27:$J$34</formula1>
    </dataValidation>
    <dataValidation type="list" allowBlank="1" showInputMessage="1" showErrorMessage="1" sqref="A395:B430">
      <formula1>$J$395:$J$397</formula1>
    </dataValidation>
    <dataValidation type="list" allowBlank="1" showInputMessage="1" showErrorMessage="1" sqref="H207:H218">
      <formula1>$J$207:$J$213</formula1>
    </dataValidation>
    <dataValidation type="list" allowBlank="1" showInputMessage="1" showErrorMessage="1" sqref="E291:F312">
      <formula1>$J$291:$J$296</formula1>
    </dataValidation>
    <dataValidation type="list" allowBlank="1" showInputMessage="1" showErrorMessage="1" sqref="A177:A199">
      <formula1>$J$191:$J$197</formula1>
    </dataValidation>
  </dataValidations>
  <hyperlinks>
    <hyperlink ref="I4" r:id="rId1" display="guy.williams@ct.gov"/>
    <hyperlink ref="B3:E3" r:id="rId2" display="http://www.sde.ct.gov/sde/lib/sde/PDF/DEPS/Adult/state/budgetbuddy06.pdf"/>
    <hyperlink ref="B3" r:id="rId3" display="https://portal.ct.gov/SDE/Adult-Ed/State/Adult-Education-State-Grants/Documents"/>
    <hyperlink ref="G1" r:id="rId4" display="marcy.reed@ct.gov - (860) 807-2130"/>
  </hyperlinks>
  <printOptions/>
  <pageMargins left="0.25" right="0.25" top="0.75" bottom="0.75" header="0.3" footer="0.3"/>
  <pageSetup horizontalDpi="600" verticalDpi="600" orientation="portrait" scale="55" r:id="rId5"/>
  <rowBreaks count="6" manualBreakCount="6">
    <brk id="90" max="255" man="1"/>
    <brk id="173" max="8" man="1"/>
    <brk id="240" max="8" man="1"/>
    <brk id="315" max="255" man="1"/>
    <brk id="389" max="255" man="1"/>
    <brk id="4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 Valerie R</dc:creator>
  <cp:keywords/>
  <dc:description/>
  <cp:lastModifiedBy>Reed, Marcy</cp:lastModifiedBy>
  <cp:lastPrinted>2018-11-07T14:49:51Z</cp:lastPrinted>
  <dcterms:created xsi:type="dcterms:W3CDTF">2002-03-12T19:23:52Z</dcterms:created>
  <dcterms:modified xsi:type="dcterms:W3CDTF">2020-01-09T16:46:15Z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