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Budget Info\"/>
    </mc:Choice>
  </mc:AlternateContent>
  <bookViews>
    <workbookView xWindow="-60" yWindow="3930" windowWidth="23250" windowHeight="7560"/>
  </bookViews>
  <sheets>
    <sheet name="Federal Funds Awarded" sheetId="1" r:id="rId1"/>
    <sheet name="HUD Continuum of Care" sheetId="2" r:id="rId2"/>
  </sheets>
  <externalReferences>
    <externalReference r:id="rId3"/>
  </externalReferences>
  <definedNames>
    <definedName name="_xlnm._FilterDatabase" localSheetId="1">'HUD Continuum of Care'!$A$4:$E$114</definedName>
    <definedName name="Account">#REF!</definedName>
    <definedName name="_xlnm.Print_Area" localSheetId="0">'Federal Funds Awarded'!$A$1:$V$35</definedName>
    <definedName name="Print_GAAP_area">#REF!</definedName>
    <definedName name="Print_GAAP_Title">#REF!</definedName>
    <definedName name="Print_Receivable_Titles">#REF!</definedName>
    <definedName name="Print_Recievable_Area">#REF!</definedName>
    <definedName name="_xlnm.Print_Titles" localSheetId="0">'Federal Funds Awarded'!$5:$5</definedName>
    <definedName name="report">#REF!</definedName>
    <definedName name="SUMMARY">#REF!</definedName>
    <definedName name="summary1">#REF!</definedName>
    <definedName name="Z_F1928BF5_EC08_41CB_BF11_FF666FC132EA_.wvu.FilterData" localSheetId="1" hidden="1">'HUD Continuum of Care'!$A$4:$D$85</definedName>
    <definedName name="Z_F1928BF5_EC08_41CB_BF11_FF666FC132EA_.wvu.PrintArea" localSheetId="1" hidden="1">'HUD Continuum of Care'!$A$1:$E$118</definedName>
    <definedName name="Z_F1928BF5_EC08_41CB_BF11_FF666FC132EA_.wvu.Rows" localSheetId="1" hidden="1">'HUD Continuum of Care'!#REF!</definedName>
  </definedNames>
  <calcPr calcId="162913"/>
</workbook>
</file>

<file path=xl/calcChain.xml><?xml version="1.0" encoding="utf-8"?>
<calcChain xmlns="http://schemas.openxmlformats.org/spreadsheetml/2006/main">
  <c r="T116" i="2" l="1"/>
  <c r="F116" i="2" s="1"/>
  <c r="T115" i="2"/>
  <c r="F115" i="2" s="1"/>
  <c r="T114" i="2"/>
  <c r="F112" i="2"/>
  <c r="T110" i="2"/>
  <c r="F110" i="2" s="1"/>
  <c r="T109" i="2"/>
  <c r="F109" i="2" s="1"/>
  <c r="T107" i="2"/>
  <c r="F107" i="2" s="1"/>
  <c r="T106" i="2"/>
  <c r="F106" i="2" s="1"/>
  <c r="T105" i="2"/>
  <c r="F105" i="2" s="1"/>
  <c r="T104" i="2"/>
  <c r="F104" i="2" s="1"/>
  <c r="T103" i="2"/>
  <c r="F103" i="2" s="1"/>
  <c r="T102" i="2"/>
  <c r="F102" i="2" s="1"/>
  <c r="T101" i="2"/>
  <c r="F101" i="2" s="1"/>
  <c r="T100" i="2"/>
  <c r="F100" i="2" s="1"/>
  <c r="T99" i="2"/>
  <c r="F99" i="2" s="1"/>
  <c r="T98" i="2"/>
  <c r="F98" i="2" s="1"/>
  <c r="T96" i="2"/>
  <c r="F96" i="2" s="1"/>
  <c r="T95" i="2"/>
  <c r="F95" i="2" s="1"/>
  <c r="T94" i="2"/>
  <c r="F94" i="2" s="1"/>
  <c r="T93" i="2"/>
  <c r="F93" i="2" s="1"/>
  <c r="T92" i="2"/>
  <c r="F92" i="2" s="1"/>
  <c r="T91" i="2"/>
  <c r="F91" i="2" s="1"/>
  <c r="T90" i="2"/>
  <c r="F90" i="2" s="1"/>
  <c r="T89" i="2"/>
  <c r="F89" i="2" s="1"/>
  <c r="T88" i="2"/>
  <c r="F88" i="2" s="1"/>
  <c r="T87" i="2"/>
  <c r="F87" i="2" s="1"/>
  <c r="T85" i="2"/>
  <c r="F85" i="2" s="1"/>
  <c r="T84" i="2"/>
  <c r="T83" i="2"/>
  <c r="F83" i="2"/>
  <c r="T82" i="2"/>
  <c r="F82" i="2" s="1"/>
  <c r="T81" i="2"/>
  <c r="F81" i="2" s="1"/>
  <c r="T80" i="2"/>
  <c r="F80" i="2"/>
  <c r="T79" i="2"/>
  <c r="T78" i="2"/>
  <c r="F78" i="2" s="1"/>
  <c r="T77" i="2"/>
  <c r="F77" i="2"/>
  <c r="T76" i="2"/>
  <c r="F76" i="2" s="1"/>
  <c r="T75" i="2"/>
  <c r="F75" i="2"/>
  <c r="T74" i="2"/>
  <c r="F74" i="2" s="1"/>
  <c r="T73" i="2"/>
  <c r="F73" i="2"/>
  <c r="T72" i="2"/>
  <c r="F72" i="2" s="1"/>
  <c r="T71" i="2"/>
  <c r="F71" i="2"/>
  <c r="T70" i="2"/>
  <c r="F70" i="2" s="1"/>
  <c r="T69" i="2"/>
  <c r="F69" i="2"/>
  <c r="T68" i="2"/>
  <c r="F68" i="2" s="1"/>
  <c r="T67" i="2"/>
  <c r="F67" i="2"/>
  <c r="T66" i="2"/>
  <c r="F66" i="2" s="1"/>
  <c r="T65" i="2"/>
  <c r="F65" i="2"/>
  <c r="T64" i="2"/>
  <c r="F64" i="2" s="1"/>
  <c r="T63" i="2"/>
  <c r="F63" i="2"/>
  <c r="T62" i="2"/>
  <c r="F62" i="2" s="1"/>
  <c r="T61" i="2"/>
  <c r="F61" i="2"/>
  <c r="T60" i="2"/>
  <c r="F60" i="2" s="1"/>
  <c r="T59" i="2"/>
  <c r="F59" i="2"/>
  <c r="T58" i="2"/>
  <c r="F58" i="2" s="1"/>
  <c r="T57" i="2"/>
  <c r="F57" i="2"/>
  <c r="T56" i="2"/>
  <c r="F56" i="2" s="1"/>
  <c r="T55" i="2"/>
  <c r="F55" i="2"/>
  <c r="T54" i="2"/>
  <c r="F54" i="2" s="1"/>
  <c r="T53" i="2"/>
  <c r="F53" i="2"/>
  <c r="T52" i="2"/>
  <c r="F52" i="2" s="1"/>
  <c r="T51" i="2"/>
  <c r="F51" i="2"/>
  <c r="T50" i="2"/>
  <c r="F50" i="2" s="1"/>
  <c r="T49" i="2"/>
  <c r="F49" i="2"/>
  <c r="T48" i="2"/>
  <c r="F48" i="2" s="1"/>
  <c r="T47" i="2"/>
  <c r="F47" i="2"/>
  <c r="T46" i="2"/>
  <c r="F46" i="2" s="1"/>
  <c r="T45" i="2"/>
  <c r="F45" i="2"/>
  <c r="T44" i="2"/>
  <c r="F44" i="2" s="1"/>
  <c r="T43" i="2"/>
  <c r="F43" i="2"/>
  <c r="T42" i="2"/>
  <c r="F42" i="2" s="1"/>
  <c r="T41" i="2"/>
  <c r="F41" i="2"/>
  <c r="T40" i="2"/>
  <c r="F40" i="2" s="1"/>
  <c r="T39" i="2"/>
  <c r="F39" i="2"/>
  <c r="T38" i="2"/>
  <c r="F38" i="2" s="1"/>
  <c r="T37" i="2"/>
  <c r="F37" i="2"/>
  <c r="T36" i="2"/>
  <c r="F36" i="2" s="1"/>
  <c r="T35" i="2"/>
  <c r="F35" i="2"/>
  <c r="T34" i="2"/>
  <c r="F34" i="2" s="1"/>
  <c r="T33" i="2"/>
  <c r="F33" i="2"/>
  <c r="T32" i="2"/>
  <c r="F32" i="2" s="1"/>
  <c r="T31" i="2"/>
  <c r="F31" i="2"/>
  <c r="T30" i="2"/>
  <c r="F30" i="2" s="1"/>
  <c r="T29" i="2"/>
  <c r="F29" i="2"/>
  <c r="T28" i="2"/>
  <c r="F28" i="2" s="1"/>
  <c r="T27" i="2"/>
  <c r="F27" i="2"/>
  <c r="T26" i="2"/>
  <c r="F26" i="2" s="1"/>
  <c r="T25" i="2"/>
  <c r="F25" i="2"/>
  <c r="T24" i="2"/>
  <c r="F24" i="2" s="1"/>
  <c r="T23" i="2"/>
  <c r="F23" i="2"/>
  <c r="T22" i="2"/>
  <c r="F22" i="2" s="1"/>
  <c r="T21" i="2"/>
  <c r="F21" i="2"/>
  <c r="T20" i="2"/>
  <c r="F20" i="2" s="1"/>
  <c r="T19" i="2"/>
  <c r="F19" i="2"/>
  <c r="T18" i="2"/>
  <c r="F18" i="2" s="1"/>
  <c r="T17" i="2"/>
  <c r="T16" i="2"/>
  <c r="F16" i="2" s="1"/>
  <c r="T15" i="2"/>
  <c r="F15" i="2" s="1"/>
  <c r="T14" i="2"/>
  <c r="F14" i="2" s="1"/>
  <c r="T13" i="2"/>
  <c r="F13" i="2"/>
  <c r="T12" i="2"/>
  <c r="F12" i="2" s="1"/>
  <c r="T11" i="2"/>
  <c r="F11" i="2"/>
  <c r="T10" i="2"/>
  <c r="F10" i="2" s="1"/>
  <c r="T9" i="2"/>
  <c r="F9" i="2"/>
  <c r="T8" i="2"/>
  <c r="F8" i="2" s="1"/>
  <c r="T7" i="2"/>
  <c r="F7" i="2" s="1"/>
  <c r="T6" i="2"/>
  <c r="F6" i="2" s="1"/>
  <c r="T5" i="2"/>
  <c r="F5" i="2"/>
  <c r="T35" i="1" l="1"/>
  <c r="V32" i="1"/>
  <c r="V34" i="1" l="1"/>
  <c r="V33" i="1"/>
  <c r="V31" i="1" l="1"/>
  <c r="V30" i="1"/>
  <c r="V29" i="1"/>
  <c r="V28" i="1"/>
  <c r="V27" i="1"/>
  <c r="V26" i="1"/>
  <c r="V25" i="1"/>
  <c r="V24" i="1"/>
  <c r="V23" i="1"/>
  <c r="V22" i="1"/>
  <c r="V21" i="1"/>
  <c r="V20" i="1"/>
  <c r="V19" i="1"/>
  <c r="V18" i="1"/>
  <c r="V16" i="1"/>
  <c r="V15" i="1"/>
  <c r="V14" i="1"/>
  <c r="V12" i="1"/>
  <c r="S35" i="1" l="1"/>
  <c r="R35" i="1" l="1"/>
  <c r="Q35" i="1"/>
  <c r="P35" i="1"/>
  <c r="O35" i="1"/>
  <c r="N35" i="1"/>
  <c r="M35" i="1"/>
</calcChain>
</file>

<file path=xl/sharedStrings.xml><?xml version="1.0" encoding="utf-8"?>
<sst xmlns="http://schemas.openxmlformats.org/spreadsheetml/2006/main" count="962" uniqueCount="548">
  <si>
    <t>PROJECT TITLE/BRIEF SUMMARY</t>
  </si>
  <si>
    <t>COLLABORATIVE PARTNERS</t>
  </si>
  <si>
    <t>SOURCE OF FUNDING</t>
  </si>
  <si>
    <t>U.S. Department of Health and Human Services (HHS), Hospital Preparedness Program (HHP)</t>
  </si>
  <si>
    <t>U.S. Department of Health and Human Services (HHS), Office of Administration for Children and Families</t>
  </si>
  <si>
    <t>Department of Mental Health and Addiction Services</t>
  </si>
  <si>
    <t>U.S. Food and Drug Administration (FDA)</t>
  </si>
  <si>
    <t>Housing and Urban Development (HUD)</t>
  </si>
  <si>
    <t>Substance Abuse Mental Health Services Administration (SAMHSA), Center for Mental Health Services (CMHS)</t>
  </si>
  <si>
    <t>Substance Abuse Mental Health Services Administration (SAMHSA), Center for Substance Abuse Treatment (CSAT), Center for Substance Abuse Prevention (CSAP)</t>
  </si>
  <si>
    <t>Substance Abuse Mental Health Services Administration (SAMHSA), Center for Substance Abuse Prevention (CSAP)</t>
  </si>
  <si>
    <t xml:space="preserve">Substance Abuse Mental Health Services Administration (SAMHSA), Center for Substance Abuse Treatment (CSAT) </t>
  </si>
  <si>
    <t>Substance Abuse Mental Health Services Administration (SAMHSA), Center for Substance Abuse Treatment (CSAT)</t>
  </si>
  <si>
    <r>
      <t>STATE</t>
    </r>
    <r>
      <rPr>
        <sz val="10"/>
        <color theme="1"/>
        <rFont val="Tahoma"/>
        <family val="2"/>
      </rPr>
      <t xml:space="preserve">:  Department of Social Services, DMHAS                                   </t>
    </r>
    <r>
      <rPr>
        <b/>
        <sz val="10"/>
        <color theme="1"/>
        <rFont val="Tahoma"/>
        <family val="2"/>
      </rPr>
      <t>COMMUNITY</t>
    </r>
    <r>
      <rPr>
        <sz val="10"/>
        <color theme="1"/>
        <rFont val="Tahoma"/>
        <family val="2"/>
      </rPr>
      <t>:  Statewide Community Providers</t>
    </r>
  </si>
  <si>
    <r>
      <t>STATE</t>
    </r>
    <r>
      <rPr>
        <sz val="10"/>
        <color theme="1"/>
        <rFont val="Tahoma"/>
        <family val="2"/>
      </rPr>
      <t xml:space="preserve">:  DMHAS                                   </t>
    </r>
    <r>
      <rPr>
        <b/>
        <sz val="10"/>
        <color theme="1"/>
        <rFont val="Tahoma"/>
        <family val="2"/>
      </rPr>
      <t>COMMUNITY</t>
    </r>
    <r>
      <rPr>
        <sz val="10"/>
        <color theme="1"/>
        <rFont val="Tahoma"/>
        <family val="2"/>
      </rPr>
      <t>:  Statewide Community Providers</t>
    </r>
  </si>
  <si>
    <r>
      <t>STATE</t>
    </r>
    <r>
      <rPr>
        <sz val="10"/>
        <color theme="1"/>
        <rFont val="Tahoma"/>
        <family val="2"/>
      </rPr>
      <t xml:space="preserve">:  DMHAS, Department of Correction, Department of Children and Families, Judicial Branch - Court Support Services Division                                  </t>
    </r>
    <r>
      <rPr>
        <b/>
        <sz val="10"/>
        <color theme="1"/>
        <rFont val="Tahoma"/>
        <family val="2"/>
      </rPr>
      <t>COMMUNITY</t>
    </r>
    <r>
      <rPr>
        <sz val="10"/>
        <color theme="1"/>
        <rFont val="Tahoma"/>
        <family val="2"/>
      </rPr>
      <t>:  Clinical and Recovery Support Providers, including Faith- and Peer-Based Providers</t>
    </r>
  </si>
  <si>
    <r>
      <t>STATE</t>
    </r>
    <r>
      <rPr>
        <sz val="10"/>
        <color theme="1"/>
        <rFont val="Tahoma"/>
        <family val="2"/>
      </rPr>
      <t xml:space="preserve">:  DMHAS-Connecticut Mental Health Center                                  </t>
    </r>
    <r>
      <rPr>
        <b/>
        <sz val="10"/>
        <color theme="1"/>
        <rFont val="Tahoma"/>
        <family val="2"/>
      </rPr>
      <t xml:space="preserve">COMMUNITY:  </t>
    </r>
    <r>
      <rPr>
        <sz val="10"/>
        <color theme="1"/>
        <rFont val="Tahoma"/>
        <family val="2"/>
      </rPr>
      <t>Cornell Scott-Hill Health Center, Yale University</t>
    </r>
  </si>
  <si>
    <r>
      <t>STATE</t>
    </r>
    <r>
      <rPr>
        <sz val="10"/>
        <color theme="1"/>
        <rFont val="Tahoma"/>
        <family val="2"/>
      </rPr>
      <t xml:space="preserve">:  DMHAS                                   </t>
    </r>
    <r>
      <rPr>
        <b/>
        <sz val="10"/>
        <color theme="1"/>
        <rFont val="Tahoma"/>
        <family val="2"/>
      </rPr>
      <t>COMMUNITY</t>
    </r>
    <r>
      <rPr>
        <sz val="10"/>
        <color theme="1"/>
        <rFont val="Tahoma"/>
        <family val="2"/>
      </rPr>
      <t>:  Statewide Community Providers, Local Landlords</t>
    </r>
  </si>
  <si>
    <r>
      <t xml:space="preserve">Substance Abuse Mental Health Services Administration (SAMHSA), </t>
    </r>
    <r>
      <rPr>
        <sz val="10"/>
        <rFont val="Tahoma"/>
        <family val="2"/>
      </rPr>
      <t>Center for Mental Health Services (CMHS)</t>
    </r>
  </si>
  <si>
    <r>
      <t>STATE</t>
    </r>
    <r>
      <rPr>
        <sz val="10"/>
        <color theme="1"/>
        <rFont val="Tahoma"/>
        <family val="2"/>
      </rPr>
      <t xml:space="preserve">:  DMHAS, University of Connecticut                                   </t>
    </r>
    <r>
      <rPr>
        <b/>
        <sz val="10"/>
        <color theme="1"/>
        <rFont val="Tahoma"/>
        <family val="2"/>
      </rPr>
      <t xml:space="preserve">COMMUNITY:  </t>
    </r>
    <r>
      <rPr>
        <sz val="10"/>
        <color theme="1"/>
        <rFont val="Tahoma"/>
        <family val="2"/>
      </rPr>
      <t>Chrysalis, Columbus House, New Reach, Center for Social Innovation</t>
    </r>
  </si>
  <si>
    <r>
      <t>STATE</t>
    </r>
    <r>
      <rPr>
        <sz val="10"/>
        <color theme="1"/>
        <rFont val="Tahoma"/>
        <family val="2"/>
      </rPr>
      <t xml:space="preserve">:  DMHAS, University of Connecticut                                   </t>
    </r>
    <r>
      <rPr>
        <b/>
        <sz val="10"/>
        <color theme="1"/>
        <rFont val="Tahoma"/>
        <family val="2"/>
      </rPr>
      <t xml:space="preserve">COMMUNITY: </t>
    </r>
    <r>
      <rPr>
        <sz val="10"/>
        <color theme="1"/>
        <rFont val="Tahoma"/>
        <family val="2"/>
      </rPr>
      <t xml:space="preserve"> Chrysalis, Columbus House, New Reach, Reliance House, Center for Social Innovation and Connecticut Women's Consortium</t>
    </r>
  </si>
  <si>
    <t>PROJECT DATES</t>
  </si>
  <si>
    <t>September 30, 2012 -         April 30, 2017</t>
  </si>
  <si>
    <t>September 30, 2014 - September 29, 2019</t>
  </si>
  <si>
    <t>September 30, 2014 - September 29, 2017</t>
  </si>
  <si>
    <t>May 1, 2015 -               April 30, 2018</t>
  </si>
  <si>
    <t>September 30, 2015 - September 29, 2020</t>
  </si>
  <si>
    <t>Various project dates, however, they all operate on an annual basis</t>
  </si>
  <si>
    <t>September 1, 2016 -    August 31, 2021</t>
  </si>
  <si>
    <t>May 1, 2017 -                    April 30, 2019</t>
  </si>
  <si>
    <t>September 1, 2016 -    August 31, 2019</t>
  </si>
  <si>
    <r>
      <t>STATE</t>
    </r>
    <r>
      <rPr>
        <sz val="10"/>
        <color theme="1"/>
        <rFont val="Tahoma"/>
        <family val="2"/>
      </rPr>
      <t xml:space="preserve">:  DMHAS, Department of Children and Families, University of Connecticut                                </t>
    </r>
    <r>
      <rPr>
        <b/>
        <sz val="10"/>
        <color theme="1"/>
        <rFont val="Tahoma"/>
        <family val="2"/>
      </rPr>
      <t xml:space="preserve">COMMUNITY:  </t>
    </r>
    <r>
      <rPr>
        <sz val="10"/>
        <color theme="1"/>
        <rFont val="Tahoma"/>
        <family val="2"/>
      </rPr>
      <t>Community Health Resources, Community Mental Health Affiliates, McCall Foundation, Wheeler Clinic, Yale University, Connecticut Women's Consortium</t>
    </r>
  </si>
  <si>
    <r>
      <t>STATE</t>
    </r>
    <r>
      <rPr>
        <sz val="10"/>
        <color theme="1"/>
        <rFont val="Tahoma"/>
        <family val="2"/>
      </rPr>
      <t xml:space="preserve">:  DMHAS, Department of Education, University of Connecticut School of Social Work                                  </t>
    </r>
    <r>
      <rPr>
        <b/>
        <sz val="10"/>
        <color theme="1"/>
        <rFont val="Tahoma"/>
        <family val="2"/>
      </rPr>
      <t xml:space="preserve">COMMUNITY:  </t>
    </r>
    <r>
      <rPr>
        <sz val="10"/>
        <color theme="1"/>
        <rFont val="Tahoma"/>
        <family val="2"/>
      </rPr>
      <t>The Consolidated School District of New Britain, Middletown Public Schools, Bridgeport Board of Education, Cross Sector Consulting, LLP</t>
    </r>
  </si>
  <si>
    <r>
      <t>STATE</t>
    </r>
    <r>
      <rPr>
        <sz val="10"/>
        <color theme="1"/>
        <rFont val="Tahoma"/>
        <family val="2"/>
      </rPr>
      <t xml:space="preserve">:  DMHAS, Department of Children and Families, University of Connecticut School of Social Work                                 </t>
    </r>
    <r>
      <rPr>
        <b/>
        <sz val="10"/>
        <color theme="1"/>
        <rFont val="Tahoma"/>
        <family val="2"/>
      </rPr>
      <t xml:space="preserve">COMMUNITY:  </t>
    </r>
    <r>
      <rPr>
        <sz val="10"/>
        <color theme="1"/>
        <rFont val="Tahoma"/>
        <family val="2"/>
      </rPr>
      <t>Bridges…A Community Support System, Child and Family Agency of Southeastern Connecticut, Community Health Center, Southwest Regional Mental Health Board</t>
    </r>
  </si>
  <si>
    <r>
      <t>STATE</t>
    </r>
    <r>
      <rPr>
        <sz val="10"/>
        <color theme="1"/>
        <rFont val="Tahoma"/>
        <family val="2"/>
      </rPr>
      <t>:  Department of Public Health, DMHAS, Department of Children and Families, UCONN Health Center</t>
    </r>
  </si>
  <si>
    <r>
      <t>STATE</t>
    </r>
    <r>
      <rPr>
        <sz val="10"/>
        <color theme="1"/>
        <rFont val="Tahoma"/>
        <family val="2"/>
      </rPr>
      <t xml:space="preserve">:  DMHAS, Department of Children and Families, Department of Public Health, CT Youth Suicide Advisory Board and UCONN Health Center                                  </t>
    </r>
    <r>
      <rPr>
        <b/>
        <sz val="10"/>
        <color theme="1"/>
        <rFont val="Tahoma"/>
        <family val="2"/>
      </rPr>
      <t xml:space="preserve">COMMUNITY:  </t>
    </r>
    <r>
      <rPr>
        <sz val="10"/>
        <color theme="1"/>
        <rFont val="Tahoma"/>
        <family val="2"/>
      </rPr>
      <t>United Way of Connecticut, Community Health Resources</t>
    </r>
  </si>
  <si>
    <r>
      <t>STATE</t>
    </r>
    <r>
      <rPr>
        <sz val="10"/>
        <color theme="1"/>
        <rFont val="Tahoma"/>
        <family val="2"/>
      </rPr>
      <t xml:space="preserve">:  Department of Public Health, DMHAS                                   </t>
    </r>
    <r>
      <rPr>
        <b/>
        <sz val="10"/>
        <color theme="1"/>
        <rFont val="Tahoma"/>
        <family val="2"/>
      </rPr>
      <t>COMMUNITY</t>
    </r>
    <r>
      <rPr>
        <sz val="10"/>
        <color theme="1"/>
        <rFont val="Tahoma"/>
        <family val="2"/>
      </rPr>
      <t>:  Birth Support Education and Beyond</t>
    </r>
  </si>
  <si>
    <t>Department of Health and Human Services</t>
  </si>
  <si>
    <t>PROJECT DIRECTOR</t>
  </si>
  <si>
    <t>FEDERAL FUNDS AWARDED                  FFY 2014</t>
  </si>
  <si>
    <t>FEDERAL FUNDS AWARDED                  FFY 2015</t>
  </si>
  <si>
    <t>FEDERAL FUNDS AWARDED                  FFY 2016</t>
  </si>
  <si>
    <t>FEDERAL FUNDS AWARDED                  FFY 2017</t>
  </si>
  <si>
    <t>TOTAL FEDERAL FUNDS AWARDED</t>
  </si>
  <si>
    <t>Miriam Delphin-Rittmon</t>
  </si>
  <si>
    <t>Alice Minervino</t>
  </si>
  <si>
    <t>Elaine Flynn York</t>
  </si>
  <si>
    <t>Miriam Delphin-Rittmon                        Level of Effort 10%</t>
  </si>
  <si>
    <t>Miriam Delphin-Rittmon                        Level of Effort 5%</t>
  </si>
  <si>
    <t>Holly White                                     Level of Effort 100%</t>
  </si>
  <si>
    <t>Carol Meredith               Level of Effort 10%</t>
  </si>
  <si>
    <t>Julienne Giard                Level of Effort 20%</t>
  </si>
  <si>
    <t>Dawn Grodzki                  Level of Effort 15%</t>
  </si>
  <si>
    <t>Alyse Chin                                  Level of Effort 75%</t>
  </si>
  <si>
    <t>Dawn Grodzki                  Level of Effort 30%</t>
  </si>
  <si>
    <t>Andrea Duarte                                        Level of Effort 20%</t>
  </si>
  <si>
    <t>Carol Meredith               Level of Effort 20%</t>
  </si>
  <si>
    <t>October 1 - September 30</t>
  </si>
  <si>
    <t>FEDERAL FUNDS AWARDED                              FFY 2018</t>
  </si>
  <si>
    <t>September 1 - August 31</t>
  </si>
  <si>
    <t>July 6, 2011 -           September 29, 2020</t>
  </si>
  <si>
    <t>FEDERAL FUNDS AWARDED                  FFY 2012</t>
  </si>
  <si>
    <t>FEDERAL FUNDS AWARDED                  FFY 2013</t>
  </si>
  <si>
    <r>
      <t>STATE</t>
    </r>
    <r>
      <rPr>
        <sz val="10"/>
        <color theme="1"/>
        <rFont val="Tahoma"/>
        <family val="2"/>
      </rPr>
      <t xml:space="preserve">:  DMHAS                                  </t>
    </r>
    <r>
      <rPr>
        <b/>
        <sz val="10"/>
        <color theme="1"/>
        <rFont val="Tahoma"/>
        <family val="2"/>
      </rPr>
      <t xml:space="preserve">COMMUNITY:  </t>
    </r>
    <r>
      <rPr>
        <sz val="10"/>
        <color theme="1"/>
        <rFont val="Tahoma"/>
        <family val="2"/>
      </rPr>
      <t>Hispanic Health Council, Fellowship Place, Easter Seals Goodwill Industries Rehabilitation Center, Yale University</t>
    </r>
  </si>
  <si>
    <t>SSA Administrator:             Miriam Delphin-Rittmon                        Level of Effort 3%                                        Project Director:             Lauren Siembab                  Level of Effort 15%</t>
  </si>
  <si>
    <t>FEDERAL FUNDS AWARDED                              FFY 2019</t>
  </si>
  <si>
    <t>September 30, 2013 - September 29, 2018</t>
  </si>
  <si>
    <t>September 30, 2015 - September 29, 2018</t>
  </si>
  <si>
    <t>Mark Vanacore              Level of Effort 15%</t>
  </si>
  <si>
    <t>May 1, 2018 -                     April 30, 2019</t>
  </si>
  <si>
    <t>SSA Administrator:             Miriam Delphin-Rittmon                        Level of Effort 3%                                        Project Director:             Julienne Giard                  Level of Effort 15%</t>
  </si>
  <si>
    <r>
      <t>STATE</t>
    </r>
    <r>
      <rPr>
        <sz val="10"/>
        <color theme="1"/>
        <rFont val="Tahoma"/>
        <family val="2"/>
      </rPr>
      <t xml:space="preserve">:  DMHAS, Department of Consumer Protection, University of Connecticut                 </t>
    </r>
    <r>
      <rPr>
        <b/>
        <sz val="10"/>
        <color theme="1"/>
        <rFont val="Tahoma"/>
        <family val="2"/>
      </rPr>
      <t xml:space="preserve">COMMUNITY:  </t>
    </r>
    <r>
      <rPr>
        <sz val="10"/>
        <color theme="1"/>
        <rFont val="Tahoma"/>
        <family val="2"/>
      </rPr>
      <t xml:space="preserve">East Shore District Health Department, North Central District Health Department, Torrington Area Health District and Uncas Health District                      </t>
    </r>
  </si>
  <si>
    <r>
      <t>STATE</t>
    </r>
    <r>
      <rPr>
        <sz val="10"/>
        <color theme="1"/>
        <rFont val="Tahoma"/>
        <family val="2"/>
      </rPr>
      <t xml:space="preserve">:  DMHAS                 </t>
    </r>
    <r>
      <rPr>
        <b/>
        <sz val="10"/>
        <color theme="1"/>
        <rFont val="Tahoma"/>
        <family val="2"/>
      </rPr>
      <t xml:space="preserve">COMMUNITY:  </t>
    </r>
    <r>
      <rPr>
        <sz val="10"/>
        <color theme="1"/>
        <rFont val="Tahoma"/>
        <family val="2"/>
      </rPr>
      <t xml:space="preserve">Yale University Program for Recovery and Community Health, Connecticut Community for Addiction Recovery             </t>
    </r>
  </si>
  <si>
    <t>September 30, 2018 -                     September 29, 2023</t>
  </si>
  <si>
    <r>
      <t>STATE</t>
    </r>
    <r>
      <rPr>
        <sz val="10"/>
        <color theme="1"/>
        <rFont val="Tahoma"/>
        <family val="2"/>
      </rPr>
      <t xml:space="preserve">:  DMHAS                 </t>
    </r>
    <r>
      <rPr>
        <b/>
        <sz val="10"/>
        <color theme="1"/>
        <rFont val="Tahoma"/>
        <family val="2"/>
      </rPr>
      <t xml:space="preserve">COMMUNITY:  </t>
    </r>
    <r>
      <rPr>
        <sz val="10"/>
        <color theme="1"/>
        <rFont val="Tahoma"/>
        <family val="2"/>
      </rPr>
      <t xml:space="preserve">Charter Oak Health Center, OPTIMUS Health Care, Wellmore, Community Health Resources, Recovery Network of Programs, StayWell Health Center, Yale University          </t>
    </r>
  </si>
  <si>
    <r>
      <t>STATE</t>
    </r>
    <r>
      <rPr>
        <sz val="10"/>
        <color theme="1"/>
        <rFont val="Tahoma"/>
        <family val="2"/>
      </rPr>
      <t xml:space="preserve">:  DMHAS, Connecticut Mental Health Center, Department of Children and Families                 </t>
    </r>
    <r>
      <rPr>
        <b/>
        <sz val="10"/>
        <color theme="1"/>
        <rFont val="Tahoma"/>
        <family val="2"/>
      </rPr>
      <t xml:space="preserve">COMMUNITY:  </t>
    </r>
    <r>
      <rPr>
        <sz val="10"/>
        <color theme="1"/>
        <rFont val="Tahoma"/>
        <family val="2"/>
      </rPr>
      <t xml:space="preserve">Yale University PRIME Clinic          </t>
    </r>
  </si>
  <si>
    <t>September 30, 2018 -                     September 29, 2022</t>
  </si>
  <si>
    <t>SSA Administrator:             Miriam Delphin-Rittmon                        Level of Effort 3%                                        Project Director:             Julienne Giard                  Level of Effort 20%</t>
  </si>
  <si>
    <r>
      <t>STATE</t>
    </r>
    <r>
      <rPr>
        <sz val="10"/>
        <color theme="1"/>
        <rFont val="Tahoma"/>
        <family val="2"/>
      </rPr>
      <t xml:space="preserve">:  DMHAS, Department of Children and Families, Department of Correction,  Judicial Branch - Court Support Services Division, UConn Health Center, University of Connecticut School of Social Work                                </t>
    </r>
    <r>
      <rPr>
        <b/>
        <sz val="10"/>
        <color theme="1"/>
        <rFont val="Tahoma"/>
        <family val="2"/>
      </rPr>
      <t xml:space="preserve">COMMUNITY:  </t>
    </r>
    <r>
      <rPr>
        <sz val="10"/>
        <color theme="1"/>
        <rFont val="Tahoma"/>
        <family val="2"/>
      </rPr>
      <t>Local Prevention Councils, Regional Behavioral Health Action Organizations, Connecticut Clearinghouse, Courage to Speak Foundation, Governor's Prevention Partnership, Advanced Behavioral Health, InterCommunity Recovery Centers, Columbus House, Hispanic Health Council, CCAR, St. Francis Hospital and Medical Center, Yale Program for Recovery and Community Health, Connecticut Women's Consortium, Cornell Scott-Hill Health Center</t>
    </r>
  </si>
  <si>
    <r>
      <t>STATE</t>
    </r>
    <r>
      <rPr>
        <sz val="10"/>
        <color theme="1"/>
        <rFont val="Tahoma"/>
        <family val="2"/>
      </rPr>
      <t xml:space="preserve">:  DMHAS, Department of Children and Families, Department of Correction,  Judicial Branch - Court Support Services Division, UConn Health Center, University of Connecticut School of Social Work                                </t>
    </r>
    <r>
      <rPr>
        <b/>
        <sz val="10"/>
        <color theme="1"/>
        <rFont val="Tahoma"/>
        <family val="2"/>
      </rPr>
      <t xml:space="preserve">COMMUNITY:  </t>
    </r>
    <r>
      <rPr>
        <sz val="10"/>
        <color theme="1"/>
        <rFont val="Tahoma"/>
        <family val="2"/>
      </rPr>
      <t>Local Prevention Councils, Regional Behavioral Health Action Organizations, Connecticut Clearinghouse, Courage to Speak Foundation, Governor's Prevention Partnership, Advanced Behavioral Health, InterCommunity Recovery Centers, CCAR, Yale Program for Recovery and Community Health, Connecticut Women's Consortium, Cornell Scott-Hill Health Center, Advocacy Unlimited, Greater Hartford Harm Reduction Coalition</t>
    </r>
  </si>
  <si>
    <t>September 30, 2018 -                     September 29, 2020</t>
  </si>
  <si>
    <r>
      <t>STATE</t>
    </r>
    <r>
      <rPr>
        <sz val="10"/>
        <color theme="1"/>
        <rFont val="Tahoma"/>
        <family val="2"/>
      </rPr>
      <t xml:space="preserve">:  DMHAS, Department of Children and Families                 </t>
    </r>
    <r>
      <rPr>
        <b/>
        <sz val="10"/>
        <color theme="1"/>
        <rFont val="Tahoma"/>
        <family val="2"/>
      </rPr>
      <t xml:space="preserve">COMMUNITY:  </t>
    </r>
    <r>
      <rPr>
        <sz val="10"/>
        <color theme="1"/>
        <rFont val="Tahoma"/>
        <family val="2"/>
      </rPr>
      <t xml:space="preserve">Wheeler Clinic, Wellmore Behavioral Health, Clifford W. Beers Guidance Clinic, Child and Family Guidance Center, 211 Infoline     </t>
    </r>
  </si>
  <si>
    <t>September 30, 2018 -                     September 29, 2019</t>
  </si>
  <si>
    <t>James Siemianowski                                        Level of Effort 30%</t>
  </si>
  <si>
    <t>James Siemianowski</t>
  </si>
  <si>
    <r>
      <rPr>
        <b/>
        <sz val="10"/>
        <color theme="1"/>
        <rFont val="Tahoma"/>
        <family val="2"/>
      </rPr>
      <t xml:space="preserve">Proposed:  </t>
    </r>
    <r>
      <rPr>
        <sz val="10"/>
        <color theme="1"/>
        <rFont val="Tahoma"/>
        <family val="2"/>
      </rPr>
      <t>$6,690,546</t>
    </r>
  </si>
  <si>
    <t>FEDERAL FISCAL YEAR AWARDED</t>
  </si>
  <si>
    <r>
      <t>STATE</t>
    </r>
    <r>
      <rPr>
        <sz val="10"/>
        <color theme="1"/>
        <rFont val="Tahoma"/>
        <family val="2"/>
      </rPr>
      <t xml:space="preserve">:  DMHAS, Department of Revenue Services, Department of Public Health, Department of Consumer Protection and local Police Departments                                  </t>
    </r>
    <r>
      <rPr>
        <b/>
        <sz val="10"/>
        <color theme="1"/>
        <rFont val="Tahoma"/>
        <family val="2"/>
      </rPr>
      <t>FEDERAL</t>
    </r>
    <r>
      <rPr>
        <sz val="10"/>
        <color theme="1"/>
        <rFont val="Tahoma"/>
        <family val="2"/>
      </rPr>
      <t>:  U.S. Food and Drug Administration</t>
    </r>
  </si>
  <si>
    <r>
      <t>STATE</t>
    </r>
    <r>
      <rPr>
        <sz val="10"/>
        <color theme="1"/>
        <rFont val="Tahoma"/>
        <family val="2"/>
      </rPr>
      <t xml:space="preserve">:  DMHAS, Department of Children and Families                                   </t>
    </r>
    <r>
      <rPr>
        <b/>
        <sz val="10"/>
        <color theme="1"/>
        <rFont val="Tahoma"/>
        <family val="2"/>
      </rPr>
      <t>COMMUNITY</t>
    </r>
    <r>
      <rPr>
        <sz val="10"/>
        <color theme="1"/>
        <rFont val="Tahoma"/>
        <family val="2"/>
      </rPr>
      <t>:  Statewide Community Providers</t>
    </r>
  </si>
  <si>
    <r>
      <t>STATE</t>
    </r>
    <r>
      <rPr>
        <sz val="10"/>
        <color theme="1"/>
        <rFont val="Tahoma"/>
        <family val="2"/>
      </rPr>
      <t xml:space="preserve">:  DMHAS, Departments of Children and Families, Social Services, Education, Developmental Disabilities, Judicial Branch, and the University of Connecticut Health Center                                   </t>
    </r>
    <r>
      <rPr>
        <b/>
        <sz val="10"/>
        <color theme="1"/>
        <rFont val="Tahoma"/>
        <family val="2"/>
      </rPr>
      <t>COMMUNITY</t>
    </r>
    <r>
      <rPr>
        <sz val="10"/>
        <color theme="1"/>
        <rFont val="Tahoma"/>
        <family val="2"/>
      </rPr>
      <t>:  Statewide Community Providers</t>
    </r>
  </si>
  <si>
    <t>FEDERAL FUNDS AWARDED FFY 2020</t>
  </si>
  <si>
    <r>
      <rPr>
        <b/>
        <sz val="10"/>
        <color theme="1"/>
        <rFont val="Tahoma"/>
        <family val="2"/>
      </rPr>
      <t xml:space="preserve">Proposed:  </t>
    </r>
    <r>
      <rPr>
        <sz val="10"/>
        <color theme="1"/>
        <rFont val="Tahoma"/>
        <family val="2"/>
      </rPr>
      <t>$1,332,365</t>
    </r>
  </si>
  <si>
    <r>
      <rPr>
        <b/>
        <sz val="10"/>
        <color theme="1"/>
        <rFont val="Tahoma"/>
        <family val="2"/>
      </rPr>
      <t xml:space="preserve">Proposed:  </t>
    </r>
    <r>
      <rPr>
        <sz val="10"/>
        <color theme="1"/>
        <rFont val="Tahoma"/>
        <family val="2"/>
      </rPr>
      <t>$227,054</t>
    </r>
  </si>
  <si>
    <r>
      <rPr>
        <b/>
        <sz val="10"/>
        <color theme="1"/>
        <rFont val="Tahoma"/>
        <family val="2"/>
      </rPr>
      <t xml:space="preserve">Proposed:  </t>
    </r>
    <r>
      <rPr>
        <sz val="10"/>
        <color theme="1"/>
        <rFont val="Tahoma"/>
        <family val="2"/>
      </rPr>
      <t>$157,472</t>
    </r>
  </si>
  <si>
    <r>
      <rPr>
        <b/>
        <sz val="10"/>
        <color theme="1"/>
        <rFont val="Tahoma"/>
        <family val="2"/>
      </rPr>
      <t xml:space="preserve">Proposed:  </t>
    </r>
    <r>
      <rPr>
        <sz val="10"/>
        <color theme="1"/>
        <rFont val="Tahoma"/>
        <family val="2"/>
      </rPr>
      <t>$83,051</t>
    </r>
  </si>
  <si>
    <t>SSA Administrator:             Miriam Delphin-Rittmon                        Level of Effort 3%                                        Project Director:             Katharine Willis                  Level of Effort 25%</t>
  </si>
  <si>
    <r>
      <rPr>
        <b/>
        <sz val="10"/>
        <color theme="1"/>
        <rFont val="Tahoma"/>
        <family val="2"/>
      </rPr>
      <t xml:space="preserve">Proposed:  </t>
    </r>
    <r>
      <rPr>
        <sz val="10"/>
        <color theme="1"/>
        <rFont val="Tahoma"/>
        <family val="2"/>
      </rPr>
      <t>$799,350</t>
    </r>
  </si>
  <si>
    <t>July 1, 2012 -                     June 30, 2019</t>
  </si>
  <si>
    <t>October 1, 2016 - September 30, 2020</t>
  </si>
  <si>
    <t>October 1, 2012 - September 30, 2022</t>
  </si>
  <si>
    <r>
      <rPr>
        <b/>
        <sz val="10"/>
        <color theme="1"/>
        <rFont val="Tahoma"/>
        <family val="2"/>
      </rPr>
      <t xml:space="preserve">Proposed:  </t>
    </r>
    <r>
      <rPr>
        <sz val="10"/>
        <color theme="1"/>
        <rFont val="Tahoma"/>
        <family val="2"/>
      </rPr>
      <t>$18,215,021</t>
    </r>
  </si>
  <si>
    <r>
      <rPr>
        <b/>
        <sz val="10"/>
        <color theme="1"/>
        <rFont val="Tahoma"/>
        <family val="2"/>
      </rPr>
      <t xml:space="preserve">Proposed:  </t>
    </r>
    <r>
      <rPr>
        <sz val="10"/>
        <color theme="1"/>
        <rFont val="Tahoma"/>
        <family val="2"/>
      </rPr>
      <t>$21,067,407</t>
    </r>
  </si>
  <si>
    <t>CFDA No.</t>
  </si>
  <si>
    <t>SID DESCRIPTION</t>
  </si>
  <si>
    <t>SID</t>
  </si>
  <si>
    <t>Community Mental Health Services Block Grant</t>
  </si>
  <si>
    <t>SSBG - Substance Abuse Services</t>
  </si>
  <si>
    <t xml:space="preserve"> SSBG - Case Management</t>
  </si>
  <si>
    <t>SSBG - Independent and Transitional Living</t>
  </si>
  <si>
    <t>SSBG - Counseling</t>
  </si>
  <si>
    <t>Projects for Assistance in Transition from Homelessness</t>
  </si>
  <si>
    <t>Hospital Preparedness Program</t>
  </si>
  <si>
    <t>SA Prevention and Treatment Block Grant</t>
  </si>
  <si>
    <t>FDA Tobacco Inspection Program</t>
  </si>
  <si>
    <t>CMHC Wellness Center</t>
  </si>
  <si>
    <t>CT Safe Schools/Healthy Students Diffusion Project</t>
  </si>
  <si>
    <t>HUD Continuum of Care</t>
  </si>
  <si>
    <t>CT Supported Employment Program</t>
  </si>
  <si>
    <t>CT Critical Time Intervention Plus</t>
  </si>
  <si>
    <t>CT STRONG</t>
  </si>
  <si>
    <t>CT Access to Recovery IV</t>
  </si>
  <si>
    <t>CT CTI+ Enhancement</t>
  </si>
  <si>
    <t>CT Partnership for Success 2015</t>
  </si>
  <si>
    <t>CT Networks of Care for Suicide Prevention</t>
  </si>
  <si>
    <t>CT SPF for Prescription Drugs Initiative</t>
  </si>
  <si>
    <t>CT's State Targeted Response to the Opioid Crisis</t>
  </si>
  <si>
    <t>ER's, Recovery Coaches and MAT:  Statewide Comparisons</t>
  </si>
  <si>
    <t>Promoting Integrated Care in Connecticut</t>
  </si>
  <si>
    <t>PRIME Clinic:  Stepped Care for Youth and Young Adults</t>
  </si>
  <si>
    <t>CT Promotes Recovery (CPR) from Opioid Addiction</t>
  </si>
  <si>
    <t>Emergency Response for Hurricane Maria</t>
  </si>
  <si>
    <t>DOULA Prep Grant</t>
  </si>
  <si>
    <t>DOULA CMFPW Grant</t>
  </si>
  <si>
    <t>H79TI081693</t>
  </si>
  <si>
    <r>
      <t xml:space="preserve">Community Mental Health Services Block Grant </t>
    </r>
    <r>
      <rPr>
        <sz val="10"/>
        <color theme="1"/>
        <rFont val="Tahoma"/>
        <family val="2"/>
      </rPr>
      <t xml:space="preserve">- Provide comprehensive community mental health services to adults with serious mental illness and to children with serious emotional disturbance.                                                                                                                                                                                                                      </t>
    </r>
    <r>
      <rPr>
        <b/>
        <sz val="10"/>
        <color theme="1"/>
        <rFont val="Tahoma"/>
        <family val="2"/>
      </rPr>
      <t xml:space="preserve"> </t>
    </r>
  </si>
  <si>
    <r>
      <t xml:space="preserve">Social Services Block Grant:  Substance Abuse Services </t>
    </r>
    <r>
      <rPr>
        <sz val="10"/>
        <color theme="1"/>
        <rFont val="Tahoma"/>
        <family val="2"/>
      </rPr>
      <t xml:space="preserve">- To furnish social services best suited to the needs of the individuals residing in the State.                                                                                                                                                                                                                      </t>
    </r>
  </si>
  <si>
    <r>
      <t xml:space="preserve">Social Services Block Grant:  Case Management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</si>
  <si>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Social Services Block Grant:  Independent and Transitional Living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</si>
  <si>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Social Services Block Grant:  Counseling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</si>
  <si>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PATH Formula Grant </t>
    </r>
    <r>
      <rPr>
        <sz val="10"/>
        <color theme="1"/>
        <rFont val="Tahoma"/>
        <family val="2"/>
      </rPr>
      <t xml:space="preserve">- Services provided for individuals who are suffering from serious mental illness and/or substance abuse and who are homeless or at imminent risk of becoming homeless.                                                                                                                                                                                                                  </t>
    </r>
  </si>
  <si>
    <r>
      <t xml:space="preserve">Public Hospital Preparedness </t>
    </r>
    <r>
      <rPr>
        <sz val="10"/>
        <color theme="1"/>
        <rFont val="Tahoma"/>
        <family val="2"/>
      </rPr>
      <t>- To establish a statewide plan to prepare behavioral health professionals to respond to a terrorist event and to assure that behavioral health interventions are incorporated into local and statewide emergency preparedness plans.</t>
    </r>
  </si>
  <si>
    <r>
      <t xml:space="preserve">Substance Abuse Prevention and Treatment Block Grant </t>
    </r>
    <r>
      <rPr>
        <sz val="10"/>
        <color theme="1"/>
        <rFont val="Tahoma"/>
        <family val="2"/>
      </rPr>
      <t xml:space="preserve">- To support the development and implementation of prevention, treatment and rehabilitation activities directed to the diseases of alcohol and drug abuse.                                                                                                                                                                                                                      </t>
    </r>
  </si>
  <si>
    <r>
      <t xml:space="preserve">Tobacco Inspection Program </t>
    </r>
    <r>
      <rPr>
        <sz val="10"/>
        <color theme="1"/>
        <rFont val="Tahoma"/>
        <family val="2"/>
      </rPr>
      <t xml:space="preserve">- To conduct random inspections of tobacco outlets by minors across Connecticut for compliance with the specific provisions of the 2010 Tobacco Control Act .                                                                                                                                                                                                              </t>
    </r>
    <r>
      <rPr>
        <b/>
        <sz val="10"/>
        <color theme="1"/>
        <rFont val="Tahoma"/>
        <family val="2"/>
      </rPr>
      <t xml:space="preserve">      </t>
    </r>
  </si>
  <si>
    <r>
      <t xml:space="preserve">CMHC Wellness Center </t>
    </r>
    <r>
      <rPr>
        <sz val="10"/>
        <color theme="1"/>
        <rFont val="Tahoma"/>
        <family val="2"/>
      </rPr>
      <t xml:space="preserve">- To expand and enhance primary care services available on-site in order to improve the physical health of at least 600 adults with serious mental illnesses living in New Haven.                                                                                                                                                                                                             </t>
    </r>
    <r>
      <rPr>
        <b/>
        <sz val="10"/>
        <color theme="1"/>
        <rFont val="Tahoma"/>
        <family val="2"/>
      </rPr>
      <t xml:space="preserve">      </t>
    </r>
  </si>
  <si>
    <r>
      <t xml:space="preserve">CT Safe Schools/Healthy Students Diffusion Project </t>
    </r>
    <r>
      <rPr>
        <sz val="10"/>
        <color theme="1"/>
        <rFont val="Tahoma"/>
        <family val="2"/>
      </rPr>
      <t xml:space="preserve">- To expand and enhance improvements in school climate, access to behavioral health and other supports, and reduce substance use and exposure to violence among students in grades Pre-K through 12. </t>
    </r>
  </si>
  <si>
    <r>
      <t xml:space="preserve">HUD Continuum of Care </t>
    </r>
    <r>
      <rPr>
        <sz val="10"/>
        <color theme="1"/>
        <rFont val="Tahoma"/>
        <family val="2"/>
      </rPr>
      <t xml:space="preserve">- Provide monthly housing certificates to over 1,000 clients residing in Connecticut.                                                                                                                                                                                                           </t>
    </r>
    <r>
      <rPr>
        <b/>
        <sz val="10"/>
        <color theme="1"/>
        <rFont val="Tahoma"/>
        <family val="2"/>
      </rPr>
      <t xml:space="preserve">      </t>
    </r>
  </si>
  <si>
    <r>
      <t xml:space="preserve">CT Supported Employment Program </t>
    </r>
    <r>
      <rPr>
        <sz val="10"/>
        <color theme="1"/>
        <rFont val="Tahoma"/>
        <family val="2"/>
      </rPr>
      <t xml:space="preserve">- To enhance state and community capacity to provide and expand evidence-based support employment programs to adults with serious mental illnesses including persons with co-occurring mental and substance use disorders. </t>
    </r>
  </si>
  <si>
    <r>
      <t xml:space="preserve">CT Critical Time Intervention Plus </t>
    </r>
    <r>
      <rPr>
        <sz val="10"/>
        <color theme="1"/>
        <rFont val="Tahoma"/>
        <family val="2"/>
      </rPr>
      <t xml:space="preserve">- To provide housing, employment, and recovery supports for people experiencing chronic homelessness.                                                                                                                                                                                                      </t>
    </r>
    <r>
      <rPr>
        <b/>
        <sz val="10"/>
        <color theme="1"/>
        <rFont val="Tahoma"/>
        <family val="2"/>
      </rPr>
      <t xml:space="preserve">      </t>
    </r>
  </si>
  <si>
    <r>
      <t xml:space="preserve">CT STRONG </t>
    </r>
    <r>
      <rPr>
        <sz val="10"/>
        <color theme="1"/>
        <rFont val="Tahoma"/>
        <family val="2"/>
      </rPr>
      <t xml:space="preserve">- To engage and connect 900 transition-age youths and young adults who have, or are at risk for, behavioral health disorders to high-quality care.                                                                                                                                                                                                          </t>
    </r>
    <r>
      <rPr>
        <b/>
        <sz val="10"/>
        <color theme="1"/>
        <rFont val="Tahoma"/>
        <family val="2"/>
      </rPr>
      <t xml:space="preserve">      </t>
    </r>
  </si>
  <si>
    <r>
      <t xml:space="preserve">CT Access to Recovery (ATR) Program IV </t>
    </r>
    <r>
      <rPr>
        <sz val="10"/>
        <color theme="1"/>
        <rFont val="Tahoma"/>
        <family val="2"/>
      </rPr>
      <t xml:space="preserve">- To increase the capacity to provide genuine individual choice among a comprehensive array of clinical treatment and recovery services and provider options, including faith and peer-based options, and increase the overall clinical treatment and recovery support services capacity for individuals with substance use disorders.                                                                                                                                                                                                                    </t>
    </r>
  </si>
  <si>
    <r>
      <t xml:space="preserve">CT CTI+ Enhancement </t>
    </r>
    <r>
      <rPr>
        <sz val="10"/>
        <color theme="1"/>
        <rFont val="Tahoma"/>
        <family val="2"/>
      </rPr>
      <t xml:space="preserve">- Expansion to the CTI+ Program to serve an additional 380 individuals who are experiencing chronic homelessness by providing housing, income and recovery supports and to improve services through training in trauma and wellness. </t>
    </r>
  </si>
  <si>
    <r>
      <t xml:space="preserve">CT Partnership for Success 2015 </t>
    </r>
    <r>
      <rPr>
        <sz val="10"/>
        <color theme="1"/>
        <rFont val="Tahoma"/>
        <family val="2"/>
      </rPr>
      <t xml:space="preserve">- To address underage drinking among persons aged 12 to 20 and prescription drug misuse and abuse among persons aged 12 to 25 with a focus of reducing health disparities.                                                                                                                                                                                                                      </t>
    </r>
  </si>
  <si>
    <r>
      <t xml:space="preserve">CT Networks of Care for Suicide Prevention </t>
    </r>
    <r>
      <rPr>
        <sz val="10"/>
        <color theme="1"/>
        <rFont val="Tahoma"/>
        <family val="2"/>
      </rPr>
      <t xml:space="preserve">- To establish a statewide network of care for suicide prevention, intervention and response, and implement an intensive community-based effort to reduce non-fatal suicide attempts and suicide deaths among at risk youth age 10-24. </t>
    </r>
  </si>
  <si>
    <r>
      <t>Connecticut Strategic Prevention Framework for Prescription Drugs</t>
    </r>
    <r>
      <rPr>
        <sz val="10"/>
        <color theme="1"/>
        <rFont val="Tahoma"/>
        <family val="2"/>
      </rPr>
      <t xml:space="preserve"> - To raise awareness regarding the dangers of sharing medications for individuals age 12 and over and work with the pharmaceutical and medical communities on the risks of overprescribing to young adults, in order to reduce the non-medical use of prescription drugs and prevent opioid overdoses.</t>
    </r>
    <r>
      <rPr>
        <b/>
        <sz val="10"/>
        <color theme="1"/>
        <rFont val="Tahoma"/>
        <family val="2"/>
      </rPr>
      <t xml:space="preserve"> </t>
    </r>
  </si>
  <si>
    <r>
      <t>Connecticut MAT</t>
    </r>
    <r>
      <rPr>
        <b/>
        <i/>
        <sz val="10"/>
        <color theme="1"/>
        <rFont val="Tahoma"/>
        <family val="2"/>
      </rPr>
      <t>x</t>
    </r>
    <r>
      <rPr>
        <b/>
        <sz val="10"/>
        <color theme="1"/>
        <rFont val="Tahoma"/>
        <family val="2"/>
      </rPr>
      <t xml:space="preserve"> </t>
    </r>
    <r>
      <rPr>
        <sz val="10"/>
        <color theme="1"/>
        <rFont val="Tahoma"/>
        <family val="2"/>
      </rPr>
      <t xml:space="preserve">- To expand/enhance access to medication-assisted treatment (MAT) services for persons with opioid use disorder seeking or receiving MAT. </t>
    </r>
  </si>
  <si>
    <r>
      <t>Connecticut's Targeted Response to the Opioid Crisis</t>
    </r>
    <r>
      <rPr>
        <sz val="10"/>
        <color theme="1"/>
        <rFont val="Tahoma"/>
        <family val="2"/>
      </rPr>
      <t xml:space="preserve"> - To address the opioid crisis by increasing access to treatment, reducing unmet treatment need, and reducing opioid overdose related deaths through the provision of prevention, treatment and recovery activities for opioid use disorder. </t>
    </r>
  </si>
  <si>
    <r>
      <t xml:space="preserve">Emergency Rooms, Recovery Coaches, and MAT:  Statewide Comparisons </t>
    </r>
    <r>
      <rPr>
        <sz val="10"/>
        <color theme="1"/>
        <rFont val="Tahoma"/>
        <family val="2"/>
      </rPr>
      <t xml:space="preserve">- To evaluate Medication Assisted Treatment induction and Recovery Coaching in hospital Emergency Departments.                                                                      </t>
    </r>
  </si>
  <si>
    <r>
      <t xml:space="preserve">Promoting Integrated Care in Connecticut </t>
    </r>
    <r>
      <rPr>
        <sz val="10"/>
        <color theme="1"/>
        <rFont val="Tahoma"/>
        <family val="2"/>
      </rPr>
      <t>- To promote full integration and collaboration in clinical practices between primary and behavioral healthcare; support the improvement of integrated models to improve the overall wellness and physical health status of adults with serious mental illness; and promote and offer integrated care services related to screening, diagnosis, prevention, and treatment of mental and substance abuse disorders, and co-occurring physical health conditions and chronic diseases.</t>
    </r>
  </si>
  <si>
    <r>
      <t xml:space="preserve">PRIME Clinic:  Stepped Care for Youth and Young Adults at Clinical High Risk for Psychosis </t>
    </r>
    <r>
      <rPr>
        <sz val="10"/>
        <color theme="1"/>
        <rFont val="Tahoma"/>
        <family val="2"/>
      </rPr>
      <t>- To identify youth and young adults, at clinical high risk for psychosis and provide evidence-based interventions to prevent the onset of psychosis or lessen the severity of psychotic disorder.</t>
    </r>
  </si>
  <si>
    <r>
      <t xml:space="preserve">CPR:  Connecticut Promotes Recovery from Opioid Addiction </t>
    </r>
    <r>
      <rPr>
        <sz val="10"/>
        <color theme="1"/>
        <rFont val="Tahoma"/>
        <family val="2"/>
      </rPr>
      <t xml:space="preserve">- State Opioid Response aims to address the opioid crisis by increasing access to Medication Assisted Treatment, reducing unmet treatment need, and reducing opioid overdoes related deaths through the provision of prevention, treatment and recovery support services for opioid use disorder. </t>
    </r>
  </si>
  <si>
    <r>
      <t xml:space="preserve">Emergency Response for Hurricane Maria </t>
    </r>
    <r>
      <rPr>
        <sz val="10"/>
        <color theme="1"/>
        <rFont val="Tahoma"/>
        <family val="2"/>
      </rPr>
      <t xml:space="preserve">- To provide a range of mental health supports to children and their families who were evacuated to Connecticut following Hurricane Maria.                                                            </t>
    </r>
  </si>
  <si>
    <r>
      <t xml:space="preserve">Doula Personal Responsibility Education Program (PREP) Grant - </t>
    </r>
    <r>
      <rPr>
        <sz val="10"/>
        <color theme="1"/>
        <rFont val="Tahoma"/>
        <family val="2"/>
      </rPr>
      <t xml:space="preserve">To educate adolescents and young adults on both abstinence and contraception for the prevention of pregnancy and sexually/transmitted infections, including HIV/AIDS.  </t>
    </r>
  </si>
  <si>
    <r>
      <t xml:space="preserve">Doula Case Management for Pregnant Women Grant -  </t>
    </r>
    <r>
      <rPr>
        <sz val="10"/>
        <color theme="1"/>
        <rFont val="Tahoma"/>
        <family val="2"/>
      </rPr>
      <t xml:space="preserve">To maintain and strengthen their leadership in planning, promoting, coordinating and evaluating health care for pregnant women.                                              </t>
    </r>
    <r>
      <rPr>
        <b/>
        <sz val="10"/>
        <color theme="1"/>
        <rFont val="Tahoma"/>
        <family val="2"/>
      </rPr>
      <t xml:space="preserve">     </t>
    </r>
  </si>
  <si>
    <t>SM010007</t>
  </si>
  <si>
    <t>X06SM016007</t>
  </si>
  <si>
    <t>TI010007</t>
  </si>
  <si>
    <t>SM061521</t>
  </si>
  <si>
    <t>SM061708</t>
  </si>
  <si>
    <t>SM061007</t>
  </si>
  <si>
    <t>TI080253</t>
  </si>
  <si>
    <t>SM061971</t>
  </si>
  <si>
    <t>TI025539</t>
  </si>
  <si>
    <t>SM062434</t>
  </si>
  <si>
    <t>SP020775</t>
  </si>
  <si>
    <t>SM062916</t>
  </si>
  <si>
    <t>SP022110</t>
  </si>
  <si>
    <t>TI026749</t>
  </si>
  <si>
    <t>TI026790</t>
  </si>
  <si>
    <t>H79SM080242</t>
  </si>
  <si>
    <t>H79SM081190</t>
  </si>
  <si>
    <t>H07SM063574</t>
  </si>
  <si>
    <t>HHSF223201710202C</t>
  </si>
  <si>
    <t>CT MATx</t>
  </si>
  <si>
    <t>Federal Identifier</t>
  </si>
  <si>
    <t>G-1901CTSOSR</t>
  </si>
  <si>
    <t>NU90TP921926-01-04</t>
  </si>
  <si>
    <t>Shelter Plus Care Mapping</t>
  </si>
  <si>
    <t>Continuum of Care</t>
  </si>
  <si>
    <t>Bud Ref</t>
  </si>
  <si>
    <t>Project</t>
  </si>
  <si>
    <t>Period of award</t>
  </si>
  <si>
    <t>HUD ID Number</t>
  </si>
  <si>
    <t>Contract Prefix</t>
  </si>
  <si>
    <t>September</t>
  </si>
  <si>
    <t>October</t>
  </si>
  <si>
    <t>November</t>
  </si>
  <si>
    <t>December</t>
  </si>
  <si>
    <t>January</t>
  </si>
  <si>
    <t>Mar</t>
  </si>
  <si>
    <t>April</t>
  </si>
  <si>
    <t>May</t>
  </si>
  <si>
    <t>June</t>
  </si>
  <si>
    <t>July</t>
  </si>
  <si>
    <t>August</t>
  </si>
  <si>
    <t>keycode</t>
  </si>
  <si>
    <t>Fairfield County TRA:Cons</t>
  </si>
  <si>
    <t>22656</t>
  </si>
  <si>
    <t>2018</t>
  </si>
  <si>
    <t>MHA000000021752</t>
  </si>
  <si>
    <t>06/01/19 - 05/31/20</t>
  </si>
  <si>
    <t>TRA-00021752-</t>
  </si>
  <si>
    <t xml:space="preserve">X </t>
  </si>
  <si>
    <t>Bridgeport TRA:City of B</t>
  </si>
  <si>
    <t>22390</t>
  </si>
  <si>
    <t>2010</t>
  </si>
  <si>
    <t>MHA000000030110</t>
  </si>
  <si>
    <t>CLOSED</t>
  </si>
  <si>
    <t>Bridgeport PRA:Fairfield Apts.</t>
  </si>
  <si>
    <t>2017</t>
  </si>
  <si>
    <t>MHA000000021871</t>
  </si>
  <si>
    <r>
      <t xml:space="preserve">10/01/18 - </t>
    </r>
    <r>
      <rPr>
        <sz val="10"/>
        <color rgb="FFFF0000"/>
        <rFont val="Arial"/>
        <family val="2"/>
      </rPr>
      <t>08/31/19</t>
    </r>
  </si>
  <si>
    <t>PRA-00021871-</t>
  </si>
  <si>
    <t>merges</t>
  </si>
  <si>
    <t>Bridgeport PRA:Crescent</t>
  </si>
  <si>
    <t>MHA000000022258</t>
  </si>
  <si>
    <t>09/01/18 - 08/31/19</t>
  </si>
  <si>
    <t>PRA-00022258-</t>
  </si>
  <si>
    <t>X</t>
  </si>
  <si>
    <t>Bridgeport TRA:ReAlloc2012</t>
  </si>
  <si>
    <t>22644</t>
  </si>
  <si>
    <t>2014</t>
  </si>
  <si>
    <t>01/01/15 - 12/31/15</t>
  </si>
  <si>
    <t>Norwalk TRA:Cons</t>
  </si>
  <si>
    <t>MHA000000020856</t>
  </si>
  <si>
    <t>06/01/18 - 05/31/19</t>
  </si>
  <si>
    <t>CLOSED-Merged into 21752</t>
  </si>
  <si>
    <t>Norwalk TRA:ReAlloc2012</t>
  </si>
  <si>
    <t>MHA000000022645</t>
  </si>
  <si>
    <t>X--'</t>
  </si>
  <si>
    <t>Stamford TRA:Cons</t>
  </si>
  <si>
    <t>MHA000000021713</t>
  </si>
  <si>
    <t>Stamford PRA:Colony</t>
  </si>
  <si>
    <t>MHA000000021714</t>
  </si>
  <si>
    <r>
      <t xml:space="preserve">01/01/19 - </t>
    </r>
    <r>
      <rPr>
        <sz val="10"/>
        <color rgb="FFFF0000"/>
        <rFont val="Arial"/>
        <family val="2"/>
      </rPr>
      <t>10/31/19</t>
    </r>
  </si>
  <si>
    <t>PRA-00021714-</t>
  </si>
  <si>
    <t>Stamford PRA:Atlantic</t>
  </si>
  <si>
    <t>MHA000000022247</t>
  </si>
  <si>
    <t>11/01/18 - 10/31/19</t>
  </si>
  <si>
    <t>PRA-00022247-</t>
  </si>
  <si>
    <t>Stamford RRH:ShltrHmlss</t>
  </si>
  <si>
    <t>2016</t>
  </si>
  <si>
    <t>MHA000000022646</t>
  </si>
  <si>
    <t>01/01/18 - 12/31/18</t>
  </si>
  <si>
    <t>CLOSED as of 12/31/16</t>
  </si>
  <si>
    <t>Danbury TRA:Cons</t>
  </si>
  <si>
    <t>MHA000000022243</t>
  </si>
  <si>
    <t>10/01/18 - 09/30/19</t>
  </si>
  <si>
    <t>TRA-00022243-</t>
  </si>
  <si>
    <t>Danbury TRA: DRA2</t>
  </si>
  <si>
    <t>MHA000000022666</t>
  </si>
  <si>
    <t>07/01/19 - 06/30/20</t>
  </si>
  <si>
    <t>ct0329L1e051800</t>
  </si>
  <si>
    <t>TRA-00022666-</t>
  </si>
  <si>
    <t>Danbury SHP:ARC</t>
  </si>
  <si>
    <t>MHA000000022632</t>
  </si>
  <si>
    <t>12/01/18 - 11/30/19</t>
  </si>
  <si>
    <t>TRA-00022632-</t>
  </si>
  <si>
    <t>Waterbury TRA:SHP#2</t>
  </si>
  <si>
    <t>2013</t>
  </si>
  <si>
    <t>MHA000000022471</t>
  </si>
  <si>
    <t>CLOSED-MOVED TO 22609</t>
  </si>
  <si>
    <t xml:space="preserve"> X--,</t>
  </si>
  <si>
    <t>Waterbury TRA:SHP#3</t>
  </si>
  <si>
    <t>MHA000000022563</t>
  </si>
  <si>
    <t xml:space="preserve"> X--|</t>
  </si>
  <si>
    <t>Waterbury TRA:#4</t>
  </si>
  <si>
    <t>21876</t>
  </si>
  <si>
    <t>2012</t>
  </si>
  <si>
    <t>MHA000000031310</t>
  </si>
  <si>
    <t>10/01/15 - 09/30/16</t>
  </si>
  <si>
    <t>Waterbury TRA:#5</t>
  </si>
  <si>
    <t>22057</t>
  </si>
  <si>
    <t>2006</t>
  </si>
  <si>
    <t>Waterbury TRA:Cons</t>
  </si>
  <si>
    <t>MHA000000022609</t>
  </si>
  <si>
    <t>TRA-00022609-</t>
  </si>
  <si>
    <t>Waterbury TRA:CHD</t>
  </si>
  <si>
    <t>MHA000000022647</t>
  </si>
  <si>
    <t>01/01/19 - 12/31/19</t>
  </si>
  <si>
    <t>TRA-00022647-</t>
  </si>
  <si>
    <t>Waterbury TRA: Step Up</t>
  </si>
  <si>
    <t>MHA000000022671</t>
  </si>
  <si>
    <t>TRA-00022671-</t>
  </si>
  <si>
    <t>Waterbury TRA: Brooklyn Hope</t>
  </si>
  <si>
    <t>MHA000000022672</t>
  </si>
  <si>
    <t>TRA-00022672</t>
  </si>
  <si>
    <t>Waterbury TRA: Housing Plus</t>
  </si>
  <si>
    <t>MHA000000022669</t>
  </si>
  <si>
    <t>TRA-00022669</t>
  </si>
  <si>
    <t>Waterbuiry TRA: New Hope</t>
  </si>
  <si>
    <t>MHA000000022670</t>
  </si>
  <si>
    <t>08/01/19 - 07/31/20</t>
  </si>
  <si>
    <t>TRA-00022670</t>
  </si>
  <si>
    <t>Torrington TRA:Cons.</t>
  </si>
  <si>
    <t>MHA000000022257</t>
  </si>
  <si>
    <t>TRA-00022257-</t>
  </si>
  <si>
    <t>Torrington SHP:WHO</t>
  </si>
  <si>
    <t>MHA000000022469</t>
  </si>
  <si>
    <t>TRA-00022469-</t>
  </si>
  <si>
    <t>Torrington SHP:WHO#2</t>
  </si>
  <si>
    <t>MHA000000022562</t>
  </si>
  <si>
    <t>CLOSED - MOVED TO 22469</t>
  </si>
  <si>
    <t xml:space="preserve">   X-'</t>
  </si>
  <si>
    <t xml:space="preserve">           |</t>
  </si>
  <si>
    <t>Torrington SHP:WHO#3</t>
  </si>
  <si>
    <t>MHA000000022649</t>
  </si>
  <si>
    <t>Intercommunity TRA:CASA HP</t>
  </si>
  <si>
    <t>MHA000000022586</t>
  </si>
  <si>
    <t>TRA-00022586-</t>
  </si>
  <si>
    <t>Hartford TRA:CRT</t>
  </si>
  <si>
    <t>22165</t>
  </si>
  <si>
    <t>MHA000000032110</t>
  </si>
  <si>
    <t>consolidated</t>
  </si>
  <si>
    <t>Mercy TRA:Hartford</t>
  </si>
  <si>
    <t>MHA000000022626</t>
  </si>
  <si>
    <t>TRA-00022626-</t>
  </si>
  <si>
    <t>Mercy TRA:Middletown</t>
  </si>
  <si>
    <t>MHA000000022628</t>
  </si>
  <si>
    <t>TRA-00022628-</t>
  </si>
  <si>
    <t>Hartford TRA:Cons</t>
  </si>
  <si>
    <t>MHA000000022246</t>
  </si>
  <si>
    <t>05/01/19 - 04/30/20</t>
  </si>
  <si>
    <t>TRA-00022246-</t>
  </si>
  <si>
    <t>Hartford TRA:SuShayPl</t>
  </si>
  <si>
    <t>MHA000000022468</t>
  </si>
  <si>
    <t>TRA-00022468-</t>
  </si>
  <si>
    <t>Hartford TRA:ReAlloc2012</t>
  </si>
  <si>
    <t>MHA000000022643</t>
  </si>
  <si>
    <t>CLOSED - MOVED TO 22246</t>
  </si>
  <si>
    <t xml:space="preserve">  X--'</t>
  </si>
  <si>
    <t>Hartford TRA:ReAlloc2013</t>
  </si>
  <si>
    <t>2015</t>
  </si>
  <si>
    <t>MHA000000022652</t>
  </si>
  <si>
    <t>MOVED TO 22246</t>
  </si>
  <si>
    <t>combined into another grant</t>
  </si>
  <si>
    <t>Hartford PRA:MSP</t>
  </si>
  <si>
    <t>MHA000000022244</t>
  </si>
  <si>
    <t>PRA-00022244-</t>
  </si>
  <si>
    <t xml:space="preserve">Hartford PRA:93HdsnVw </t>
  </si>
  <si>
    <t>MHA000000022245</t>
  </si>
  <si>
    <t>CLOSED - MOVED TO 22245</t>
  </si>
  <si>
    <t xml:space="preserve">X--, </t>
  </si>
  <si>
    <t>Hartford PRA:HdsnVw</t>
  </si>
  <si>
    <t>PRA-00022245-</t>
  </si>
  <si>
    <t>Hartford RRH:SalvArmy</t>
  </si>
  <si>
    <t>MHA000000022642</t>
  </si>
  <si>
    <t>TRA-00022642-</t>
  </si>
  <si>
    <t>Hartford TRA:Gtr Htfd RA</t>
  </si>
  <si>
    <t>MHA000000022665</t>
  </si>
  <si>
    <t>CLOSED-Merged into 22246</t>
  </si>
  <si>
    <t>Hartford TRA:Mnchstr</t>
  </si>
  <si>
    <t>MHA000000022388</t>
  </si>
  <si>
    <t>TRA-00022388-</t>
  </si>
  <si>
    <t>Chrys.Ctr TRA:Htfd VSS</t>
  </si>
  <si>
    <t>MHA000000022338</t>
  </si>
  <si>
    <t>MOVED TO 22249</t>
  </si>
  <si>
    <t>Chrys.Ctr TRA:Htfd HRRT</t>
  </si>
  <si>
    <t>MHA000000022401</t>
  </si>
  <si>
    <t>Chrys.Ctr SRA Htfd SoroCm</t>
  </si>
  <si>
    <t>MHA000000020752</t>
  </si>
  <si>
    <t>SRA-00020752-</t>
  </si>
  <si>
    <t>Chrys.Ctr TRA:BOS HRRT</t>
  </si>
  <si>
    <t>MHA000000022249</t>
  </si>
  <si>
    <t>05/01/18 - 04/30/19</t>
  </si>
  <si>
    <t>CLOSED as of 4/30/19</t>
  </si>
  <si>
    <t>Chrys.Ctr TRA:BOS VSS</t>
  </si>
  <si>
    <t>22337</t>
  </si>
  <si>
    <t>MHA000000032210</t>
  </si>
  <si>
    <t>CLOSED - MOVED TO 22249</t>
  </si>
  <si>
    <t>CLOSED as of 4/30/20</t>
  </si>
  <si>
    <t>Chrys.Ctr  TRA: Veterans</t>
  </si>
  <si>
    <t>MHA000000022365</t>
  </si>
  <si>
    <t>07/01/18 - 06/30/19</t>
  </si>
  <si>
    <t>CLOSED as of 6/30/19</t>
  </si>
  <si>
    <t>ends</t>
  </si>
  <si>
    <t>BOS Chrysalis Ctr SRA:Ridge Gdns</t>
  </si>
  <si>
    <t>21874</t>
  </si>
  <si>
    <t>MHA000000032230</t>
  </si>
  <si>
    <t>CLOSED as of 4/30/22</t>
  </si>
  <si>
    <t>New Britain TRA:Cons.</t>
  </si>
  <si>
    <t>MHA000000022248</t>
  </si>
  <si>
    <t>CLOSED as of 4/30/23</t>
  </si>
  <si>
    <t>CMHA TRA :NwBrtn</t>
  </si>
  <si>
    <t>MHA000000022591</t>
  </si>
  <si>
    <t>04/01/19 - 03/31/20</t>
  </si>
  <si>
    <t>TRA-00022591-</t>
  </si>
  <si>
    <t>CMHA TRA :Bonus</t>
  </si>
  <si>
    <t>22608</t>
  </si>
  <si>
    <t>MHA000000032310</t>
  </si>
  <si>
    <t>CHR TRA:Manchester</t>
  </si>
  <si>
    <t>MHA000000022592</t>
  </si>
  <si>
    <t>CLOSED - MOVED TO 22607</t>
  </si>
  <si>
    <t>CHR TRA: Pilots</t>
  </si>
  <si>
    <t>MHA000000022607</t>
  </si>
  <si>
    <t>TRA-00022607-</t>
  </si>
  <si>
    <t>Rushford Ctr TRA:Mer/Wall</t>
  </si>
  <si>
    <t>MHA000000022250</t>
  </si>
  <si>
    <t>TRA-00022250-</t>
  </si>
  <si>
    <t>Middletown TRA:Cons.</t>
  </si>
  <si>
    <t>MHA000000022251</t>
  </si>
  <si>
    <t>TRA-00022251-</t>
  </si>
  <si>
    <t>Middletown PRA:Lib Pl</t>
  </si>
  <si>
    <t>MHA000000022177</t>
  </si>
  <si>
    <t>PRA-00022177-</t>
  </si>
  <si>
    <t>Middletown SRA:Connections</t>
  </si>
  <si>
    <t>MHA000000021536</t>
  </si>
  <si>
    <t>SRA-00021536-</t>
  </si>
  <si>
    <t>Middlesex RRH:ClmbsHs</t>
  </si>
  <si>
    <t>MHA000000022648</t>
  </si>
  <si>
    <t>TRA-00022648-</t>
  </si>
  <si>
    <t>BH Care TRA:SHP 12</t>
  </si>
  <si>
    <t>MHA000000022637</t>
  </si>
  <si>
    <t>MOVED TO 22659</t>
  </si>
  <si>
    <t>BHCare TRA:SHP'01</t>
  </si>
  <si>
    <t>MHA000000022657</t>
  </si>
  <si>
    <t>BHCare TRA:SHP'11</t>
  </si>
  <si>
    <t>MHA000000022658</t>
  </si>
  <si>
    <t>MOVED TO 22664</t>
  </si>
  <si>
    <t>Moved to another grant</t>
  </si>
  <si>
    <t>BHCare TRA: RA1</t>
  </si>
  <si>
    <t>MHA000000022659</t>
  </si>
  <si>
    <t>TRA-00022659-</t>
  </si>
  <si>
    <t>BHCare TRA:Harbor Hsg Opport</t>
  </si>
  <si>
    <t>MHA000000022660</t>
  </si>
  <si>
    <t>05/01/19 - 04/30/21</t>
  </si>
  <si>
    <t>BHCare TRA: RA2</t>
  </si>
  <si>
    <t>MHA000000022664</t>
  </si>
  <si>
    <t>01/01/19 - 04/30/19</t>
  </si>
  <si>
    <t>CLOSED Merged into 22659</t>
  </si>
  <si>
    <t>New Haven TRA:Cons.</t>
  </si>
  <si>
    <t>MHA000000022253</t>
  </si>
  <si>
    <t>TRA-00022253-</t>
  </si>
  <si>
    <t>New Haven TRA:ReAlloc2012</t>
  </si>
  <si>
    <t>MHA000000022638</t>
  </si>
  <si>
    <t>CLOSED-MOVED TO 22253</t>
  </si>
  <si>
    <t xml:space="preserve">  X--|</t>
  </si>
  <si>
    <t>New Haven TRA:ReAlloc2012#2</t>
  </si>
  <si>
    <t>MHA000000022639</t>
  </si>
  <si>
    <t>New Haven TRA:ReAlloc2012#3</t>
  </si>
  <si>
    <t>MHA000000022640</t>
  </si>
  <si>
    <t xml:space="preserve"> X--'</t>
  </si>
  <si>
    <t>New Haven PRA:Cedar Hill</t>
  </si>
  <si>
    <t>MHA000000022252</t>
  </si>
  <si>
    <t>PRA-00022252-</t>
  </si>
  <si>
    <t>New Haven SRA:Lucht Hall</t>
  </si>
  <si>
    <t>MHA000000021539</t>
  </si>
  <si>
    <t>SRA-00021539-</t>
  </si>
  <si>
    <t>New Haven SRA:Safe Haven</t>
  </si>
  <si>
    <t>MHA000000021816</t>
  </si>
  <si>
    <t>SRA-00021816-</t>
  </si>
  <si>
    <t>New Haven RRH:ClmbsHs</t>
  </si>
  <si>
    <t>MHA000000022641</t>
  </si>
  <si>
    <t>TRA-00022641-</t>
  </si>
  <si>
    <t>New Haven RRH:New Reach</t>
  </si>
  <si>
    <t>MHA000000022650</t>
  </si>
  <si>
    <t>TRA-00022650-</t>
  </si>
  <si>
    <t>New Haven TRA:ReAlloc2013</t>
  </si>
  <si>
    <t>MHA000000022653</t>
  </si>
  <si>
    <t>MOVED TO 22253</t>
  </si>
  <si>
    <t>New London TRA:Cons</t>
  </si>
  <si>
    <t>MHA000000022256</t>
  </si>
  <si>
    <t>TRA-00022256-</t>
  </si>
  <si>
    <t xml:space="preserve"> </t>
  </si>
  <si>
    <t>New London TRA:2008</t>
  </si>
  <si>
    <t>MHA000000022340</t>
  </si>
  <si>
    <t>07/01/15 - 06/30/16</t>
  </si>
  <si>
    <t>Norwich TRA:500 Bswl</t>
  </si>
  <si>
    <t>MHA000000022606</t>
  </si>
  <si>
    <t>TRA-00022606-</t>
  </si>
  <si>
    <t>United Svc TRA:Wndhm</t>
  </si>
  <si>
    <t>MHA000000022059</t>
  </si>
  <si>
    <t>TRA-00022059-</t>
  </si>
  <si>
    <t>United Svc TRA:2014</t>
  </si>
  <si>
    <t>MHA000000022654</t>
  </si>
  <si>
    <t>Moved to 22059</t>
  </si>
  <si>
    <t>United Svc PRA:Brick Row</t>
  </si>
  <si>
    <t>MHA000000022261</t>
  </si>
  <si>
    <t>PRA-00022261-</t>
  </si>
  <si>
    <t>PSH HUD193-Norwich</t>
  </si>
  <si>
    <t>MHA000000022655</t>
  </si>
  <si>
    <t>TRA-NOR22655-</t>
  </si>
  <si>
    <t>PSH HUD193-Danbury</t>
  </si>
  <si>
    <t>CLOSED - merged into 22666</t>
  </si>
  <si>
    <t>PSH HUD193-Litchfield</t>
  </si>
  <si>
    <t>TRA-LIT22655-</t>
  </si>
  <si>
    <t>PSH HUD193-Middletown</t>
  </si>
  <si>
    <t>TRA-MID22655-</t>
  </si>
  <si>
    <t>PSH HUD193-Windham Regional</t>
  </si>
  <si>
    <t>TRA-WRC22655-</t>
  </si>
  <si>
    <t>PSH HUD193-New Britain</t>
  </si>
  <si>
    <t>TRA-NBC22655-</t>
  </si>
  <si>
    <t>PSH HUD193-Hartford</t>
  </si>
  <si>
    <t>TRA-HFD22655-</t>
  </si>
  <si>
    <t>PSH HUD193-Meridan</t>
  </si>
  <si>
    <t>TRA-MER22655-</t>
  </si>
  <si>
    <t>PSH HUD193-BHCare</t>
  </si>
  <si>
    <t>TRA-BHC22655-</t>
  </si>
  <si>
    <t>PSH HUD193-L&amp;M Hospital</t>
  </si>
  <si>
    <t>TRA-LMH22655-</t>
  </si>
  <si>
    <t>PSH HUD134-Waterbury</t>
  </si>
  <si>
    <t>MHA000000022661</t>
  </si>
  <si>
    <t>TRA-WTY22661-</t>
  </si>
  <si>
    <t>PSH HUD134-Litchfield</t>
  </si>
  <si>
    <t>TRA-LIT22661-</t>
  </si>
  <si>
    <t>PSH HUD134-Danbury</t>
  </si>
  <si>
    <t>PSH HUD134-New Britain</t>
  </si>
  <si>
    <t>TRA-NBR22661-</t>
  </si>
  <si>
    <t>PSH HUD134-Hartford</t>
  </si>
  <si>
    <t>TRA-HFD22661-</t>
  </si>
  <si>
    <t>PSH HUD134-CWT</t>
  </si>
  <si>
    <t>TRA-CWT22661-</t>
  </si>
  <si>
    <t>PSH HUD134-BHCare</t>
  </si>
  <si>
    <t>TRA-BHC22661-</t>
  </si>
  <si>
    <t>PSH HUD134-SSP</t>
  </si>
  <si>
    <t>TRA-SSP22661-</t>
  </si>
  <si>
    <t>PSH HUD134-New Haven</t>
  </si>
  <si>
    <t>TRA-51522661-</t>
  </si>
  <si>
    <t>PSH HUD134-CMH</t>
  </si>
  <si>
    <t>TRA-CMH22661-</t>
  </si>
  <si>
    <t>PSH ODFC 2015-Fairfield Aids Project</t>
  </si>
  <si>
    <t>MHA000000022662</t>
  </si>
  <si>
    <t>TRA-FAP22662-</t>
  </si>
  <si>
    <t>PSH ODFC 2017-Pacific House</t>
  </si>
  <si>
    <t>TRA-PAC22662-</t>
  </si>
  <si>
    <t>PH ODFC 2018</t>
  </si>
  <si>
    <t>MHA000000022673</t>
  </si>
  <si>
    <t>TRA00022673-</t>
  </si>
  <si>
    <t>PSH Pendleton House</t>
  </si>
  <si>
    <t>MHA000000022663</t>
  </si>
  <si>
    <t>ct0297L1e051802</t>
  </si>
  <si>
    <t>non Rental assistance</t>
  </si>
  <si>
    <t>SHP Solourner's Place</t>
  </si>
  <si>
    <t>MHA000000020901</t>
  </si>
  <si>
    <t>non Rental Assistance</t>
  </si>
  <si>
    <t>Planning Grant</t>
  </si>
  <si>
    <t>MHA000000022651</t>
  </si>
  <si>
    <t>See "HUD Continuum of Care" Tab</t>
  </si>
  <si>
    <t>Federal Funds Awarded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</si>
</sst>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0.000"/>
  </numFmts>
  <fonts count="16" x14ac:knownFonts="1">
    <font>
      <sz val="10"/>
      <color theme="1"/>
      <name val="Tahoma"/>
      <family val="2"/>
    </font>
    <font>
      <sz val="11"/>
      <color theme="1"/>
      <name val="Calibri"/>
      <family val="2"/>
      <scheme val="minor"/>
    </font>
    <font>
      <b/>
      <sz val="10"/>
      <color theme="1"/>
      <name val="Tahoma"/>
      <family val="2"/>
    </font>
    <font>
      <sz val="14"/>
      <color theme="1"/>
      <name val="Tahoma"/>
      <family val="2"/>
    </font>
    <font>
      <sz val="10"/>
      <name val="Tahoma"/>
      <family val="2"/>
    </font>
    <font>
      <sz val="10"/>
      <name val="Arial"/>
      <family val="2"/>
    </font>
    <font>
      <sz val="10"/>
      <name val="Arial Unicode MS"/>
      <family val="2"/>
    </font>
    <font>
      <b/>
      <i/>
      <sz val="10"/>
      <color theme="1"/>
      <name val="Tahoma"/>
      <family val="2"/>
    </font>
    <font>
      <b/>
      <sz val="12"/>
      <color theme="1"/>
      <name val="Tahoma"/>
      <family val="2"/>
    </font>
    <font>
      <sz val="10"/>
      <name val="Arial"/>
      <family val="2"/>
    </font>
    <font>
      <b/>
      <sz val="10"/>
      <name val="Arial"/>
      <family val="2"/>
    </font>
    <font>
      <b/>
      <u/>
      <sz val="10"/>
      <name val="Arial"/>
      <family val="2"/>
    </font>
    <font>
      <b/>
      <sz val="10"/>
      <color indexed="12"/>
      <name val="Arial"/>
      <family val="2"/>
    </font>
    <font>
      <sz val="10"/>
      <color rgb="FFFF0000"/>
      <name val="Arial"/>
      <family val="2"/>
    </font>
    <font>
      <sz val="10"/>
      <color indexed="12"/>
      <name val="Arial"/>
      <family val="2"/>
    </font>
    <font>
      <b/>
      <sz val="10"/>
      <color indexed="10"/>
      <name val="Arial"/>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43" fontId="5" fillId="0" borderId="0" applyFont="0" applyFill="0" applyBorder="0" applyAlignment="0" applyProtection="0"/>
    <xf numFmtId="0" fontId="5" fillId="0" borderId="0"/>
    <xf numFmtId="0" fontId="6" fillId="0" borderId="0"/>
    <xf numFmtId="0" fontId="1" fillId="0" borderId="0"/>
    <xf numFmtId="0" fontId="9" fillId="0" borderId="0"/>
    <xf numFmtId="0" fontId="5" fillId="0" borderId="0"/>
    <xf numFmtId="9" fontId="5" fillId="0" borderId="0" applyFont="0" applyFill="0" applyBorder="0" applyAlignment="0" applyProtection="0"/>
  </cellStyleXfs>
  <cellXfs count="46">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0" fillId="0" borderId="1" xfId="0" applyBorder="1" applyAlignment="1">
      <alignment horizontal="center" vertical="top" wrapText="1"/>
    </xf>
    <xf numFmtId="6" fontId="0" fillId="0" borderId="1" xfId="0" applyNumberFormat="1" applyBorder="1" applyAlignment="1">
      <alignment horizontal="center" vertical="center" wrapText="1"/>
    </xf>
    <xf numFmtId="0" fontId="2" fillId="0" borderId="1" xfId="0" applyFont="1" applyFill="1" applyBorder="1" applyAlignment="1">
      <alignment vertical="top" wrapText="1"/>
    </xf>
    <xf numFmtId="0" fontId="0" fillId="0" borderId="1" xfId="0" applyFill="1" applyBorder="1" applyAlignment="1">
      <alignment horizontal="center" vertical="top" wrapText="1"/>
    </xf>
    <xf numFmtId="6" fontId="0" fillId="0" borderId="1" xfId="0" applyNumberFormat="1" applyFill="1" applyBorder="1" applyAlignment="1">
      <alignment horizontal="center" vertical="center" wrapText="1"/>
    </xf>
    <xf numFmtId="6" fontId="8" fillId="0" borderId="1" xfId="0" applyNumberFormat="1" applyFont="1" applyBorder="1" applyAlignment="1">
      <alignment horizontal="center" vertical="center"/>
    </xf>
    <xf numFmtId="6" fontId="8" fillId="0" borderId="2"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0" fontId="10" fillId="0" borderId="0" xfId="5" applyFont="1" applyFill="1" applyBorder="1" applyAlignment="1">
      <alignment horizontal="center"/>
    </xf>
    <xf numFmtId="0" fontId="5" fillId="0" borderId="0" xfId="5" applyFont="1" applyFill="1" applyBorder="1"/>
    <xf numFmtId="0" fontId="11" fillId="0" borderId="0" xfId="5" applyFont="1" applyFill="1" applyBorder="1" applyAlignment="1">
      <alignment horizontal="center"/>
    </xf>
    <xf numFmtId="0" fontId="11" fillId="0" borderId="0" xfId="5" applyNumberFormat="1" applyFont="1" applyFill="1" applyBorder="1" applyAlignment="1">
      <alignment horizontal="left" wrapText="1"/>
    </xf>
    <xf numFmtId="0" fontId="5" fillId="0" borderId="0" xfId="6" applyFont="1" applyFill="1" applyBorder="1" applyAlignment="1" applyProtection="1"/>
    <xf numFmtId="49" fontId="5" fillId="0" borderId="0" xfId="6" applyNumberFormat="1" applyFont="1" applyFill="1" applyBorder="1" applyAlignment="1" applyProtection="1">
      <alignment horizontal="center"/>
      <protection locked="0"/>
    </xf>
    <xf numFmtId="49" fontId="5" fillId="0" borderId="0" xfId="6" applyNumberFormat="1" applyFont="1" applyFill="1" applyBorder="1" applyAlignment="1" applyProtection="1"/>
    <xf numFmtId="0" fontId="5" fillId="0" borderId="0" xfId="6" applyNumberFormat="1" applyFont="1" applyFill="1" applyBorder="1" applyAlignment="1" applyProtection="1"/>
    <xf numFmtId="0" fontId="12" fillId="0" borderId="0" xfId="6" applyFont="1" applyFill="1" applyBorder="1" applyAlignment="1">
      <alignment horizontal="center"/>
    </xf>
    <xf numFmtId="0" fontId="14" fillId="0" borderId="0" xfId="5" applyFont="1" applyFill="1" applyBorder="1"/>
    <xf numFmtId="0" fontId="5" fillId="0" borderId="0" xfId="6" applyNumberFormat="1" applyFont="1" applyFill="1" applyBorder="1"/>
    <xf numFmtId="0" fontId="12" fillId="0" borderId="0" xfId="6" quotePrefix="1" applyFont="1" applyFill="1" applyBorder="1" applyAlignment="1">
      <alignment horizontal="center"/>
    </xf>
    <xf numFmtId="49" fontId="5" fillId="0" borderId="0" xfId="6" applyNumberFormat="1" applyFont="1" applyFill="1" applyBorder="1" applyAlignment="1" applyProtection="1">
      <alignment horizontal="center"/>
    </xf>
    <xf numFmtId="0" fontId="5" fillId="0" borderId="0" xfId="5" quotePrefix="1" applyFont="1" applyFill="1" applyBorder="1"/>
    <xf numFmtId="0" fontId="5" fillId="0" borderId="0" xfId="6" applyFont="1" applyFill="1" applyBorder="1"/>
    <xf numFmtId="49" fontId="5" fillId="0" borderId="0" xfId="5" applyNumberFormat="1" applyFont="1" applyFill="1" applyBorder="1" applyAlignment="1" applyProtection="1">
      <alignment horizontal="center"/>
      <protection locked="0"/>
    </xf>
    <xf numFmtId="0" fontId="14" fillId="0" borderId="0" xfId="6" applyFont="1" applyFill="1" applyBorder="1"/>
    <xf numFmtId="0" fontId="5" fillId="0" borderId="0" xfId="6" applyFont="1" applyFill="1" applyBorder="1" applyAlignment="1">
      <alignment horizontal="center"/>
    </xf>
    <xf numFmtId="0" fontId="15" fillId="0" borderId="0" xfId="6" applyFont="1" applyFill="1" applyBorder="1" applyAlignment="1">
      <alignment horizontal="center"/>
    </xf>
    <xf numFmtId="9" fontId="5" fillId="0" borderId="0" xfId="7" applyFont="1" applyFill="1" applyBorder="1"/>
    <xf numFmtId="0" fontId="0" fillId="0" borderId="0" xfId="6" applyFont="1" applyFill="1" applyBorder="1"/>
    <xf numFmtId="0" fontId="5" fillId="0" borderId="0" xfId="5" applyFont="1" applyFill="1" applyBorder="1" applyAlignment="1">
      <alignment horizontal="center"/>
    </xf>
    <xf numFmtId="0" fontId="5" fillId="0" borderId="0" xfId="1" applyNumberFormat="1" applyFont="1" applyFill="1" applyBorder="1"/>
    <xf numFmtId="0" fontId="4" fillId="0" borderId="0" xfId="0" applyFont="1" applyFill="1" applyAlignment="1">
      <alignment horizontal="center" vertical="center"/>
    </xf>
    <xf numFmtId="0" fontId="0" fillId="0" borderId="0" xfId="0" applyFill="1"/>
    <xf numFmtId="0" fontId="2" fillId="0" borderId="1" xfId="0" applyFont="1" applyFill="1" applyBorder="1" applyAlignment="1">
      <alignment horizontal="center" vertical="center"/>
    </xf>
    <xf numFmtId="0" fontId="3" fillId="0" borderId="0" xfId="0" applyFont="1" applyAlignment="1">
      <alignment horizontal="center"/>
    </xf>
    <xf numFmtId="0" fontId="8" fillId="0" borderId="1" xfId="0" applyFont="1" applyBorder="1" applyAlignment="1">
      <alignment horizontal="center" vertical="center" wrapText="1"/>
    </xf>
    <xf numFmtId="0" fontId="10" fillId="0" borderId="0" xfId="5" applyFont="1" applyFill="1" applyBorder="1" applyAlignment="1">
      <alignment horizontal="center"/>
    </xf>
  </cellXfs>
  <cellStyles count="8">
    <cellStyle name="Comma 2" xfId="1"/>
    <cellStyle name="Normal" xfId="0" builtinId="0"/>
    <cellStyle name="Normal 2" xfId="2"/>
    <cellStyle name="Normal 3" xfId="3"/>
    <cellStyle name="Normal 4" xfId="4"/>
    <cellStyle name="Normal 5" xfId="5"/>
    <cellStyle name="Normal_SPC reconciliation2006" xfId="6"/>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ccounting-Budget\HOUSING%20%20Program\Continuum%20of%20Care%20(Shelter%20Plus%20Care)\Federal-HUD\FY2020\HUD%20RECONCILIATIO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Summary"/>
      <sheetName val="Summary for Local Offices"/>
      <sheetName val="Project code Key"/>
      <sheetName val="mapping to FSB"/>
      <sheetName val="Yale&amp;CMHC Ledger"/>
      <sheetName val="21752-17"/>
      <sheetName val="21752-18"/>
      <sheetName val="21871-17"/>
      <sheetName val="22258-17"/>
      <sheetName val="22258-18"/>
      <sheetName val="20856-17"/>
      <sheetName val="21713-17"/>
      <sheetName val="21714-17"/>
      <sheetName val="22247-17"/>
      <sheetName val="22247-18"/>
      <sheetName val="22243-17"/>
      <sheetName val="22243-18"/>
      <sheetName val="22666-18"/>
      <sheetName val="22667-18"/>
      <sheetName val="22632-17"/>
      <sheetName val="22609-17"/>
      <sheetName val="22609-18"/>
      <sheetName val="22647-17"/>
      <sheetName val="22647-18"/>
      <sheetName val="22669-18"/>
      <sheetName val="22670-18"/>
      <sheetName val="22671-18"/>
      <sheetName val="22672-18"/>
      <sheetName val="22257-17"/>
      <sheetName val="22257-18"/>
      <sheetName val="22469-17"/>
      <sheetName val="22469-18"/>
      <sheetName val="22586-14"/>
      <sheetName val="22586-15"/>
      <sheetName val="22586-17"/>
      <sheetName val="22586-18"/>
      <sheetName val="22626-17"/>
      <sheetName val="22626-18"/>
      <sheetName val="22628-17"/>
      <sheetName val="22628-18"/>
      <sheetName val="22246-17"/>
      <sheetName val="22246-18"/>
      <sheetName val="22468-17"/>
      <sheetName val="22468-18"/>
      <sheetName val="22665-17"/>
      <sheetName val="22244-17"/>
      <sheetName val="22244-18"/>
      <sheetName val="22245-17"/>
      <sheetName val="22245-18"/>
      <sheetName val="22642-17"/>
      <sheetName val="22388-17"/>
      <sheetName val="22388-18"/>
      <sheetName val="20752-17"/>
      <sheetName val="20752-18"/>
      <sheetName val="22249-17"/>
      <sheetName val="22365-14"/>
      <sheetName val="22365-17"/>
      <sheetName val="22591-17"/>
      <sheetName val="22591-18"/>
      <sheetName val="22607-14"/>
      <sheetName val="22607-17"/>
      <sheetName val="22607-18"/>
      <sheetName val="22250-17"/>
      <sheetName val="22250-18"/>
      <sheetName val="22251-17"/>
      <sheetName val="22251-18"/>
      <sheetName val="22177-17"/>
      <sheetName val="22177-18"/>
      <sheetName val="21536-17"/>
      <sheetName val="21536-18"/>
      <sheetName val="22648-17"/>
      <sheetName val="22659-17"/>
      <sheetName val="22659-18"/>
      <sheetName val="22664-17"/>
      <sheetName val="20901-17"/>
      <sheetName val="20901-18"/>
      <sheetName val="22651-17"/>
      <sheetName val="22651-18"/>
      <sheetName val="22253-17"/>
      <sheetName val="22253-18"/>
      <sheetName val="22252-17"/>
      <sheetName val="22252-18"/>
      <sheetName val="21539-17"/>
      <sheetName val="21539-18"/>
      <sheetName val="21816-17"/>
      <sheetName val="21816-18"/>
      <sheetName val="22641-17"/>
      <sheetName val="22650-17"/>
      <sheetName val="22256-17"/>
      <sheetName val="22256-18"/>
      <sheetName val="22606-17"/>
      <sheetName val="22606-18"/>
      <sheetName val="22059-17"/>
      <sheetName val="22059-18"/>
      <sheetName val="22261-17"/>
      <sheetName val="22261-18"/>
      <sheetName val="22655-16"/>
      <sheetName val="22655-17"/>
      <sheetName val="22655-18"/>
      <sheetName val="22661-15"/>
      <sheetName val="22661-16"/>
      <sheetName val="22661-17"/>
      <sheetName val="22661-18"/>
      <sheetName val="22662-17"/>
      <sheetName val="22662-18"/>
      <sheetName val="22663-17"/>
      <sheetName val="22663-18"/>
      <sheetName val="BLANK"/>
    </sheetNames>
    <sheetDataSet>
      <sheetData sheetId="0">
        <row r="5">
          <cell r="W5" t="str">
            <v>22656-21752-2017</v>
          </cell>
          <cell r="X5">
            <v>0</v>
          </cell>
          <cell r="AB5" t="str">
            <v>ct0035L1e031710</v>
          </cell>
        </row>
        <row r="6">
          <cell r="W6" t="str">
            <v>22656-21752-2018</v>
          </cell>
          <cell r="X6">
            <v>0</v>
          </cell>
          <cell r="AB6" t="str">
            <v>ct0035L1e031811</v>
          </cell>
        </row>
        <row r="7">
          <cell r="W7" t="str">
            <v>22656-21871-2017</v>
          </cell>
          <cell r="X7">
            <v>0</v>
          </cell>
          <cell r="AB7" t="str">
            <v>ct0033L1e031710</v>
          </cell>
        </row>
        <row r="8">
          <cell r="W8" t="str">
            <v>22656-22258-2017</v>
          </cell>
          <cell r="X8">
            <v>0</v>
          </cell>
          <cell r="AB8" t="str">
            <v>ct0034L1e031710</v>
          </cell>
        </row>
        <row r="9">
          <cell r="W9" t="str">
            <v>22656-22258-2018</v>
          </cell>
          <cell r="X9">
            <v>0</v>
          </cell>
          <cell r="AB9" t="str">
            <v>ct0034L1e031811</v>
          </cell>
        </row>
        <row r="10">
          <cell r="W10" t="str">
            <v>22656-20856-2017</v>
          </cell>
          <cell r="X10">
            <v>0</v>
          </cell>
          <cell r="AB10" t="str">
            <v>ct0085L1e031710</v>
          </cell>
        </row>
        <row r="11">
          <cell r="W11" t="str">
            <v>22656-21713-2017</v>
          </cell>
          <cell r="X11">
            <v>0</v>
          </cell>
          <cell r="AB11" t="str">
            <v>ct0105L1e031710</v>
          </cell>
        </row>
        <row r="12">
          <cell r="W12" t="str">
            <v>22656-21714-2017</v>
          </cell>
          <cell r="X12">
            <v>0</v>
          </cell>
          <cell r="AB12" t="str">
            <v>ct0103L1e031710</v>
          </cell>
        </row>
        <row r="13">
          <cell r="W13" t="str">
            <v>22656-22247-2017</v>
          </cell>
          <cell r="X13">
            <v>0</v>
          </cell>
          <cell r="AB13" t="str">
            <v>ct0104L1e031710</v>
          </cell>
        </row>
        <row r="14">
          <cell r="W14" t="str">
            <v>22656-22247-2018</v>
          </cell>
          <cell r="X14">
            <v>0</v>
          </cell>
          <cell r="AB14" t="str">
            <v>ct0104L1e031811</v>
          </cell>
        </row>
        <row r="15">
          <cell r="W15" t="str">
            <v>22656-22243-2017</v>
          </cell>
          <cell r="X15">
            <v>0</v>
          </cell>
          <cell r="AB15" t="str">
            <v>ct0210L1e051706</v>
          </cell>
        </row>
        <row r="16">
          <cell r="W16" t="str">
            <v>22656-22243-2018</v>
          </cell>
          <cell r="X16">
            <v>0</v>
          </cell>
          <cell r="AB16" t="str">
            <v>ct0210L1e051807</v>
          </cell>
        </row>
        <row r="17">
          <cell r="W17" t="str">
            <v>22656-22666-2018</v>
          </cell>
          <cell r="X17">
            <v>0</v>
          </cell>
          <cell r="AB17" t="str">
            <v>ct0329L1e051800</v>
          </cell>
        </row>
        <row r="18">
          <cell r="W18" t="str">
            <v>22656-22667-2018</v>
          </cell>
          <cell r="X18">
            <v>0</v>
          </cell>
          <cell r="AB18" t="str">
            <v>ct0328L1e051800</v>
          </cell>
        </row>
        <row r="19">
          <cell r="W19" t="str">
            <v>22656-22632-2017</v>
          </cell>
          <cell r="X19">
            <v>0</v>
          </cell>
          <cell r="AB19" t="str">
            <v>ct0205L1e051706</v>
          </cell>
        </row>
        <row r="20">
          <cell r="W20" t="str">
            <v>22656-22609-2017</v>
          </cell>
          <cell r="X20">
            <v>0</v>
          </cell>
          <cell r="AB20" t="str">
            <v>ct0204L1e051706</v>
          </cell>
        </row>
        <row r="21">
          <cell r="W21" t="str">
            <v>22656-22609-2018</v>
          </cell>
          <cell r="X21">
            <v>0</v>
          </cell>
          <cell r="AB21" t="str">
            <v>ct0204L1e051807</v>
          </cell>
        </row>
        <row r="22">
          <cell r="W22" t="str">
            <v>22656-22647-2017</v>
          </cell>
          <cell r="X22">
            <v>0</v>
          </cell>
          <cell r="AB22" t="str">
            <v>ct0237L1e051705</v>
          </cell>
        </row>
        <row r="23">
          <cell r="W23" t="str">
            <v>22656-22647-2018</v>
          </cell>
          <cell r="X23">
            <v>0</v>
          </cell>
          <cell r="AB23" t="str">
            <v>ct0237L1e051806</v>
          </cell>
        </row>
        <row r="24">
          <cell r="W24" t="str">
            <v>22656-22669-2018</v>
          </cell>
          <cell r="X24">
            <v>0</v>
          </cell>
          <cell r="AB24" t="str">
            <v>CT0151L1E051810</v>
          </cell>
        </row>
        <row r="25">
          <cell r="W25" t="str">
            <v>22656-22670-2018</v>
          </cell>
          <cell r="X25">
            <v>0</v>
          </cell>
          <cell r="AB25" t="str">
            <v>CT0162L1E051804</v>
          </cell>
        </row>
        <row r="26">
          <cell r="W26" t="str">
            <v>22656-22671-2018</v>
          </cell>
          <cell r="X26">
            <v>0</v>
          </cell>
          <cell r="AB26" t="str">
            <v>ct0211L1e051806</v>
          </cell>
        </row>
        <row r="27">
          <cell r="W27" t="str">
            <v>22656-22672-2018</v>
          </cell>
          <cell r="X27">
            <v>0</v>
          </cell>
          <cell r="AB27" t="str">
            <v>CT0212L1E051807</v>
          </cell>
        </row>
        <row r="28">
          <cell r="W28" t="str">
            <v>22656-22257-2017</v>
          </cell>
          <cell r="X28">
            <v>0</v>
          </cell>
          <cell r="AB28" t="str">
            <v>ct0142L1e051709</v>
          </cell>
        </row>
        <row r="29">
          <cell r="W29" t="str">
            <v>22656-22257-2018</v>
          </cell>
          <cell r="X29">
            <v>0</v>
          </cell>
          <cell r="AB29" t="str">
            <v>ct0142L1e051810</v>
          </cell>
        </row>
        <row r="30">
          <cell r="W30" t="str">
            <v>22656-22469-2017</v>
          </cell>
          <cell r="X30">
            <v>0</v>
          </cell>
          <cell r="AB30" t="str">
            <v>ct0200L1e051706</v>
          </cell>
        </row>
        <row r="31">
          <cell r="W31" t="str">
            <v>22656-22469-2018</v>
          </cell>
          <cell r="X31">
            <v>0</v>
          </cell>
          <cell r="AB31" t="str">
            <v>ct0200L1e051807</v>
          </cell>
        </row>
        <row r="32">
          <cell r="W32" t="str">
            <v>22656-22586-2017</v>
          </cell>
          <cell r="X32">
            <v>0</v>
          </cell>
          <cell r="AB32" t="str">
            <v>ct0061L1e051710</v>
          </cell>
        </row>
        <row r="33">
          <cell r="W33" t="str">
            <v>22656-22586-2018</v>
          </cell>
          <cell r="X33">
            <v>0</v>
          </cell>
          <cell r="AB33" t="str">
            <v>ct0061L1e051811</v>
          </cell>
        </row>
        <row r="34">
          <cell r="W34" t="str">
            <v>22656-22626-2017</v>
          </cell>
          <cell r="X34">
            <v>0</v>
          </cell>
          <cell r="AB34" t="str">
            <v>ct0154L1e051707</v>
          </cell>
        </row>
        <row r="35">
          <cell r="W35" t="str">
            <v>22656-22626-2018</v>
          </cell>
          <cell r="X35">
            <v>0</v>
          </cell>
          <cell r="AB35" t="str">
            <v>ct0154L1e051808</v>
          </cell>
        </row>
        <row r="36">
          <cell r="W36" t="str">
            <v>22656-22628-2017</v>
          </cell>
          <cell r="X36">
            <v>0</v>
          </cell>
          <cell r="AB36" t="str">
            <v>ct0246L1e051704</v>
          </cell>
        </row>
        <row r="37">
          <cell r="W37" t="str">
            <v>22656-22628-2018</v>
          </cell>
          <cell r="X37">
            <v>0</v>
          </cell>
          <cell r="AB37" t="str">
            <v>ct0246L1e051805</v>
          </cell>
        </row>
        <row r="38">
          <cell r="W38" t="str">
            <v>22656-22246-2017</v>
          </cell>
          <cell r="X38">
            <v>0</v>
          </cell>
          <cell r="AB38" t="str">
            <v>ct0022L1e051710</v>
          </cell>
        </row>
        <row r="39">
          <cell r="W39" t="str">
            <v>22656-22246-2018</v>
          </cell>
          <cell r="X39">
            <v>0</v>
          </cell>
          <cell r="AB39" t="str">
            <v>ct0022L1e051811</v>
          </cell>
        </row>
        <row r="40">
          <cell r="W40" t="str">
            <v>22656-22468-2017</v>
          </cell>
          <cell r="X40">
            <v>0</v>
          </cell>
          <cell r="AB40" t="str">
            <v>ct0172L1e051705</v>
          </cell>
        </row>
        <row r="41">
          <cell r="W41" t="str">
            <v>22656-22468-2018</v>
          </cell>
          <cell r="X41">
            <v>0</v>
          </cell>
          <cell r="AB41" t="str">
            <v>ct0172L1e051806</v>
          </cell>
        </row>
        <row r="42">
          <cell r="W42" t="str">
            <v>22656-22665-2017</v>
          </cell>
          <cell r="X42">
            <v>0</v>
          </cell>
          <cell r="AB42" t="str">
            <v>ct0292L1e051701</v>
          </cell>
        </row>
        <row r="43">
          <cell r="W43" t="str">
            <v>22656-22244-2017</v>
          </cell>
          <cell r="X43">
            <v>0</v>
          </cell>
          <cell r="AB43" t="str">
            <v>ct0023L1e051710</v>
          </cell>
        </row>
        <row r="44">
          <cell r="W44" t="str">
            <v>22656-22244-2018</v>
          </cell>
          <cell r="X44">
            <v>0</v>
          </cell>
          <cell r="AB44" t="str">
            <v>ct0023L1e051710</v>
          </cell>
        </row>
        <row r="45">
          <cell r="W45" t="str">
            <v>22656-22245-2017</v>
          </cell>
          <cell r="X45">
            <v>0</v>
          </cell>
          <cell r="AB45" t="str">
            <v>ct0131L1e051709</v>
          </cell>
        </row>
        <row r="46">
          <cell r="W46" t="str">
            <v>22656-22245-2018</v>
          </cell>
          <cell r="X46">
            <v>0</v>
          </cell>
          <cell r="AB46" t="str">
            <v>ct0131L1e051810</v>
          </cell>
        </row>
        <row r="47">
          <cell r="W47" t="str">
            <v>22656-22642-2017</v>
          </cell>
          <cell r="X47">
            <v>0</v>
          </cell>
          <cell r="AB47" t="str">
            <v>ct0223L1e051705</v>
          </cell>
        </row>
        <row r="48">
          <cell r="W48" t="str">
            <v>22656-22388-2017</v>
          </cell>
          <cell r="X48">
            <v>0</v>
          </cell>
          <cell r="AB48" t="str">
            <v>ct0185L1e051707</v>
          </cell>
        </row>
        <row r="49">
          <cell r="W49" t="str">
            <v>22656-22388-2018</v>
          </cell>
          <cell r="X49">
            <v>0</v>
          </cell>
          <cell r="AB49" t="str">
            <v>ct0185L1e051808</v>
          </cell>
        </row>
        <row r="50">
          <cell r="W50" t="str">
            <v>22656-20752-2017</v>
          </cell>
          <cell r="X50">
            <v>0</v>
          </cell>
          <cell r="AB50" t="str">
            <v>ct0135L1e051709</v>
          </cell>
        </row>
        <row r="51">
          <cell r="W51" t="str">
            <v>22656-20752-2018</v>
          </cell>
          <cell r="X51">
            <v>0</v>
          </cell>
          <cell r="AB51" t="str">
            <v>ct0135L1e051810</v>
          </cell>
        </row>
        <row r="52">
          <cell r="W52" t="str">
            <v>22656-22249-2017</v>
          </cell>
          <cell r="X52">
            <v>0</v>
          </cell>
          <cell r="AB52" t="str">
            <v>ct0066L1e051710</v>
          </cell>
        </row>
        <row r="53">
          <cell r="W53" t="str">
            <v>22656-22365-2017</v>
          </cell>
          <cell r="X53">
            <v>0</v>
          </cell>
          <cell r="AB53" t="str">
            <v>ct0139L1e051709</v>
          </cell>
        </row>
        <row r="54">
          <cell r="W54" t="str">
            <v>22656-22591-2017</v>
          </cell>
          <cell r="X54">
            <v>0</v>
          </cell>
          <cell r="AB54" t="str">
            <v>ct0161L1e051706</v>
          </cell>
        </row>
        <row r="55">
          <cell r="W55" t="str">
            <v>22656-22591-2018</v>
          </cell>
          <cell r="X55">
            <v>0</v>
          </cell>
          <cell r="AB55" t="str">
            <v>ct0161L1e051807</v>
          </cell>
        </row>
        <row r="56">
          <cell r="W56" t="str">
            <v>22656-22607-2017</v>
          </cell>
          <cell r="X56">
            <v>0</v>
          </cell>
          <cell r="AB56" t="str">
            <v>ct0073L1e051710</v>
          </cell>
        </row>
        <row r="57">
          <cell r="W57" t="str">
            <v>22656-22607-2018</v>
          </cell>
          <cell r="X57">
            <v>0</v>
          </cell>
          <cell r="AB57" t="str">
            <v>ct0073L1e051811</v>
          </cell>
        </row>
        <row r="58">
          <cell r="W58" t="str">
            <v>22656-22250-2017</v>
          </cell>
          <cell r="X58">
            <v>0</v>
          </cell>
          <cell r="AB58" t="str">
            <v>ct0070L1e051710</v>
          </cell>
        </row>
        <row r="59">
          <cell r="W59" t="str">
            <v>22656-22250-2018</v>
          </cell>
          <cell r="X59">
            <v>0</v>
          </cell>
          <cell r="AB59" t="str">
            <v>ct0070L1e051811</v>
          </cell>
        </row>
        <row r="60">
          <cell r="W60" t="str">
            <v>22656-22251-2017</v>
          </cell>
          <cell r="X60">
            <v>0</v>
          </cell>
          <cell r="AB60" t="str">
            <v>ct0054L1e051710</v>
          </cell>
        </row>
        <row r="61">
          <cell r="W61" t="str">
            <v>22656-22251-2018</v>
          </cell>
          <cell r="X61">
            <v>0</v>
          </cell>
          <cell r="AB61" t="str">
            <v>ct0054L1e051811</v>
          </cell>
        </row>
        <row r="62">
          <cell r="W62" t="str">
            <v>22656-22177-2017</v>
          </cell>
          <cell r="X62">
            <v>0</v>
          </cell>
          <cell r="AB62" t="str">
            <v>ct0052L1e051710</v>
          </cell>
        </row>
        <row r="63">
          <cell r="W63" t="str">
            <v>22656-22177-2018</v>
          </cell>
          <cell r="X63">
            <v>0</v>
          </cell>
          <cell r="AB63" t="str">
            <v>ct0052L1e051811</v>
          </cell>
        </row>
        <row r="64">
          <cell r="W64" t="str">
            <v>22656-21536-2017</v>
          </cell>
          <cell r="X64">
            <v>0</v>
          </cell>
          <cell r="AB64" t="str">
            <v>ct0053L1e051710</v>
          </cell>
        </row>
        <row r="65">
          <cell r="W65" t="str">
            <v>22656-21536-2018</v>
          </cell>
          <cell r="X65">
            <v>0</v>
          </cell>
          <cell r="AB65" t="str">
            <v>ct0053L1e051710</v>
          </cell>
        </row>
        <row r="66">
          <cell r="W66" t="str">
            <v>22656-22648-2017</v>
          </cell>
          <cell r="X66">
            <v>0</v>
          </cell>
          <cell r="AB66" t="str">
            <v>ct0242L1e051704</v>
          </cell>
        </row>
        <row r="67">
          <cell r="W67" t="str">
            <v>22656-22659-2017</v>
          </cell>
          <cell r="X67">
            <v>0</v>
          </cell>
          <cell r="AB67" t="str">
            <v>ct0062L1e051710</v>
          </cell>
        </row>
        <row r="68">
          <cell r="W68" t="str">
            <v>22656-22659-2018</v>
          </cell>
          <cell r="X68">
            <v>0</v>
          </cell>
          <cell r="AB68" t="str">
            <v>ct0062L1e051811</v>
          </cell>
        </row>
        <row r="69">
          <cell r="W69" t="str">
            <v>22656-22664-2017</v>
          </cell>
          <cell r="X69">
            <v>0</v>
          </cell>
          <cell r="AB69" t="str">
            <v>ct0198L1e051706</v>
          </cell>
        </row>
        <row r="70">
          <cell r="W70" t="str">
            <v>22656-20901-2017</v>
          </cell>
          <cell r="X70">
            <v>0</v>
          </cell>
          <cell r="AB70" t="str">
            <v>ct0011L1e051710</v>
          </cell>
        </row>
        <row r="71">
          <cell r="W71" t="str">
            <v>22656-20901-2018</v>
          </cell>
          <cell r="X71">
            <v>0</v>
          </cell>
          <cell r="AB71" t="str">
            <v>ct0011L1e051811</v>
          </cell>
        </row>
        <row r="72">
          <cell r="W72" t="str">
            <v>22656-22651-2017</v>
          </cell>
          <cell r="X72">
            <v>0</v>
          </cell>
          <cell r="AB72" t="str">
            <v>ct0305L1e051700</v>
          </cell>
        </row>
        <row r="73">
          <cell r="W73" t="str">
            <v>22656-22651-2018</v>
          </cell>
          <cell r="X73">
            <v>0</v>
          </cell>
          <cell r="AB73" t="str">
            <v>ct0327L1e051800</v>
          </cell>
        </row>
        <row r="74">
          <cell r="W74" t="str">
            <v>22656-22253-2017</v>
          </cell>
          <cell r="X74">
            <v>0</v>
          </cell>
          <cell r="AB74" t="str">
            <v>ct0164L1e051708</v>
          </cell>
        </row>
        <row r="75">
          <cell r="W75" t="str">
            <v>22656-22253-2018</v>
          </cell>
          <cell r="X75">
            <v>0</v>
          </cell>
          <cell r="AB75" t="str">
            <v>ct0164L1e051809</v>
          </cell>
        </row>
        <row r="76">
          <cell r="W76" t="str">
            <v>22656-22252-2017</v>
          </cell>
          <cell r="X76">
            <v>0</v>
          </cell>
          <cell r="AB76" t="str">
            <v>ct0013L1e051710</v>
          </cell>
        </row>
        <row r="77">
          <cell r="W77" t="str">
            <v>22656-22252-2018</v>
          </cell>
          <cell r="X77">
            <v>0</v>
          </cell>
          <cell r="AB77" t="str">
            <v>ct0013L1e051811</v>
          </cell>
        </row>
        <row r="78">
          <cell r="W78" t="str">
            <v>22656-21539-2017</v>
          </cell>
          <cell r="X78">
            <v>0</v>
          </cell>
          <cell r="AB78" t="str">
            <v>ct0012L1e051710</v>
          </cell>
        </row>
        <row r="79">
          <cell r="W79" t="str">
            <v>22656-21539-2018</v>
          </cell>
          <cell r="X79">
            <v>0</v>
          </cell>
          <cell r="AB79" t="str">
            <v>ct0012L1e051811</v>
          </cell>
        </row>
        <row r="80">
          <cell r="W80" t="str">
            <v>22656-21816-2017</v>
          </cell>
          <cell r="X80">
            <v>0</v>
          </cell>
          <cell r="AB80" t="str">
            <v>ct0129L1e051709</v>
          </cell>
        </row>
        <row r="81">
          <cell r="W81" t="str">
            <v>22656-21816-2018</v>
          </cell>
          <cell r="X81">
            <v>0</v>
          </cell>
          <cell r="AB81" t="str">
            <v>ct0129L1e051810</v>
          </cell>
        </row>
        <row r="82">
          <cell r="W82" t="str">
            <v>22656-22650-2017</v>
          </cell>
          <cell r="X82">
            <v>0</v>
          </cell>
          <cell r="AB82" t="str">
            <v>ct0243L1e051704</v>
          </cell>
        </row>
        <row r="83">
          <cell r="W83" t="str">
            <v>22656-22641-2017</v>
          </cell>
          <cell r="X83">
            <v>0</v>
          </cell>
          <cell r="AB83" t="str">
            <v>ct0220L1e051705</v>
          </cell>
        </row>
        <row r="84">
          <cell r="W84" t="str">
            <v>22656-22256-2017</v>
          </cell>
          <cell r="X84">
            <v>0</v>
          </cell>
          <cell r="AB84" t="str">
            <v>ct0089L1e051710</v>
          </cell>
        </row>
        <row r="85">
          <cell r="W85" t="str">
            <v>22656-22256-2018</v>
          </cell>
          <cell r="X85">
            <v>0</v>
          </cell>
          <cell r="AB85" t="str">
            <v>ct0089L1e051811</v>
          </cell>
        </row>
        <row r="86">
          <cell r="W86" t="str">
            <v>22656-22606-2017</v>
          </cell>
          <cell r="X86">
            <v>0</v>
          </cell>
          <cell r="AB86" t="str">
            <v>ct0176L1e051706</v>
          </cell>
        </row>
        <row r="87">
          <cell r="W87" t="str">
            <v>22656-22606-2018</v>
          </cell>
          <cell r="X87">
            <v>0</v>
          </cell>
          <cell r="AB87" t="str">
            <v>ct0176L1e051807</v>
          </cell>
        </row>
        <row r="88">
          <cell r="W88" t="str">
            <v>22656-22059-2017</v>
          </cell>
          <cell r="X88">
            <v>0</v>
          </cell>
          <cell r="AB88" t="str">
            <v>ct0076L1e051710</v>
          </cell>
        </row>
        <row r="89">
          <cell r="W89" t="str">
            <v>22656-22059-2018</v>
          </cell>
          <cell r="X89">
            <v>0</v>
          </cell>
          <cell r="AB89" t="str">
            <v>ct0076L1e051811</v>
          </cell>
        </row>
        <row r="90">
          <cell r="W90" t="str">
            <v>22656-22261-2017</v>
          </cell>
          <cell r="X90">
            <v>0</v>
          </cell>
          <cell r="AB90" t="str">
            <v>ct0077L1e051710</v>
          </cell>
        </row>
        <row r="91">
          <cell r="W91" t="str">
            <v>22656-22261-2018</v>
          </cell>
          <cell r="X91">
            <v>0</v>
          </cell>
          <cell r="AB91" t="str">
            <v>ct0077L1e051811</v>
          </cell>
        </row>
        <row r="92">
          <cell r="W92" t="str">
            <v>22656-22655-2016</v>
          </cell>
          <cell r="X92">
            <v>0</v>
          </cell>
          <cell r="AB92" t="str">
            <v>ct0265L1e051602</v>
          </cell>
        </row>
        <row r="93">
          <cell r="W93" t="str">
            <v>22656-22655-2017</v>
          </cell>
          <cell r="X93">
            <v>0</v>
          </cell>
          <cell r="AB93" t="str">
            <v>ct0265L1e051703</v>
          </cell>
        </row>
        <row r="94">
          <cell r="W94" t="str">
            <v>22656-22655-2018</v>
          </cell>
          <cell r="X94">
            <v>0</v>
          </cell>
          <cell r="AB94" t="str">
            <v>ct0265L1e051804</v>
          </cell>
        </row>
        <row r="95">
          <cell r="W95" t="str">
            <v>22656-22661-2016</v>
          </cell>
          <cell r="X95">
            <v>0</v>
          </cell>
          <cell r="AB95" t="str">
            <v>ct0286L1e051601</v>
          </cell>
        </row>
        <row r="96">
          <cell r="W96" t="str">
            <v>22656-22661-2017</v>
          </cell>
          <cell r="X96">
            <v>0</v>
          </cell>
          <cell r="AB96" t="str">
            <v>ct0286L1e051702</v>
          </cell>
        </row>
        <row r="97">
          <cell r="W97" t="str">
            <v>22656-22661-2018</v>
          </cell>
          <cell r="X97">
            <v>0</v>
          </cell>
          <cell r="AB97" t="str">
            <v>ct0286L1e051803</v>
          </cell>
        </row>
        <row r="98">
          <cell r="W98" t="str">
            <v>22656-22662-2017</v>
          </cell>
          <cell r="X98">
            <v>0</v>
          </cell>
          <cell r="AB98" t="str">
            <v>ct0285L1e031702</v>
          </cell>
        </row>
        <row r="99">
          <cell r="W99" t="str">
            <v>22656-22662-2018</v>
          </cell>
          <cell r="X99">
            <v>0</v>
          </cell>
          <cell r="AB99" t="str">
            <v>ct0285L1e031803</v>
          </cell>
        </row>
        <row r="100">
          <cell r="W100" t="str">
            <v>22656-22663-2017</v>
          </cell>
          <cell r="X100">
            <v>0</v>
          </cell>
          <cell r="AB100" t="str">
            <v>ct0297L1e051701</v>
          </cell>
        </row>
      </sheetData>
      <sheetData sheetId="1">
        <row r="4">
          <cell r="L4" t="str">
            <v>CORE Mapping</v>
          </cell>
          <cell r="M4">
            <v>0</v>
          </cell>
          <cell r="P4" t="str">
            <v xml:space="preserve">grant number </v>
          </cell>
        </row>
        <row r="5">
          <cell r="L5" t="str">
            <v>22656-21752-2017</v>
          </cell>
          <cell r="M5">
            <v>0</v>
          </cell>
          <cell r="N5">
            <v>0</v>
          </cell>
          <cell r="P5" t="str">
            <v>ct0035L1e031710</v>
          </cell>
        </row>
        <row r="6">
          <cell r="L6" t="str">
            <v>22656-21752-2018</v>
          </cell>
          <cell r="M6">
            <v>0</v>
          </cell>
          <cell r="N6">
            <v>0</v>
          </cell>
          <cell r="P6" t="str">
            <v>ct0035L1e031811</v>
          </cell>
        </row>
        <row r="7">
          <cell r="L7" t="str">
            <v>22656-21871-2017</v>
          </cell>
          <cell r="M7">
            <v>0</v>
          </cell>
          <cell r="N7" t="str">
            <v>Paid through August 2019</v>
          </cell>
          <cell r="P7" t="str">
            <v>ct0033L1e031710</v>
          </cell>
        </row>
        <row r="8">
          <cell r="L8" t="str">
            <v>22656-22258-2017</v>
          </cell>
          <cell r="M8">
            <v>0</v>
          </cell>
          <cell r="N8" t="str">
            <v>Paid through August 2019</v>
          </cell>
          <cell r="P8" t="str">
            <v>ct0034L1e031710</v>
          </cell>
        </row>
        <row r="9">
          <cell r="L9" t="str">
            <v>22656-22258-2018</v>
          </cell>
          <cell r="M9">
            <v>0</v>
          </cell>
          <cell r="N9">
            <v>0</v>
          </cell>
          <cell r="P9" t="str">
            <v>ct0034L1e031811</v>
          </cell>
        </row>
        <row r="10">
          <cell r="L10" t="str">
            <v>22656-20856-2017</v>
          </cell>
          <cell r="M10">
            <v>0</v>
          </cell>
          <cell r="N10">
            <v>0</v>
          </cell>
          <cell r="P10" t="str">
            <v>ct0085L1e031710</v>
          </cell>
        </row>
        <row r="11">
          <cell r="L11" t="str">
            <v>22656-21713-2017</v>
          </cell>
          <cell r="M11">
            <v>0</v>
          </cell>
          <cell r="N11">
            <v>0</v>
          </cell>
          <cell r="P11" t="str">
            <v>ct0105L1e031710</v>
          </cell>
        </row>
        <row r="12">
          <cell r="L12" t="str">
            <v>22656-21714-2017</v>
          </cell>
          <cell r="M12">
            <v>0</v>
          </cell>
          <cell r="N12" t="str">
            <v>Paid through August 2019</v>
          </cell>
          <cell r="P12" t="str">
            <v>ct0103L1e031710</v>
          </cell>
        </row>
        <row r="13">
          <cell r="L13" t="str">
            <v>22656-22247-2017</v>
          </cell>
          <cell r="M13">
            <v>0</v>
          </cell>
          <cell r="N13" t="str">
            <v>Paid through August 2019</v>
          </cell>
          <cell r="P13" t="str">
            <v>ct0104L1e031710</v>
          </cell>
        </row>
        <row r="14">
          <cell r="L14" t="str">
            <v>22656-22247-2018</v>
          </cell>
          <cell r="M14">
            <v>0</v>
          </cell>
          <cell r="N14">
            <v>0</v>
          </cell>
          <cell r="P14" t="str">
            <v>ct0104L1e031811</v>
          </cell>
        </row>
        <row r="15">
          <cell r="L15" t="str">
            <v>22656-22243-2017</v>
          </cell>
          <cell r="M15">
            <v>0</v>
          </cell>
          <cell r="N15">
            <v>0</v>
          </cell>
          <cell r="P15" t="str">
            <v>ct0210L1e051706</v>
          </cell>
        </row>
        <row r="16">
          <cell r="L16" t="str">
            <v>22656-22243-2018</v>
          </cell>
          <cell r="M16">
            <v>0</v>
          </cell>
          <cell r="N16">
            <v>0</v>
          </cell>
          <cell r="P16" t="str">
            <v>ct0210L1e051807</v>
          </cell>
        </row>
        <row r="17">
          <cell r="L17" t="str">
            <v>22656-22666-2018</v>
          </cell>
          <cell r="M17">
            <v>0</v>
          </cell>
          <cell r="N17">
            <v>0</v>
          </cell>
          <cell r="P17" t="str">
            <v>ct0329L1e051800</v>
          </cell>
        </row>
        <row r="18">
          <cell r="L18" t="str">
            <v>22656-22632-2017</v>
          </cell>
          <cell r="M18">
            <v>0</v>
          </cell>
          <cell r="N18">
            <v>0</v>
          </cell>
          <cell r="P18" t="str">
            <v>ct0205L1e051706</v>
          </cell>
        </row>
        <row r="19">
          <cell r="L19" t="str">
            <v>22656-22609-2017</v>
          </cell>
          <cell r="M19">
            <v>0</v>
          </cell>
          <cell r="P19" t="str">
            <v>ct0204L1e051706</v>
          </cell>
        </row>
        <row r="20">
          <cell r="L20" t="str">
            <v>22656-22609-2018</v>
          </cell>
          <cell r="M20">
            <v>0</v>
          </cell>
          <cell r="P20" t="str">
            <v>ct0204L1e051807</v>
          </cell>
        </row>
        <row r="21">
          <cell r="L21" t="str">
            <v>22656-22647-2017</v>
          </cell>
          <cell r="M21">
            <v>0</v>
          </cell>
          <cell r="N21">
            <v>0</v>
          </cell>
          <cell r="P21" t="str">
            <v>ct0237L1e051705</v>
          </cell>
        </row>
        <row r="22">
          <cell r="L22" t="str">
            <v>22656-22647-2018</v>
          </cell>
          <cell r="M22">
            <v>0</v>
          </cell>
          <cell r="N22">
            <v>0</v>
          </cell>
          <cell r="P22" t="str">
            <v>ct0237L1e051806</v>
          </cell>
        </row>
        <row r="23">
          <cell r="L23" t="str">
            <v>22656-22669-2018</v>
          </cell>
          <cell r="M23">
            <v>0</v>
          </cell>
          <cell r="N23">
            <v>0</v>
          </cell>
          <cell r="P23" t="str">
            <v>CT0151L1E051810</v>
          </cell>
        </row>
        <row r="24">
          <cell r="L24" t="str">
            <v>22656-22670-2018</v>
          </cell>
          <cell r="M24">
            <v>0</v>
          </cell>
          <cell r="N24">
            <v>0</v>
          </cell>
          <cell r="P24" t="str">
            <v>CT0162L1E051804</v>
          </cell>
        </row>
        <row r="25">
          <cell r="L25" t="str">
            <v>22656-22671-2018</v>
          </cell>
          <cell r="M25">
            <v>0</v>
          </cell>
          <cell r="N25">
            <v>0</v>
          </cell>
          <cell r="P25" t="str">
            <v>ct0211L1e051806</v>
          </cell>
        </row>
        <row r="26">
          <cell r="L26" t="str">
            <v>22656-22672-2018</v>
          </cell>
          <cell r="M26">
            <v>0</v>
          </cell>
          <cell r="N26">
            <v>0</v>
          </cell>
          <cell r="P26" t="str">
            <v>CT0212L1E051807</v>
          </cell>
        </row>
        <row r="27">
          <cell r="L27" t="str">
            <v>22656-22257-2017</v>
          </cell>
          <cell r="M27">
            <v>0</v>
          </cell>
          <cell r="N27">
            <v>0</v>
          </cell>
          <cell r="P27" t="str">
            <v>ct0142L1e051709</v>
          </cell>
        </row>
        <row r="28">
          <cell r="L28" t="str">
            <v>22656-22257-2018</v>
          </cell>
          <cell r="M28">
            <v>0</v>
          </cell>
          <cell r="N28">
            <v>0</v>
          </cell>
          <cell r="P28" t="str">
            <v>ct0142L1e051810</v>
          </cell>
        </row>
        <row r="29">
          <cell r="L29" t="str">
            <v>22656-22469-2017</v>
          </cell>
          <cell r="M29">
            <v>0</v>
          </cell>
          <cell r="N29">
            <v>0</v>
          </cell>
          <cell r="P29" t="str">
            <v>ct0200L1e051706</v>
          </cell>
        </row>
        <row r="30">
          <cell r="L30" t="str">
            <v>22656-22469-2018</v>
          </cell>
          <cell r="M30">
            <v>0</v>
          </cell>
          <cell r="N30">
            <v>0</v>
          </cell>
          <cell r="P30" t="str">
            <v>ct0200L1e051807</v>
          </cell>
        </row>
        <row r="31">
          <cell r="L31" t="str">
            <v>22656-22586-2017</v>
          </cell>
          <cell r="M31">
            <v>0</v>
          </cell>
          <cell r="N31">
            <v>0</v>
          </cell>
          <cell r="P31" t="str">
            <v>ct0061L1e051710</v>
          </cell>
        </row>
        <row r="32">
          <cell r="L32" t="str">
            <v>22656-22586-2018</v>
          </cell>
          <cell r="M32">
            <v>0</v>
          </cell>
          <cell r="N32">
            <v>0</v>
          </cell>
          <cell r="P32" t="str">
            <v>ct0061L1e051811</v>
          </cell>
        </row>
        <row r="33">
          <cell r="L33" t="str">
            <v>22656-22626-2017</v>
          </cell>
          <cell r="M33">
            <v>0</v>
          </cell>
          <cell r="N33">
            <v>0</v>
          </cell>
          <cell r="P33" t="str">
            <v>ct0154L1e051707</v>
          </cell>
        </row>
        <row r="34">
          <cell r="L34" t="str">
            <v>22656-22626-2018</v>
          </cell>
          <cell r="M34">
            <v>0</v>
          </cell>
          <cell r="N34">
            <v>0</v>
          </cell>
          <cell r="P34" t="str">
            <v>ct0154L1e051808</v>
          </cell>
        </row>
        <row r="35">
          <cell r="L35" t="str">
            <v>22656-22628-2017</v>
          </cell>
          <cell r="M35">
            <v>0</v>
          </cell>
          <cell r="N35">
            <v>0</v>
          </cell>
          <cell r="P35" t="str">
            <v>ct0246L1e051704</v>
          </cell>
        </row>
        <row r="36">
          <cell r="L36" t="str">
            <v>22656-22628-2018</v>
          </cell>
          <cell r="M36">
            <v>0</v>
          </cell>
          <cell r="N36">
            <v>0</v>
          </cell>
          <cell r="P36" t="str">
            <v>ct0246L1e051805</v>
          </cell>
        </row>
        <row r="37">
          <cell r="L37" t="str">
            <v>22656-22246-2017</v>
          </cell>
          <cell r="M37">
            <v>0</v>
          </cell>
          <cell r="N37">
            <v>0</v>
          </cell>
          <cell r="P37" t="str">
            <v>ct0022L1e051710</v>
          </cell>
        </row>
        <row r="38">
          <cell r="L38" t="str">
            <v>22656-22246-2018</v>
          </cell>
          <cell r="M38">
            <v>0</v>
          </cell>
          <cell r="N38">
            <v>0</v>
          </cell>
          <cell r="P38" t="str">
            <v>ct0022L1e051811</v>
          </cell>
        </row>
        <row r="39">
          <cell r="L39" t="str">
            <v>22656-22468-2017</v>
          </cell>
          <cell r="M39">
            <v>0</v>
          </cell>
          <cell r="N39">
            <v>0</v>
          </cell>
          <cell r="P39" t="str">
            <v>ct0172L1e051705</v>
          </cell>
        </row>
        <row r="40">
          <cell r="L40" t="str">
            <v>22656-22468-2018</v>
          </cell>
          <cell r="M40">
            <v>0</v>
          </cell>
          <cell r="N40">
            <v>0</v>
          </cell>
          <cell r="P40" t="str">
            <v>ct0172L1e051806</v>
          </cell>
        </row>
        <row r="41">
          <cell r="L41" t="str">
            <v>22656-22665-2017</v>
          </cell>
          <cell r="M41">
            <v>0</v>
          </cell>
          <cell r="N41">
            <v>0</v>
          </cell>
          <cell r="P41" t="str">
            <v>ct0292L1e051701</v>
          </cell>
        </row>
        <row r="42">
          <cell r="L42" t="str">
            <v>22656-22244-2017</v>
          </cell>
          <cell r="M42">
            <v>0</v>
          </cell>
          <cell r="N42" t="str">
            <v>Paid through July 2019</v>
          </cell>
          <cell r="O42">
            <v>0</v>
          </cell>
          <cell r="P42" t="str">
            <v>ct0023L1e051710</v>
          </cell>
        </row>
        <row r="43">
          <cell r="L43" t="str">
            <v>22656-22244-2018</v>
          </cell>
          <cell r="M43">
            <v>0</v>
          </cell>
          <cell r="N43">
            <v>0</v>
          </cell>
          <cell r="O43">
            <v>0</v>
          </cell>
          <cell r="P43" t="str">
            <v>ct0023L1e051710</v>
          </cell>
        </row>
        <row r="44">
          <cell r="L44" t="str">
            <v>22656-22245-2017</v>
          </cell>
          <cell r="M44">
            <v>0</v>
          </cell>
          <cell r="N44" t="str">
            <v>Paid through June 2019</v>
          </cell>
          <cell r="O44">
            <v>0</v>
          </cell>
          <cell r="P44" t="str">
            <v>ct0131L1e051709</v>
          </cell>
        </row>
        <row r="45">
          <cell r="L45" t="str">
            <v>22656-22245-2018</v>
          </cell>
          <cell r="M45">
            <v>0</v>
          </cell>
          <cell r="N45" t="str">
            <v>Paid through July 2019</v>
          </cell>
          <cell r="O45">
            <v>0</v>
          </cell>
          <cell r="P45" t="str">
            <v>ct0131L1e051810</v>
          </cell>
        </row>
        <row r="46">
          <cell r="L46" t="str">
            <v>22656-22642-2017</v>
          </cell>
          <cell r="M46">
            <v>0</v>
          </cell>
          <cell r="N46">
            <v>0</v>
          </cell>
          <cell r="P46" t="str">
            <v>ct0223L1e051705</v>
          </cell>
        </row>
        <row r="47">
          <cell r="L47" t="str">
            <v>22656-22388-2017</v>
          </cell>
          <cell r="M47">
            <v>0</v>
          </cell>
          <cell r="N47">
            <v>0</v>
          </cell>
          <cell r="P47" t="str">
            <v>ct0185L1e051707</v>
          </cell>
        </row>
        <row r="48">
          <cell r="L48" t="str">
            <v>22656-22388-2018</v>
          </cell>
          <cell r="M48">
            <v>0</v>
          </cell>
          <cell r="N48">
            <v>0</v>
          </cell>
          <cell r="P48" t="str">
            <v>ct0185L1e051808</v>
          </cell>
        </row>
        <row r="49">
          <cell r="L49" t="str">
            <v>22656-20752-2017</v>
          </cell>
          <cell r="M49">
            <v>0</v>
          </cell>
          <cell r="N49" t="str">
            <v>Paid through August 2019</v>
          </cell>
          <cell r="O49">
            <v>0</v>
          </cell>
          <cell r="P49" t="str">
            <v>ct0135L1e051709</v>
          </cell>
        </row>
        <row r="50">
          <cell r="L50" t="str">
            <v>22656-20752-2018</v>
          </cell>
          <cell r="M50">
            <v>0</v>
          </cell>
          <cell r="N50">
            <v>0</v>
          </cell>
          <cell r="O50">
            <v>0</v>
          </cell>
          <cell r="P50" t="str">
            <v>ct0135L1e051810</v>
          </cell>
        </row>
        <row r="51">
          <cell r="L51" t="str">
            <v>22656-22249-2017</v>
          </cell>
          <cell r="M51">
            <v>0</v>
          </cell>
          <cell r="N51">
            <v>0</v>
          </cell>
          <cell r="P51" t="str">
            <v>ct0066L1e051710</v>
          </cell>
        </row>
        <row r="52">
          <cell r="L52" t="str">
            <v>22656-22365-2017</v>
          </cell>
          <cell r="M52">
            <v>0</v>
          </cell>
          <cell r="N52" t="str">
            <v>Paid through June 2019</v>
          </cell>
          <cell r="O52">
            <v>0</v>
          </cell>
          <cell r="P52" t="str">
            <v>ct0139L1e051709</v>
          </cell>
        </row>
        <row r="53">
          <cell r="L53" t="str">
            <v>22656-22591-2017</v>
          </cell>
          <cell r="M53">
            <v>0</v>
          </cell>
          <cell r="N53">
            <v>0</v>
          </cell>
          <cell r="P53" t="str">
            <v>ct0161L1e051706</v>
          </cell>
        </row>
        <row r="54">
          <cell r="L54" t="str">
            <v>22656-22591-2018</v>
          </cell>
          <cell r="M54">
            <v>0</v>
          </cell>
          <cell r="N54">
            <v>0</v>
          </cell>
          <cell r="P54" t="str">
            <v>ct0161L1e051807</v>
          </cell>
        </row>
        <row r="55">
          <cell r="L55" t="str">
            <v>22656-22607-2017</v>
          </cell>
          <cell r="M55">
            <v>0</v>
          </cell>
          <cell r="N55">
            <v>0</v>
          </cell>
          <cell r="P55" t="str">
            <v>ct0073L1e051710</v>
          </cell>
        </row>
        <row r="56">
          <cell r="L56" t="str">
            <v>22656-22607-2018</v>
          </cell>
          <cell r="M56">
            <v>0</v>
          </cell>
          <cell r="N56">
            <v>0</v>
          </cell>
          <cell r="P56" t="str">
            <v>ct0073L1e051811</v>
          </cell>
        </row>
        <row r="57">
          <cell r="L57" t="str">
            <v>22656-22250-2017</v>
          </cell>
          <cell r="M57">
            <v>0</v>
          </cell>
          <cell r="N57">
            <v>0</v>
          </cell>
          <cell r="P57" t="str">
            <v>ct0070L1e051710</v>
          </cell>
        </row>
        <row r="58">
          <cell r="L58" t="str">
            <v>22656-22250-2018</v>
          </cell>
          <cell r="M58">
            <v>0</v>
          </cell>
          <cell r="N58">
            <v>0</v>
          </cell>
          <cell r="P58" t="str">
            <v>ct0070L1e051811</v>
          </cell>
        </row>
        <row r="59">
          <cell r="L59" t="str">
            <v>22656-22251-2017</v>
          </cell>
          <cell r="M59">
            <v>0</v>
          </cell>
          <cell r="N59">
            <v>0</v>
          </cell>
          <cell r="P59" t="str">
            <v>ct0054L1e051710</v>
          </cell>
        </row>
        <row r="60">
          <cell r="L60" t="str">
            <v>22656-22251-2018</v>
          </cell>
          <cell r="M60">
            <v>0</v>
          </cell>
          <cell r="N60">
            <v>0</v>
          </cell>
          <cell r="P60" t="str">
            <v>ct0054L1e051811</v>
          </cell>
        </row>
        <row r="61">
          <cell r="L61" t="str">
            <v>22656-22177-2017</v>
          </cell>
          <cell r="M61">
            <v>0</v>
          </cell>
          <cell r="N61" t="str">
            <v>Paid through August 2019</v>
          </cell>
          <cell r="O61">
            <v>0</v>
          </cell>
          <cell r="P61" t="str">
            <v>ct0052L1e051710</v>
          </cell>
        </row>
        <row r="62">
          <cell r="L62" t="str">
            <v>22656-22177-2018</v>
          </cell>
          <cell r="M62">
            <v>0</v>
          </cell>
          <cell r="N62">
            <v>0</v>
          </cell>
          <cell r="O62">
            <v>0</v>
          </cell>
          <cell r="P62" t="str">
            <v>ct0052L1e051811</v>
          </cell>
        </row>
        <row r="63">
          <cell r="L63" t="str">
            <v>22656-21536-2017</v>
          </cell>
          <cell r="M63">
            <v>0</v>
          </cell>
          <cell r="N63" t="str">
            <v>Paid through August 2019</v>
          </cell>
          <cell r="O63">
            <v>0</v>
          </cell>
          <cell r="P63" t="str">
            <v>ct0053L1e051710</v>
          </cell>
        </row>
        <row r="64">
          <cell r="L64" t="str">
            <v>22656-21536-2018</v>
          </cell>
          <cell r="M64">
            <v>0</v>
          </cell>
          <cell r="N64">
            <v>0</v>
          </cell>
          <cell r="O64">
            <v>0</v>
          </cell>
          <cell r="P64" t="str">
            <v>ct0053L1e051811</v>
          </cell>
        </row>
        <row r="65">
          <cell r="L65" t="str">
            <v>22656-22648-2017</v>
          </cell>
          <cell r="M65">
            <v>0</v>
          </cell>
          <cell r="N65" t="str">
            <v>Paid through June 2019</v>
          </cell>
          <cell r="P65" t="str">
            <v>ct0242L1e051704</v>
          </cell>
        </row>
        <row r="66">
          <cell r="L66" t="str">
            <v>22656-22659-2017</v>
          </cell>
          <cell r="M66">
            <v>0</v>
          </cell>
          <cell r="N66">
            <v>0</v>
          </cell>
          <cell r="P66" t="str">
            <v>ct0062L1e051710</v>
          </cell>
        </row>
        <row r="67">
          <cell r="L67" t="str">
            <v>22656-22659-2018</v>
          </cell>
          <cell r="M67">
            <v>0</v>
          </cell>
          <cell r="N67">
            <v>0</v>
          </cell>
          <cell r="P67" t="str">
            <v>ct0062L1e051811</v>
          </cell>
        </row>
        <row r="68">
          <cell r="L68" t="str">
            <v>22656-22664-2017</v>
          </cell>
          <cell r="M68">
            <v>0</v>
          </cell>
          <cell r="N68">
            <v>0</v>
          </cell>
          <cell r="P68" t="str">
            <v>ct0198L1e051706</v>
          </cell>
        </row>
        <row r="69">
          <cell r="L69" t="str">
            <v>22656-22253-2017</v>
          </cell>
          <cell r="M69">
            <v>0</v>
          </cell>
          <cell r="N69">
            <v>0</v>
          </cell>
          <cell r="P69" t="str">
            <v>ct0164L1e051708</v>
          </cell>
        </row>
        <row r="70">
          <cell r="L70" t="str">
            <v>22656-22253-2018</v>
          </cell>
          <cell r="M70">
            <v>0</v>
          </cell>
          <cell r="N70">
            <v>0</v>
          </cell>
          <cell r="P70" t="str">
            <v>ct0164L1e051809</v>
          </cell>
        </row>
        <row r="71">
          <cell r="L71" t="str">
            <v>22656-22252-2017</v>
          </cell>
          <cell r="M71">
            <v>0</v>
          </cell>
          <cell r="N71" t="str">
            <v>Paid through June 2019</v>
          </cell>
          <cell r="O71">
            <v>0</v>
          </cell>
          <cell r="P71" t="str">
            <v>ct0013L1e051710</v>
          </cell>
        </row>
        <row r="72">
          <cell r="L72" t="str">
            <v>22656-22252-2018</v>
          </cell>
          <cell r="M72">
            <v>0</v>
          </cell>
          <cell r="N72" t="str">
            <v>Paid through August 2019</v>
          </cell>
          <cell r="O72">
            <v>0</v>
          </cell>
          <cell r="P72" t="str">
            <v>ct0013L1e051811</v>
          </cell>
        </row>
        <row r="73">
          <cell r="L73" t="str">
            <v>22656-21539-2017</v>
          </cell>
          <cell r="M73">
            <v>0</v>
          </cell>
          <cell r="N73" t="str">
            <v>Paid through August 2019</v>
          </cell>
          <cell r="O73">
            <v>0</v>
          </cell>
          <cell r="P73" t="str">
            <v>ct0012L1e051710</v>
          </cell>
        </row>
        <row r="74">
          <cell r="L74" t="str">
            <v>22656-21539-2018</v>
          </cell>
          <cell r="M74">
            <v>0</v>
          </cell>
          <cell r="N74">
            <v>0</v>
          </cell>
          <cell r="O74">
            <v>0</v>
          </cell>
          <cell r="P74" t="str">
            <v>ct0012L1e051811</v>
          </cell>
        </row>
        <row r="75">
          <cell r="L75" t="str">
            <v>22656-21816-2017</v>
          </cell>
          <cell r="M75">
            <v>0</v>
          </cell>
          <cell r="N75" t="str">
            <v>Paid through August 2019</v>
          </cell>
          <cell r="O75">
            <v>0</v>
          </cell>
          <cell r="P75" t="str">
            <v>ct0129L1e051709</v>
          </cell>
        </row>
        <row r="76">
          <cell r="L76" t="str">
            <v>22656-21816-2018</v>
          </cell>
          <cell r="M76">
            <v>0</v>
          </cell>
          <cell r="N76">
            <v>0</v>
          </cell>
          <cell r="O76">
            <v>0</v>
          </cell>
          <cell r="P76" t="str">
            <v>ct0129L1e051810</v>
          </cell>
        </row>
        <row r="77">
          <cell r="L77" t="str">
            <v>22656-22641-2017</v>
          </cell>
          <cell r="M77">
            <v>0</v>
          </cell>
          <cell r="N77" t="str">
            <v>Paid through June 2019</v>
          </cell>
          <cell r="O77">
            <v>0</v>
          </cell>
          <cell r="P77" t="str">
            <v>ct0220L1e051705</v>
          </cell>
        </row>
        <row r="78">
          <cell r="L78" t="str">
            <v>22656-22650-2017</v>
          </cell>
          <cell r="M78">
            <v>0</v>
          </cell>
          <cell r="N78" t="str">
            <v>Paid through June 2019</v>
          </cell>
          <cell r="P78" t="str">
            <v>ct0243L1e051704</v>
          </cell>
        </row>
        <row r="79">
          <cell r="L79" t="str">
            <v>22656-22256-2017</v>
          </cell>
          <cell r="M79">
            <v>0</v>
          </cell>
          <cell r="N79">
            <v>0</v>
          </cell>
          <cell r="P79" t="str">
            <v>ct0089L1e051710</v>
          </cell>
        </row>
        <row r="80">
          <cell r="L80" t="str">
            <v>22656-22256-2018</v>
          </cell>
          <cell r="M80">
            <v>0</v>
          </cell>
          <cell r="N80">
            <v>0</v>
          </cell>
          <cell r="P80" t="str">
            <v>ct0089L1e051811</v>
          </cell>
        </row>
        <row r="81">
          <cell r="L81" t="str">
            <v>22656-22606-2017</v>
          </cell>
          <cell r="M81">
            <v>0</v>
          </cell>
          <cell r="N81">
            <v>0</v>
          </cell>
          <cell r="P81" t="str">
            <v>ct0176L1e051706</v>
          </cell>
        </row>
        <row r="82">
          <cell r="L82" t="str">
            <v>22656-22606-2018</v>
          </cell>
          <cell r="M82">
            <v>0</v>
          </cell>
          <cell r="N82">
            <v>0</v>
          </cell>
          <cell r="P82" t="str">
            <v>ct0176L1e051807</v>
          </cell>
        </row>
        <row r="83">
          <cell r="L83" t="str">
            <v>22656-22059-2017</v>
          </cell>
          <cell r="M83">
            <v>0</v>
          </cell>
          <cell r="N83">
            <v>0</v>
          </cell>
          <cell r="P83" t="str">
            <v>ct0076L1e051710</v>
          </cell>
        </row>
        <row r="84">
          <cell r="L84" t="str">
            <v>22656-22059-2018</v>
          </cell>
          <cell r="M84">
            <v>0</v>
          </cell>
          <cell r="N84">
            <v>0</v>
          </cell>
          <cell r="P84" t="str">
            <v>ct0076L1e051811</v>
          </cell>
        </row>
        <row r="85">
          <cell r="L85" t="str">
            <v>22656-22261-2017</v>
          </cell>
          <cell r="M85">
            <v>0</v>
          </cell>
          <cell r="N85" t="str">
            <v>Paid through July 2019</v>
          </cell>
          <cell r="O85">
            <v>0</v>
          </cell>
          <cell r="P85" t="str">
            <v>ct0077L1e051710</v>
          </cell>
        </row>
        <row r="86">
          <cell r="L86" t="str">
            <v>22656-22261-2018</v>
          </cell>
          <cell r="M86">
            <v>0</v>
          </cell>
          <cell r="N86" t="str">
            <v>Paid through August 2019</v>
          </cell>
          <cell r="O86">
            <v>0</v>
          </cell>
          <cell r="P86" t="str">
            <v>ct0077L1e051811</v>
          </cell>
        </row>
        <row r="87">
          <cell r="L87" t="str">
            <v>22656-22655-2016</v>
          </cell>
          <cell r="M87">
            <v>0</v>
          </cell>
          <cell r="N87">
            <v>0</v>
          </cell>
          <cell r="P87" t="str">
            <v>ct0265L1e051602</v>
          </cell>
        </row>
        <row r="88">
          <cell r="L88" t="str">
            <v>22656-22655-2017</v>
          </cell>
          <cell r="M88">
            <v>0</v>
          </cell>
          <cell r="N88">
            <v>0</v>
          </cell>
          <cell r="P88" t="str">
            <v>ct0265L1e051703</v>
          </cell>
        </row>
        <row r="89">
          <cell r="L89" t="str">
            <v>22656-22655-2018</v>
          </cell>
          <cell r="M89">
            <v>0</v>
          </cell>
          <cell r="N89">
            <v>0</v>
          </cell>
          <cell r="P89" t="str">
            <v>ct0265L1e051804</v>
          </cell>
        </row>
        <row r="90">
          <cell r="L90" t="str">
            <v>22656-22661-2016</v>
          </cell>
          <cell r="M90">
            <v>0</v>
          </cell>
          <cell r="N90">
            <v>0</v>
          </cell>
          <cell r="P90" t="str">
            <v>ct0286L1e051601</v>
          </cell>
        </row>
        <row r="91">
          <cell r="L91" t="str">
            <v>22656-22661-2017</v>
          </cell>
          <cell r="M91">
            <v>0</v>
          </cell>
          <cell r="N91">
            <v>0</v>
          </cell>
          <cell r="P91" t="str">
            <v>ct0286L1e051702</v>
          </cell>
        </row>
        <row r="92">
          <cell r="L92" t="str">
            <v>22656-22661-2018</v>
          </cell>
          <cell r="M92">
            <v>0</v>
          </cell>
          <cell r="N92">
            <v>0</v>
          </cell>
          <cell r="P92" t="str">
            <v>ct0286L1e051803</v>
          </cell>
        </row>
        <row r="93">
          <cell r="L93" t="str">
            <v>22656-22662-2017</v>
          </cell>
          <cell r="M93">
            <v>0</v>
          </cell>
          <cell r="N93">
            <v>0</v>
          </cell>
          <cell r="P93" t="str">
            <v>ct0285L1e031702</v>
          </cell>
        </row>
        <row r="94">
          <cell r="L94" t="str">
            <v>22656-22662-2018</v>
          </cell>
          <cell r="M94">
            <v>0</v>
          </cell>
          <cell r="N94">
            <v>0</v>
          </cell>
          <cell r="P94" t="str">
            <v>ct0285L1e031803</v>
          </cell>
        </row>
        <row r="100">
          <cell r="L100">
            <v>0</v>
          </cell>
          <cell r="M100">
            <v>0</v>
          </cell>
          <cell r="N100">
            <v>0</v>
          </cell>
          <cell r="P100">
            <v>0</v>
          </cell>
        </row>
        <row r="101">
          <cell r="L101">
            <v>0</v>
          </cell>
          <cell r="M101">
            <v>0</v>
          </cell>
          <cell r="N101">
            <v>0</v>
          </cell>
          <cell r="P101">
            <v>0</v>
          </cell>
        </row>
        <row r="102">
          <cell r="L102">
            <v>0</v>
          </cell>
          <cell r="M102">
            <v>0</v>
          </cell>
          <cell r="N102">
            <v>0</v>
          </cell>
          <cell r="P102">
            <v>0</v>
          </cell>
        </row>
        <row r="109">
          <cell r="L109">
            <v>0</v>
          </cell>
          <cell r="M109">
            <v>0</v>
          </cell>
          <cell r="N109">
            <v>0</v>
          </cell>
          <cell r="P10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zoomScale="80" zoomScaleNormal="80" workbookViewId="0">
      <selection activeCell="G3" sqref="G3:V3"/>
    </sheetView>
  </sheetViews>
  <sheetFormatPr defaultRowHeight="12.75" x14ac:dyDescent="0.2"/>
  <cols>
    <col min="1" max="1" width="3" bestFit="1" customWidth="1"/>
    <col min="2" max="2" width="0.28515625" customWidth="1"/>
    <col min="3" max="3" width="6.5703125" bestFit="1" customWidth="1"/>
    <col min="4" max="4" width="42.28515625" customWidth="1"/>
    <col min="5" max="5" width="9.85546875" bestFit="1" customWidth="1"/>
    <col min="6" max="6" width="34.7109375" style="41" customWidth="1"/>
    <col min="7" max="7" width="48.28515625" customWidth="1"/>
    <col min="8" max="8" width="53.140625" customWidth="1"/>
    <col min="9" max="9" width="28.28515625" customWidth="1"/>
    <col min="10" max="10" width="23.140625" customWidth="1"/>
    <col min="11" max="11" width="21.7109375" hidden="1" customWidth="1"/>
    <col min="12" max="12" width="13.7109375" hidden="1" customWidth="1"/>
    <col min="13" max="20" width="15.7109375" hidden="1" customWidth="1"/>
    <col min="21" max="21" width="19" hidden="1" customWidth="1"/>
    <col min="22" max="22" width="17.7109375" customWidth="1"/>
  </cols>
  <sheetData>
    <row r="1" spans="1:22" ht="18" customHeight="1" x14ac:dyDescent="0.25">
      <c r="G1" s="43" t="s">
        <v>5</v>
      </c>
      <c r="H1" s="43"/>
      <c r="I1" s="43"/>
      <c r="J1" s="43"/>
      <c r="K1" s="43"/>
      <c r="L1" s="43"/>
      <c r="M1" s="43"/>
      <c r="N1" s="43"/>
      <c r="O1" s="43"/>
      <c r="P1" s="43"/>
      <c r="Q1" s="43"/>
      <c r="R1" s="43"/>
      <c r="S1" s="43"/>
      <c r="T1" s="43"/>
      <c r="U1" s="43"/>
      <c r="V1" s="43"/>
    </row>
    <row r="2" spans="1:22" ht="18" customHeight="1" x14ac:dyDescent="0.25">
      <c r="G2" s="43" t="s">
        <v>547</v>
      </c>
      <c r="H2" s="43"/>
      <c r="I2" s="43"/>
      <c r="J2" s="43"/>
      <c r="K2" s="43"/>
      <c r="L2" s="43"/>
      <c r="M2" s="43"/>
      <c r="N2" s="43"/>
      <c r="O2" s="43"/>
      <c r="P2" s="43"/>
      <c r="Q2" s="43"/>
      <c r="R2" s="43"/>
      <c r="S2" s="43"/>
      <c r="T2" s="43"/>
      <c r="U2" s="43"/>
      <c r="V2" s="43"/>
    </row>
    <row r="3" spans="1:22" ht="18" customHeight="1" x14ac:dyDescent="0.25">
      <c r="G3" s="43"/>
      <c r="H3" s="43"/>
      <c r="I3" s="43"/>
      <c r="J3" s="43"/>
      <c r="K3" s="43"/>
      <c r="L3" s="43"/>
      <c r="M3" s="43"/>
      <c r="N3" s="43"/>
      <c r="O3" s="43"/>
      <c r="P3" s="43"/>
      <c r="Q3" s="43"/>
      <c r="R3" s="43"/>
      <c r="S3" s="43"/>
      <c r="T3" s="43"/>
      <c r="U3" s="43"/>
      <c r="V3" s="43"/>
    </row>
    <row r="4" spans="1:22" ht="18" customHeight="1" x14ac:dyDescent="0.2"/>
    <row r="5" spans="1:22" ht="55.9" customHeight="1" x14ac:dyDescent="0.2">
      <c r="A5" s="15"/>
      <c r="B5" s="15"/>
      <c r="C5" s="1" t="s">
        <v>104</v>
      </c>
      <c r="D5" s="1" t="s">
        <v>103</v>
      </c>
      <c r="E5" s="1" t="s">
        <v>102</v>
      </c>
      <c r="F5" s="42" t="s">
        <v>183</v>
      </c>
      <c r="G5" s="1" t="s">
        <v>0</v>
      </c>
      <c r="H5" s="2" t="s">
        <v>1</v>
      </c>
      <c r="I5" s="2" t="s">
        <v>2</v>
      </c>
      <c r="J5" s="2" t="s">
        <v>21</v>
      </c>
      <c r="K5" s="2" t="s">
        <v>38</v>
      </c>
      <c r="L5" s="2" t="s">
        <v>86</v>
      </c>
      <c r="M5" s="2" t="s">
        <v>61</v>
      </c>
      <c r="N5" s="2" t="s">
        <v>62</v>
      </c>
      <c r="O5" s="2" t="s">
        <v>39</v>
      </c>
      <c r="P5" s="2" t="s">
        <v>40</v>
      </c>
      <c r="Q5" s="2" t="s">
        <v>41</v>
      </c>
      <c r="R5" s="2" t="s">
        <v>42</v>
      </c>
      <c r="S5" s="2" t="s">
        <v>58</v>
      </c>
      <c r="T5" s="2" t="s">
        <v>65</v>
      </c>
      <c r="U5" s="2" t="s">
        <v>90</v>
      </c>
      <c r="V5" s="2" t="s">
        <v>43</v>
      </c>
    </row>
    <row r="6" spans="1:22" ht="51" x14ac:dyDescent="0.2">
      <c r="A6" s="16">
        <v>1</v>
      </c>
      <c r="B6" s="16"/>
      <c r="C6" s="11">
        <v>20661</v>
      </c>
      <c r="D6" s="13" t="s">
        <v>105</v>
      </c>
      <c r="E6" s="14">
        <v>93.957999999999998</v>
      </c>
      <c r="F6" s="13" t="s">
        <v>163</v>
      </c>
      <c r="G6" s="6" t="s">
        <v>134</v>
      </c>
      <c r="H6" s="6" t="s">
        <v>88</v>
      </c>
      <c r="I6" s="7" t="s">
        <v>8</v>
      </c>
      <c r="J6" s="7" t="s">
        <v>57</v>
      </c>
      <c r="K6" s="7" t="s">
        <v>44</v>
      </c>
      <c r="L6" s="7">
        <v>2012</v>
      </c>
      <c r="M6" s="8">
        <v>4464764</v>
      </c>
      <c r="N6" s="8">
        <v>4215125</v>
      </c>
      <c r="O6" s="8">
        <v>4812384</v>
      </c>
      <c r="P6" s="8">
        <v>4785704</v>
      </c>
      <c r="Q6" s="8">
        <v>5237154</v>
      </c>
      <c r="R6" s="8">
        <v>5598243</v>
      </c>
      <c r="S6" s="5">
        <v>7163951</v>
      </c>
      <c r="T6" s="5">
        <v>6690546</v>
      </c>
      <c r="U6" s="5" t="s">
        <v>85</v>
      </c>
      <c r="V6" s="8">
        <v>49658417</v>
      </c>
    </row>
    <row r="7" spans="1:22" ht="51" x14ac:dyDescent="0.2">
      <c r="A7" s="16">
        <v>2</v>
      </c>
      <c r="B7" s="16"/>
      <c r="C7" s="12">
        <v>20688</v>
      </c>
      <c r="D7" s="13" t="s">
        <v>106</v>
      </c>
      <c r="E7" s="14">
        <v>93.667000000000002</v>
      </c>
      <c r="F7" s="13" t="s">
        <v>184</v>
      </c>
      <c r="G7" s="3" t="s">
        <v>135</v>
      </c>
      <c r="H7" s="3" t="s">
        <v>13</v>
      </c>
      <c r="I7" s="4" t="s">
        <v>4</v>
      </c>
      <c r="J7" s="7" t="s">
        <v>57</v>
      </c>
      <c r="K7" s="4"/>
      <c r="L7" s="4">
        <v>2012</v>
      </c>
      <c r="M7" s="5">
        <v>1518478</v>
      </c>
      <c r="N7" s="5">
        <v>1441037</v>
      </c>
      <c r="O7" s="5">
        <v>1402490</v>
      </c>
      <c r="P7" s="5">
        <v>1402490</v>
      </c>
      <c r="Q7" s="5">
        <v>1402490</v>
      </c>
      <c r="R7" s="5">
        <v>1402490</v>
      </c>
      <c r="S7" s="5">
        <v>1332365</v>
      </c>
      <c r="T7" s="5">
        <v>1332365</v>
      </c>
      <c r="U7" s="5" t="s">
        <v>91</v>
      </c>
      <c r="V7" s="8">
        <v>12566570</v>
      </c>
    </row>
    <row r="8" spans="1:22" ht="51" x14ac:dyDescent="0.2">
      <c r="A8" s="16">
        <v>3</v>
      </c>
      <c r="B8" s="16"/>
      <c r="C8" s="12">
        <v>20700</v>
      </c>
      <c r="D8" s="13" t="s">
        <v>107</v>
      </c>
      <c r="E8" s="14">
        <v>93.667000000000002</v>
      </c>
      <c r="F8" s="13" t="s">
        <v>184</v>
      </c>
      <c r="G8" s="3" t="s">
        <v>136</v>
      </c>
      <c r="H8" s="3" t="s">
        <v>13</v>
      </c>
      <c r="I8" s="4" t="s">
        <v>4</v>
      </c>
      <c r="J8" s="7" t="s">
        <v>57</v>
      </c>
      <c r="K8" s="4"/>
      <c r="L8" s="4">
        <v>2012</v>
      </c>
      <c r="M8" s="5">
        <v>258770</v>
      </c>
      <c r="N8" s="5">
        <v>245573</v>
      </c>
      <c r="O8" s="5">
        <v>239004</v>
      </c>
      <c r="P8" s="5">
        <v>239004</v>
      </c>
      <c r="Q8" s="5">
        <v>239004</v>
      </c>
      <c r="R8" s="5">
        <v>239004</v>
      </c>
      <c r="S8" s="5">
        <v>227054</v>
      </c>
      <c r="T8" s="5">
        <v>227054</v>
      </c>
      <c r="U8" s="5" t="s">
        <v>92</v>
      </c>
      <c r="V8" s="8">
        <v>2141521</v>
      </c>
    </row>
    <row r="9" spans="1:22" ht="51" x14ac:dyDescent="0.2">
      <c r="A9" s="16">
        <v>4</v>
      </c>
      <c r="B9" s="16"/>
      <c r="C9" s="12">
        <v>20709</v>
      </c>
      <c r="D9" s="13" t="s">
        <v>108</v>
      </c>
      <c r="E9" s="14">
        <v>93.667000000000002</v>
      </c>
      <c r="F9" s="13" t="s">
        <v>184</v>
      </c>
      <c r="G9" s="3" t="s">
        <v>137</v>
      </c>
      <c r="H9" s="3" t="s">
        <v>13</v>
      </c>
      <c r="I9" s="4" t="s">
        <v>4</v>
      </c>
      <c r="J9" s="7" t="s">
        <v>57</v>
      </c>
      <c r="K9" s="4"/>
      <c r="L9" s="4">
        <v>2012</v>
      </c>
      <c r="M9" s="5">
        <v>179467</v>
      </c>
      <c r="N9" s="5">
        <v>170316</v>
      </c>
      <c r="O9" s="5">
        <v>165760</v>
      </c>
      <c r="P9" s="5">
        <v>165760</v>
      </c>
      <c r="Q9" s="5">
        <v>165760</v>
      </c>
      <c r="R9" s="5">
        <v>165760</v>
      </c>
      <c r="S9" s="5">
        <v>157472</v>
      </c>
      <c r="T9" s="5">
        <v>157472</v>
      </c>
      <c r="U9" s="5" t="s">
        <v>93</v>
      </c>
      <c r="V9" s="8">
        <v>1485239</v>
      </c>
    </row>
    <row r="10" spans="1:22" ht="51" x14ac:dyDescent="0.2">
      <c r="A10" s="16">
        <v>5</v>
      </c>
      <c r="B10" s="16"/>
      <c r="C10" s="12">
        <v>20720</v>
      </c>
      <c r="D10" s="13" t="s">
        <v>109</v>
      </c>
      <c r="E10" s="14">
        <v>93.667000000000002</v>
      </c>
      <c r="F10" s="13" t="s">
        <v>184</v>
      </c>
      <c r="G10" s="3" t="s">
        <v>138</v>
      </c>
      <c r="H10" s="3" t="s">
        <v>13</v>
      </c>
      <c r="I10" s="4" t="s">
        <v>4</v>
      </c>
      <c r="J10" s="7" t="s">
        <v>57</v>
      </c>
      <c r="K10" s="4"/>
      <c r="L10" s="4">
        <v>2012</v>
      </c>
      <c r="M10" s="5">
        <v>94651</v>
      </c>
      <c r="N10" s="5">
        <v>89825</v>
      </c>
      <c r="O10" s="5">
        <v>87422</v>
      </c>
      <c r="P10" s="5">
        <v>87422</v>
      </c>
      <c r="Q10" s="5">
        <v>87422</v>
      </c>
      <c r="R10" s="5">
        <v>87422</v>
      </c>
      <c r="S10" s="5">
        <v>333051</v>
      </c>
      <c r="T10" s="5">
        <v>83051</v>
      </c>
      <c r="U10" s="5" t="s">
        <v>94</v>
      </c>
      <c r="V10" s="8">
        <v>1033317</v>
      </c>
    </row>
    <row r="11" spans="1:22" ht="51" x14ac:dyDescent="0.2">
      <c r="A11" s="16">
        <v>6</v>
      </c>
      <c r="B11" s="16"/>
      <c r="C11" s="11">
        <v>20777</v>
      </c>
      <c r="D11" s="13" t="s">
        <v>110</v>
      </c>
      <c r="E11" s="14">
        <v>93.15</v>
      </c>
      <c r="F11" s="13" t="s">
        <v>164</v>
      </c>
      <c r="G11" s="6" t="s">
        <v>139</v>
      </c>
      <c r="H11" s="6" t="s">
        <v>14</v>
      </c>
      <c r="I11" s="7" t="s">
        <v>18</v>
      </c>
      <c r="J11" s="7" t="s">
        <v>59</v>
      </c>
      <c r="K11" s="7" t="s">
        <v>45</v>
      </c>
      <c r="L11" s="7">
        <v>2012</v>
      </c>
      <c r="M11" s="8">
        <v>861000</v>
      </c>
      <c r="N11" s="8">
        <v>859000</v>
      </c>
      <c r="O11" s="8">
        <v>807000</v>
      </c>
      <c r="P11" s="8">
        <v>799000</v>
      </c>
      <c r="Q11" s="8">
        <v>799000</v>
      </c>
      <c r="R11" s="8">
        <v>799779</v>
      </c>
      <c r="S11" s="8">
        <v>799100</v>
      </c>
      <c r="T11" s="8">
        <v>799350</v>
      </c>
      <c r="U11" s="5" t="s">
        <v>96</v>
      </c>
      <c r="V11" s="8">
        <v>7322579</v>
      </c>
    </row>
    <row r="12" spans="1:22" ht="76.5" x14ac:dyDescent="0.2">
      <c r="A12" s="16">
        <v>7</v>
      </c>
      <c r="B12" s="16"/>
      <c r="C12" s="12">
        <v>21709</v>
      </c>
      <c r="D12" s="13" t="s">
        <v>111</v>
      </c>
      <c r="E12" s="14">
        <v>93.888999999999996</v>
      </c>
      <c r="F12" s="40" t="s">
        <v>185</v>
      </c>
      <c r="G12" s="3" t="s">
        <v>140</v>
      </c>
      <c r="H12" s="3" t="s">
        <v>34</v>
      </c>
      <c r="I12" s="4" t="s">
        <v>3</v>
      </c>
      <c r="J12" s="4" t="s">
        <v>97</v>
      </c>
      <c r="K12" s="4" t="s">
        <v>84</v>
      </c>
      <c r="L12" s="4">
        <v>2012</v>
      </c>
      <c r="M12" s="5">
        <v>60000</v>
      </c>
      <c r="N12" s="5">
        <v>60000</v>
      </c>
      <c r="O12" s="5">
        <v>60000</v>
      </c>
      <c r="P12" s="5">
        <v>30000</v>
      </c>
      <c r="Q12" s="5">
        <v>30000</v>
      </c>
      <c r="R12" s="5">
        <v>30000</v>
      </c>
      <c r="S12" s="5">
        <v>30000</v>
      </c>
      <c r="T12" s="5">
        <v>30000</v>
      </c>
      <c r="U12" s="5">
        <v>0</v>
      </c>
      <c r="V12" s="8">
        <f>SUM(M12:U12)</f>
        <v>330000</v>
      </c>
    </row>
    <row r="13" spans="1:22" ht="76.5" x14ac:dyDescent="0.2">
      <c r="A13" s="16">
        <v>8</v>
      </c>
      <c r="B13" s="16"/>
      <c r="C13" s="12">
        <v>21782</v>
      </c>
      <c r="D13" s="13" t="s">
        <v>112</v>
      </c>
      <c r="E13" s="14">
        <v>93.959000000000003</v>
      </c>
      <c r="F13" s="13" t="s">
        <v>165</v>
      </c>
      <c r="G13" s="3" t="s">
        <v>141</v>
      </c>
      <c r="H13" s="3" t="s">
        <v>14</v>
      </c>
      <c r="I13" s="4" t="s">
        <v>9</v>
      </c>
      <c r="J13" s="7" t="s">
        <v>57</v>
      </c>
      <c r="K13" s="4" t="s">
        <v>44</v>
      </c>
      <c r="L13" s="4">
        <v>2012</v>
      </c>
      <c r="M13" s="5">
        <v>16883413</v>
      </c>
      <c r="N13" s="5">
        <v>15987458</v>
      </c>
      <c r="O13" s="5">
        <v>17584936</v>
      </c>
      <c r="P13" s="5">
        <v>17596359</v>
      </c>
      <c r="Q13" s="5">
        <v>18212225</v>
      </c>
      <c r="R13" s="5">
        <v>18212438</v>
      </c>
      <c r="S13" s="5">
        <v>18479143</v>
      </c>
      <c r="T13" s="5">
        <v>18215021</v>
      </c>
      <c r="U13" s="5" t="s">
        <v>100</v>
      </c>
      <c r="V13" s="5">
        <v>159386014</v>
      </c>
    </row>
    <row r="14" spans="1:22" ht="51" x14ac:dyDescent="0.2">
      <c r="A14" s="16">
        <v>14</v>
      </c>
      <c r="B14" s="16"/>
      <c r="C14" s="12">
        <v>22472</v>
      </c>
      <c r="D14" s="13" t="s">
        <v>113</v>
      </c>
      <c r="E14" s="14">
        <v>93.102999999999994</v>
      </c>
      <c r="F14" s="13" t="s">
        <v>181</v>
      </c>
      <c r="G14" s="3" t="s">
        <v>142</v>
      </c>
      <c r="H14" s="3" t="s">
        <v>87</v>
      </c>
      <c r="I14" s="4" t="s">
        <v>6</v>
      </c>
      <c r="J14" s="4" t="s">
        <v>60</v>
      </c>
      <c r="K14" s="4" t="s">
        <v>49</v>
      </c>
      <c r="L14" s="4">
        <v>2012</v>
      </c>
      <c r="M14" s="5">
        <v>615539</v>
      </c>
      <c r="N14" s="5">
        <v>633417</v>
      </c>
      <c r="O14" s="5">
        <v>651868</v>
      </c>
      <c r="P14" s="5">
        <v>1091328</v>
      </c>
      <c r="Q14" s="5">
        <v>1143036</v>
      </c>
      <c r="R14" s="5">
        <v>1197334</v>
      </c>
      <c r="S14" s="5">
        <v>1144192</v>
      </c>
      <c r="T14" s="5">
        <v>1198424</v>
      </c>
      <c r="U14" s="5">
        <v>1255406</v>
      </c>
      <c r="V14" s="8">
        <f t="shared" ref="V14:V16" si="0">SUM(M14:U14)</f>
        <v>8930544</v>
      </c>
    </row>
    <row r="15" spans="1:22" ht="51" x14ac:dyDescent="0.2">
      <c r="A15" s="16">
        <v>18</v>
      </c>
      <c r="B15" s="16"/>
      <c r="C15" s="12">
        <v>22561</v>
      </c>
      <c r="D15" s="13" t="s">
        <v>114</v>
      </c>
      <c r="E15" s="14">
        <v>93.242999999999995</v>
      </c>
      <c r="F15" s="13" t="s">
        <v>168</v>
      </c>
      <c r="G15" s="3" t="s">
        <v>143</v>
      </c>
      <c r="H15" s="3" t="s">
        <v>16</v>
      </c>
      <c r="I15" s="4" t="s">
        <v>8</v>
      </c>
      <c r="J15" s="4" t="s">
        <v>22</v>
      </c>
      <c r="K15" s="4" t="s">
        <v>47</v>
      </c>
      <c r="L15" s="4">
        <v>2013</v>
      </c>
      <c r="M15" s="5">
        <v>0</v>
      </c>
      <c r="N15" s="5">
        <v>398966</v>
      </c>
      <c r="O15" s="5">
        <v>399967</v>
      </c>
      <c r="P15" s="5">
        <v>399980</v>
      </c>
      <c r="Q15" s="5">
        <v>399987</v>
      </c>
      <c r="R15" s="5">
        <v>0</v>
      </c>
      <c r="S15" s="5">
        <v>0</v>
      </c>
      <c r="T15" s="5">
        <v>0</v>
      </c>
      <c r="U15" s="5">
        <v>0</v>
      </c>
      <c r="V15" s="8">
        <f t="shared" si="0"/>
        <v>1598900</v>
      </c>
    </row>
    <row r="16" spans="1:22" ht="63.75" x14ac:dyDescent="0.2">
      <c r="A16" s="16">
        <v>20</v>
      </c>
      <c r="B16" s="16"/>
      <c r="C16" s="12">
        <v>22624</v>
      </c>
      <c r="D16" s="13" t="s">
        <v>115</v>
      </c>
      <c r="E16" s="14">
        <v>93.242999999999995</v>
      </c>
      <c r="F16" s="13" t="s">
        <v>166</v>
      </c>
      <c r="G16" s="3" t="s">
        <v>144</v>
      </c>
      <c r="H16" s="3" t="s">
        <v>32</v>
      </c>
      <c r="I16" s="4" t="s">
        <v>8</v>
      </c>
      <c r="J16" s="4" t="s">
        <v>66</v>
      </c>
      <c r="K16" s="4" t="s">
        <v>50</v>
      </c>
      <c r="L16" s="4">
        <v>2014</v>
      </c>
      <c r="M16" s="5">
        <v>0</v>
      </c>
      <c r="N16" s="5">
        <v>0</v>
      </c>
      <c r="O16" s="5">
        <v>2035014</v>
      </c>
      <c r="P16" s="5">
        <v>2214000</v>
      </c>
      <c r="Q16" s="5">
        <v>1926096</v>
      </c>
      <c r="R16" s="5">
        <v>2214000</v>
      </c>
      <c r="S16" s="5">
        <v>0</v>
      </c>
      <c r="T16" s="5">
        <v>0</v>
      </c>
      <c r="U16" s="5">
        <v>0</v>
      </c>
      <c r="V16" s="8">
        <f t="shared" si="0"/>
        <v>8389110</v>
      </c>
    </row>
    <row r="17" spans="1:22" ht="38.25" x14ac:dyDescent="0.2">
      <c r="A17" s="16">
        <v>21</v>
      </c>
      <c r="B17" s="16"/>
      <c r="C17" s="11">
        <v>22656</v>
      </c>
      <c r="D17" s="13" t="s">
        <v>116</v>
      </c>
      <c r="E17" s="14">
        <v>14.266999999999999</v>
      </c>
      <c r="F17" s="13" t="s">
        <v>546</v>
      </c>
      <c r="G17" s="6" t="s">
        <v>145</v>
      </c>
      <c r="H17" s="6" t="s">
        <v>17</v>
      </c>
      <c r="I17" s="7" t="s">
        <v>7</v>
      </c>
      <c r="J17" s="7" t="s">
        <v>27</v>
      </c>
      <c r="K17" s="7" t="s">
        <v>45</v>
      </c>
      <c r="L17" s="7">
        <v>2012</v>
      </c>
      <c r="M17" s="8">
        <v>15520291</v>
      </c>
      <c r="N17" s="8">
        <v>15915845</v>
      </c>
      <c r="O17" s="8">
        <v>19828390</v>
      </c>
      <c r="P17" s="8">
        <v>24177521</v>
      </c>
      <c r="Q17" s="8">
        <v>23993538</v>
      </c>
      <c r="R17" s="8">
        <v>25445623</v>
      </c>
      <c r="S17" s="8">
        <v>25515117</v>
      </c>
      <c r="T17" s="5">
        <v>21067407</v>
      </c>
      <c r="U17" s="5" t="s">
        <v>101</v>
      </c>
      <c r="V17" s="8">
        <v>192531139</v>
      </c>
    </row>
    <row r="18" spans="1:22" ht="63.75" x14ac:dyDescent="0.2">
      <c r="A18" s="16">
        <v>22</v>
      </c>
      <c r="B18" s="16"/>
      <c r="C18" s="12">
        <v>22671</v>
      </c>
      <c r="D18" s="13" t="s">
        <v>117</v>
      </c>
      <c r="E18" s="14">
        <v>93.242999999999995</v>
      </c>
      <c r="F18" s="13" t="s">
        <v>167</v>
      </c>
      <c r="G18" s="3" t="s">
        <v>146</v>
      </c>
      <c r="H18" s="3" t="s">
        <v>63</v>
      </c>
      <c r="I18" s="4" t="s">
        <v>8</v>
      </c>
      <c r="J18" s="4" t="s">
        <v>23</v>
      </c>
      <c r="K18" s="4" t="s">
        <v>51</v>
      </c>
      <c r="L18" s="4">
        <v>2015</v>
      </c>
      <c r="M18" s="5">
        <v>0</v>
      </c>
      <c r="N18" s="5">
        <v>0</v>
      </c>
      <c r="O18" s="5">
        <v>0</v>
      </c>
      <c r="P18" s="5">
        <v>800000</v>
      </c>
      <c r="Q18" s="5">
        <v>800000</v>
      </c>
      <c r="R18" s="5">
        <v>800000</v>
      </c>
      <c r="S18" s="5">
        <v>800000</v>
      </c>
      <c r="T18" s="5">
        <v>825000</v>
      </c>
      <c r="U18" s="5">
        <v>0</v>
      </c>
      <c r="V18" s="8">
        <f t="shared" ref="V18:V31" si="1">SUM(M18:U18)</f>
        <v>4025000</v>
      </c>
    </row>
    <row r="19" spans="1:22" ht="51" x14ac:dyDescent="0.2">
      <c r="A19" s="16">
        <v>23</v>
      </c>
      <c r="B19" s="16"/>
      <c r="C19" s="12">
        <v>22673</v>
      </c>
      <c r="D19" s="13" t="s">
        <v>118</v>
      </c>
      <c r="E19" s="14">
        <v>93.242999999999995</v>
      </c>
      <c r="F19" s="13" t="s">
        <v>169</v>
      </c>
      <c r="G19" s="3" t="s">
        <v>147</v>
      </c>
      <c r="H19" s="3" t="s">
        <v>19</v>
      </c>
      <c r="I19" s="4" t="s">
        <v>8</v>
      </c>
      <c r="J19" s="4" t="s">
        <v>24</v>
      </c>
      <c r="K19" s="4" t="s">
        <v>48</v>
      </c>
      <c r="L19" s="4">
        <v>2015</v>
      </c>
      <c r="M19" s="5">
        <v>0</v>
      </c>
      <c r="N19" s="5">
        <v>0</v>
      </c>
      <c r="O19" s="5">
        <v>0</v>
      </c>
      <c r="P19" s="5">
        <v>1200000</v>
      </c>
      <c r="Q19" s="5">
        <v>1200000</v>
      </c>
      <c r="R19" s="5">
        <v>1200000</v>
      </c>
      <c r="S19" s="5">
        <v>0</v>
      </c>
      <c r="T19" s="5">
        <v>0</v>
      </c>
      <c r="U19" s="5">
        <v>0</v>
      </c>
      <c r="V19" s="8">
        <f t="shared" si="1"/>
        <v>3600000</v>
      </c>
    </row>
    <row r="20" spans="1:22" ht="63.75" x14ac:dyDescent="0.2">
      <c r="A20" s="16">
        <v>24</v>
      </c>
      <c r="B20" s="16"/>
      <c r="C20" s="12">
        <v>22686</v>
      </c>
      <c r="D20" s="13" t="s">
        <v>119</v>
      </c>
      <c r="E20" s="14">
        <v>93.242999999999995</v>
      </c>
      <c r="F20" s="13" t="s">
        <v>170</v>
      </c>
      <c r="G20" s="3" t="s">
        <v>148</v>
      </c>
      <c r="H20" s="3" t="s">
        <v>33</v>
      </c>
      <c r="I20" s="4" t="s">
        <v>8</v>
      </c>
      <c r="J20" s="4" t="s">
        <v>23</v>
      </c>
      <c r="K20" s="4" t="s">
        <v>52</v>
      </c>
      <c r="L20" s="4">
        <v>2015</v>
      </c>
      <c r="M20" s="5">
        <v>0</v>
      </c>
      <c r="N20" s="5">
        <v>0</v>
      </c>
      <c r="O20" s="5">
        <v>0</v>
      </c>
      <c r="P20" s="5">
        <v>1000000</v>
      </c>
      <c r="Q20" s="5">
        <v>1037360</v>
      </c>
      <c r="R20" s="5">
        <v>1000000</v>
      </c>
      <c r="S20" s="5">
        <v>1000000</v>
      </c>
      <c r="T20" s="5">
        <v>1025000</v>
      </c>
      <c r="U20" s="5">
        <v>0</v>
      </c>
      <c r="V20" s="8">
        <f t="shared" si="1"/>
        <v>5062360</v>
      </c>
    </row>
    <row r="21" spans="1:22" ht="89.25" x14ac:dyDescent="0.2">
      <c r="A21" s="16">
        <v>25</v>
      </c>
      <c r="B21" s="16"/>
      <c r="C21" s="12">
        <v>22722</v>
      </c>
      <c r="D21" s="13" t="s">
        <v>120</v>
      </c>
      <c r="E21" s="14">
        <v>93.242999999999995</v>
      </c>
      <c r="F21" s="13" t="s">
        <v>171</v>
      </c>
      <c r="G21" s="3" t="s">
        <v>149</v>
      </c>
      <c r="H21" s="3" t="s">
        <v>15</v>
      </c>
      <c r="I21" s="4" t="s">
        <v>11</v>
      </c>
      <c r="J21" s="4" t="s">
        <v>25</v>
      </c>
      <c r="K21" s="4" t="s">
        <v>53</v>
      </c>
      <c r="L21" s="4">
        <v>2015</v>
      </c>
      <c r="M21" s="5">
        <v>0</v>
      </c>
      <c r="N21" s="5">
        <v>0</v>
      </c>
      <c r="O21" s="5">
        <v>0</v>
      </c>
      <c r="P21" s="5">
        <v>2361589</v>
      </c>
      <c r="Q21" s="5">
        <v>2361589</v>
      </c>
      <c r="R21" s="5">
        <v>2361589</v>
      </c>
      <c r="S21" s="5">
        <v>0</v>
      </c>
      <c r="T21" s="5">
        <v>0</v>
      </c>
      <c r="U21" s="5">
        <v>0</v>
      </c>
      <c r="V21" s="8">
        <f t="shared" si="1"/>
        <v>7084767</v>
      </c>
    </row>
    <row r="22" spans="1:22" ht="63.75" x14ac:dyDescent="0.2">
      <c r="A22" s="16">
        <v>26</v>
      </c>
      <c r="B22" s="16"/>
      <c r="C22" s="12">
        <v>22734</v>
      </c>
      <c r="D22" s="13" t="s">
        <v>121</v>
      </c>
      <c r="E22" s="14">
        <v>93.242999999999995</v>
      </c>
      <c r="F22" s="13" t="s">
        <v>172</v>
      </c>
      <c r="G22" s="3" t="s">
        <v>150</v>
      </c>
      <c r="H22" s="3" t="s">
        <v>20</v>
      </c>
      <c r="I22" s="4" t="s">
        <v>8</v>
      </c>
      <c r="J22" s="4" t="s">
        <v>67</v>
      </c>
      <c r="K22" s="4" t="s">
        <v>48</v>
      </c>
      <c r="L22" s="4">
        <v>2016</v>
      </c>
      <c r="M22" s="5">
        <v>0</v>
      </c>
      <c r="N22" s="5">
        <v>0</v>
      </c>
      <c r="O22" s="5">
        <v>0</v>
      </c>
      <c r="P22" s="5">
        <v>0</v>
      </c>
      <c r="Q22" s="5">
        <v>1800000</v>
      </c>
      <c r="R22" s="5">
        <v>1800000</v>
      </c>
      <c r="S22" s="5">
        <v>0</v>
      </c>
      <c r="T22" s="5">
        <v>0</v>
      </c>
      <c r="U22" s="5">
        <v>0</v>
      </c>
      <c r="V22" s="8">
        <f t="shared" si="1"/>
        <v>3600000</v>
      </c>
    </row>
    <row r="23" spans="1:22" ht="63.75" x14ac:dyDescent="0.2">
      <c r="A23" s="16">
        <v>27</v>
      </c>
      <c r="B23" s="16"/>
      <c r="C23" s="12">
        <v>22736</v>
      </c>
      <c r="D23" s="13" t="s">
        <v>122</v>
      </c>
      <c r="E23" s="14">
        <v>93.242999999999995</v>
      </c>
      <c r="F23" s="13" t="s">
        <v>173</v>
      </c>
      <c r="G23" s="3" t="s">
        <v>151</v>
      </c>
      <c r="H23" s="3" t="s">
        <v>89</v>
      </c>
      <c r="I23" s="4" t="s">
        <v>10</v>
      </c>
      <c r="J23" s="4" t="s">
        <v>26</v>
      </c>
      <c r="K23" s="4" t="s">
        <v>54</v>
      </c>
      <c r="L23" s="4">
        <v>2016</v>
      </c>
      <c r="M23" s="5">
        <v>0</v>
      </c>
      <c r="N23" s="5">
        <v>0</v>
      </c>
      <c r="O23" s="5">
        <v>0</v>
      </c>
      <c r="P23" s="5">
        <v>0</v>
      </c>
      <c r="Q23" s="5">
        <v>1648188</v>
      </c>
      <c r="R23" s="5">
        <v>1648188</v>
      </c>
      <c r="S23" s="5">
        <v>1648188</v>
      </c>
      <c r="T23" s="5">
        <v>1673188</v>
      </c>
      <c r="U23" s="5">
        <v>1648188</v>
      </c>
      <c r="V23" s="8">
        <f t="shared" si="1"/>
        <v>8265940</v>
      </c>
    </row>
    <row r="24" spans="1:22" ht="76.5" x14ac:dyDescent="0.2">
      <c r="A24" s="16">
        <v>28</v>
      </c>
      <c r="B24" s="16"/>
      <c r="C24" s="12">
        <v>22748</v>
      </c>
      <c r="D24" s="13" t="s">
        <v>123</v>
      </c>
      <c r="E24" s="14">
        <v>93.242999999999995</v>
      </c>
      <c r="F24" s="13" t="s">
        <v>174</v>
      </c>
      <c r="G24" s="3" t="s">
        <v>152</v>
      </c>
      <c r="H24" s="3" t="s">
        <v>35</v>
      </c>
      <c r="I24" s="4" t="s">
        <v>8</v>
      </c>
      <c r="J24" s="4" t="s">
        <v>26</v>
      </c>
      <c r="K24" s="4" t="s">
        <v>55</v>
      </c>
      <c r="L24" s="4">
        <v>2016</v>
      </c>
      <c r="M24" s="5">
        <v>0</v>
      </c>
      <c r="N24" s="5">
        <v>0</v>
      </c>
      <c r="O24" s="5">
        <v>0</v>
      </c>
      <c r="P24" s="5">
        <v>0</v>
      </c>
      <c r="Q24" s="5">
        <v>736000</v>
      </c>
      <c r="R24" s="5">
        <v>736000</v>
      </c>
      <c r="S24" s="5">
        <v>736000</v>
      </c>
      <c r="T24" s="5">
        <v>736000</v>
      </c>
      <c r="U24" s="5">
        <v>736000</v>
      </c>
      <c r="V24" s="8">
        <f t="shared" si="1"/>
        <v>3680000</v>
      </c>
    </row>
    <row r="25" spans="1:22" ht="89.25" x14ac:dyDescent="0.2">
      <c r="A25" s="16">
        <v>29</v>
      </c>
      <c r="B25" s="16"/>
      <c r="C25" s="12">
        <v>22800</v>
      </c>
      <c r="D25" s="13" t="s">
        <v>124</v>
      </c>
      <c r="E25" s="14">
        <v>93.242999999999995</v>
      </c>
      <c r="F25" s="13" t="s">
        <v>175</v>
      </c>
      <c r="G25" s="3" t="s">
        <v>153</v>
      </c>
      <c r="H25" s="3" t="s">
        <v>71</v>
      </c>
      <c r="I25" s="4" t="s">
        <v>10</v>
      </c>
      <c r="J25" s="4" t="s">
        <v>28</v>
      </c>
      <c r="K25" s="4" t="s">
        <v>56</v>
      </c>
      <c r="L25" s="4">
        <v>2017</v>
      </c>
      <c r="M25" s="5">
        <v>0</v>
      </c>
      <c r="N25" s="5">
        <v>0</v>
      </c>
      <c r="O25" s="5">
        <v>0</v>
      </c>
      <c r="P25" s="5">
        <v>0</v>
      </c>
      <c r="Q25" s="5">
        <v>0</v>
      </c>
      <c r="R25" s="5">
        <v>371615</v>
      </c>
      <c r="S25" s="5">
        <v>371615</v>
      </c>
      <c r="T25" s="5">
        <v>396615</v>
      </c>
      <c r="U25" s="5">
        <v>371615</v>
      </c>
      <c r="V25" s="8">
        <f t="shared" si="1"/>
        <v>1511460</v>
      </c>
    </row>
    <row r="26" spans="1:22" ht="63.75" x14ac:dyDescent="0.2">
      <c r="A26" s="16">
        <v>30</v>
      </c>
      <c r="B26" s="16"/>
      <c r="C26" s="12">
        <v>22801</v>
      </c>
      <c r="D26" s="13" t="s">
        <v>182</v>
      </c>
      <c r="E26" s="14">
        <v>93.242999999999995</v>
      </c>
      <c r="F26" s="13" t="s">
        <v>176</v>
      </c>
      <c r="G26" s="3" t="s">
        <v>154</v>
      </c>
      <c r="H26" s="3" t="s">
        <v>31</v>
      </c>
      <c r="I26" s="4" t="s">
        <v>12</v>
      </c>
      <c r="J26" s="4" t="s">
        <v>30</v>
      </c>
      <c r="K26" s="4" t="s">
        <v>68</v>
      </c>
      <c r="L26" s="4">
        <v>2017</v>
      </c>
      <c r="M26" s="5">
        <v>0</v>
      </c>
      <c r="N26" s="5">
        <v>0</v>
      </c>
      <c r="O26" s="5">
        <v>0</v>
      </c>
      <c r="P26" s="5">
        <v>0</v>
      </c>
      <c r="Q26" s="5">
        <v>0</v>
      </c>
      <c r="R26" s="5">
        <v>1000000</v>
      </c>
      <c r="S26" s="5">
        <v>1000000</v>
      </c>
      <c r="T26" s="5">
        <v>1025000</v>
      </c>
      <c r="U26" s="5">
        <v>0</v>
      </c>
      <c r="V26" s="8">
        <f t="shared" si="1"/>
        <v>3025000</v>
      </c>
    </row>
    <row r="27" spans="1:22" ht="153" x14ac:dyDescent="0.2">
      <c r="A27" s="16">
        <v>31</v>
      </c>
      <c r="B27" s="16"/>
      <c r="C27" s="12">
        <v>22845</v>
      </c>
      <c r="D27" s="13" t="s">
        <v>125</v>
      </c>
      <c r="E27" s="14">
        <v>93.787999999999997</v>
      </c>
      <c r="F27" s="13" t="s">
        <v>169</v>
      </c>
      <c r="G27" s="3" t="s">
        <v>155</v>
      </c>
      <c r="H27" s="3" t="s">
        <v>78</v>
      </c>
      <c r="I27" s="4" t="s">
        <v>12</v>
      </c>
      <c r="J27" s="4" t="s">
        <v>29</v>
      </c>
      <c r="K27" s="4" t="s">
        <v>64</v>
      </c>
      <c r="L27" s="4">
        <v>2017</v>
      </c>
      <c r="M27" s="5">
        <v>0</v>
      </c>
      <c r="N27" s="5">
        <v>0</v>
      </c>
      <c r="O27" s="5">
        <v>0</v>
      </c>
      <c r="P27" s="5">
        <v>0</v>
      </c>
      <c r="Q27" s="5">
        <v>0</v>
      </c>
      <c r="R27" s="5">
        <v>5500157</v>
      </c>
      <c r="S27" s="5">
        <v>5500157</v>
      </c>
      <c r="T27" s="5">
        <v>0</v>
      </c>
      <c r="U27" s="5">
        <v>0</v>
      </c>
      <c r="V27" s="8">
        <f t="shared" si="1"/>
        <v>11000314</v>
      </c>
    </row>
    <row r="28" spans="1:22" ht="76.5" x14ac:dyDescent="0.2">
      <c r="A28" s="16">
        <v>32</v>
      </c>
      <c r="B28" s="16"/>
      <c r="C28" s="12">
        <v>22894</v>
      </c>
      <c r="D28" s="13" t="s">
        <v>126</v>
      </c>
      <c r="E28" s="14">
        <v>93.242999999999995</v>
      </c>
      <c r="F28" s="13" t="s">
        <v>177</v>
      </c>
      <c r="G28" s="3" t="s">
        <v>156</v>
      </c>
      <c r="H28" s="3" t="s">
        <v>72</v>
      </c>
      <c r="I28" s="4" t="s">
        <v>12</v>
      </c>
      <c r="J28" s="4" t="s">
        <v>69</v>
      </c>
      <c r="K28" s="4" t="s">
        <v>70</v>
      </c>
      <c r="L28" s="4">
        <v>2018</v>
      </c>
      <c r="M28" s="5">
        <v>0</v>
      </c>
      <c r="N28" s="5">
        <v>0</v>
      </c>
      <c r="O28" s="5">
        <v>0</v>
      </c>
      <c r="P28" s="5">
        <v>0</v>
      </c>
      <c r="Q28" s="5">
        <v>0</v>
      </c>
      <c r="R28" s="5">
        <v>0</v>
      </c>
      <c r="S28" s="5">
        <v>250000</v>
      </c>
      <c r="T28" s="5">
        <v>0</v>
      </c>
      <c r="U28" s="5">
        <v>0</v>
      </c>
      <c r="V28" s="8">
        <f t="shared" si="1"/>
        <v>250000</v>
      </c>
    </row>
    <row r="29" spans="1:22" ht="127.5" x14ac:dyDescent="0.2">
      <c r="A29" s="16">
        <v>33</v>
      </c>
      <c r="B29" s="16"/>
      <c r="C29" s="12">
        <v>22909</v>
      </c>
      <c r="D29" s="13" t="s">
        <v>127</v>
      </c>
      <c r="E29" s="14">
        <v>93.242999999999995</v>
      </c>
      <c r="F29" s="13" t="s">
        <v>178</v>
      </c>
      <c r="G29" s="3" t="s">
        <v>157</v>
      </c>
      <c r="H29" s="3" t="s">
        <v>74</v>
      </c>
      <c r="I29" s="4" t="s">
        <v>8</v>
      </c>
      <c r="J29" s="4" t="s">
        <v>73</v>
      </c>
      <c r="K29" s="4" t="s">
        <v>95</v>
      </c>
      <c r="L29" s="4">
        <v>2019</v>
      </c>
      <c r="M29" s="5">
        <v>0</v>
      </c>
      <c r="N29" s="5">
        <v>0</v>
      </c>
      <c r="O29" s="5">
        <v>0</v>
      </c>
      <c r="P29" s="5">
        <v>0</v>
      </c>
      <c r="Q29" s="5">
        <v>0</v>
      </c>
      <c r="R29" s="5">
        <v>0</v>
      </c>
      <c r="S29" s="5">
        <v>0</v>
      </c>
      <c r="T29" s="5">
        <v>2025000</v>
      </c>
      <c r="U29" s="5">
        <v>1785075</v>
      </c>
      <c r="V29" s="8">
        <f t="shared" si="1"/>
        <v>3810075</v>
      </c>
    </row>
    <row r="30" spans="1:22" ht="76.5" x14ac:dyDescent="0.2">
      <c r="A30" s="16">
        <v>34</v>
      </c>
      <c r="B30" s="16"/>
      <c r="C30" s="12">
        <v>22918</v>
      </c>
      <c r="D30" s="13" t="s">
        <v>128</v>
      </c>
      <c r="E30" s="14">
        <v>93.242999999999995</v>
      </c>
      <c r="F30" s="13" t="s">
        <v>179</v>
      </c>
      <c r="G30" s="3" t="s">
        <v>158</v>
      </c>
      <c r="H30" s="3" t="s">
        <v>75</v>
      </c>
      <c r="I30" s="4" t="s">
        <v>8</v>
      </c>
      <c r="J30" s="4" t="s">
        <v>76</v>
      </c>
      <c r="K30" s="4" t="s">
        <v>77</v>
      </c>
      <c r="L30" s="4">
        <v>2019</v>
      </c>
      <c r="M30" s="5">
        <v>0</v>
      </c>
      <c r="N30" s="5">
        <v>0</v>
      </c>
      <c r="O30" s="5">
        <v>0</v>
      </c>
      <c r="P30" s="5">
        <v>0</v>
      </c>
      <c r="Q30" s="5">
        <v>0</v>
      </c>
      <c r="R30" s="5">
        <v>0</v>
      </c>
      <c r="S30" s="5">
        <v>0</v>
      </c>
      <c r="T30" s="5">
        <v>400000</v>
      </c>
      <c r="U30" s="5">
        <v>400000</v>
      </c>
      <c r="V30" s="8">
        <f t="shared" si="1"/>
        <v>800000</v>
      </c>
    </row>
    <row r="31" spans="1:22" ht="153" x14ac:dyDescent="0.2">
      <c r="A31" s="16">
        <v>35</v>
      </c>
      <c r="B31" s="16"/>
      <c r="C31" s="12">
        <v>22921</v>
      </c>
      <c r="D31" s="13" t="s">
        <v>129</v>
      </c>
      <c r="E31" s="14">
        <v>93.787999999999997</v>
      </c>
      <c r="F31" s="13" t="s">
        <v>133</v>
      </c>
      <c r="G31" s="3" t="s">
        <v>159</v>
      </c>
      <c r="H31" s="3" t="s">
        <v>79</v>
      </c>
      <c r="I31" s="4" t="s">
        <v>12</v>
      </c>
      <c r="J31" s="4" t="s">
        <v>80</v>
      </c>
      <c r="K31" s="4" t="s">
        <v>64</v>
      </c>
      <c r="L31" s="4">
        <v>2019</v>
      </c>
      <c r="M31" s="5">
        <v>0</v>
      </c>
      <c r="N31" s="5">
        <v>0</v>
      </c>
      <c r="O31" s="5">
        <v>0</v>
      </c>
      <c r="P31" s="5">
        <v>0</v>
      </c>
      <c r="Q31" s="5">
        <v>0</v>
      </c>
      <c r="R31" s="5">
        <v>0</v>
      </c>
      <c r="S31" s="5">
        <v>0</v>
      </c>
      <c r="T31" s="5">
        <v>16939423</v>
      </c>
      <c r="U31" s="5">
        <v>11129713</v>
      </c>
      <c r="V31" s="8">
        <f t="shared" si="1"/>
        <v>28069136</v>
      </c>
    </row>
    <row r="32" spans="1:22" ht="51" x14ac:dyDescent="0.2">
      <c r="A32" s="16">
        <v>36</v>
      </c>
      <c r="B32" s="16"/>
      <c r="C32" s="12">
        <v>22933</v>
      </c>
      <c r="D32" s="13" t="s">
        <v>130</v>
      </c>
      <c r="E32" s="14">
        <v>93.981999999999999</v>
      </c>
      <c r="F32" s="13" t="s">
        <v>180</v>
      </c>
      <c r="G32" s="3" t="s">
        <v>160</v>
      </c>
      <c r="H32" s="3" t="s">
        <v>81</v>
      </c>
      <c r="I32" s="4" t="s">
        <v>8</v>
      </c>
      <c r="J32" s="4" t="s">
        <v>82</v>
      </c>
      <c r="K32" s="4" t="s">
        <v>83</v>
      </c>
      <c r="L32" s="4">
        <v>2019</v>
      </c>
      <c r="M32" s="5">
        <v>0</v>
      </c>
      <c r="N32" s="5">
        <v>0</v>
      </c>
      <c r="O32" s="5">
        <v>0</v>
      </c>
      <c r="P32" s="5">
        <v>0</v>
      </c>
      <c r="Q32" s="5">
        <v>0</v>
      </c>
      <c r="R32" s="8">
        <v>0</v>
      </c>
      <c r="S32" s="5">
        <v>0</v>
      </c>
      <c r="T32" s="5">
        <v>750000</v>
      </c>
      <c r="U32" s="5">
        <v>0</v>
      </c>
      <c r="V32" s="8">
        <f t="shared" ref="V32:V34" si="2">SUM(M32:U32)</f>
        <v>750000</v>
      </c>
    </row>
    <row r="33" spans="1:22" ht="63.75" x14ac:dyDescent="0.2">
      <c r="A33" s="16">
        <v>39</v>
      </c>
      <c r="B33" s="16"/>
      <c r="C33" s="11">
        <v>26369</v>
      </c>
      <c r="D33" s="13" t="s">
        <v>131</v>
      </c>
      <c r="E33" s="14">
        <v>93.091999999999999</v>
      </c>
      <c r="F33" s="13"/>
      <c r="G33" s="6" t="s">
        <v>161</v>
      </c>
      <c r="H33" s="6" t="s">
        <v>36</v>
      </c>
      <c r="I33" s="7" t="s">
        <v>37</v>
      </c>
      <c r="J33" s="7" t="s">
        <v>98</v>
      </c>
      <c r="K33" s="7" t="s">
        <v>46</v>
      </c>
      <c r="L33" s="7">
        <v>2017</v>
      </c>
      <c r="M33" s="5">
        <v>0</v>
      </c>
      <c r="N33" s="5">
        <v>0</v>
      </c>
      <c r="O33" s="5">
        <v>0</v>
      </c>
      <c r="P33" s="5">
        <v>0</v>
      </c>
      <c r="Q33" s="5">
        <v>0</v>
      </c>
      <c r="R33" s="8">
        <v>111153</v>
      </c>
      <c r="S33" s="5">
        <v>144255</v>
      </c>
      <c r="T33" s="5">
        <v>145000</v>
      </c>
      <c r="U33" s="5">
        <v>145000</v>
      </c>
      <c r="V33" s="8">
        <f t="shared" si="2"/>
        <v>545408</v>
      </c>
    </row>
    <row r="34" spans="1:22" ht="51" x14ac:dyDescent="0.2">
      <c r="A34" s="16">
        <v>40</v>
      </c>
      <c r="B34" s="16"/>
      <c r="C34" s="11">
        <v>26370</v>
      </c>
      <c r="D34" s="13" t="s">
        <v>132</v>
      </c>
      <c r="E34" s="14">
        <v>93.994</v>
      </c>
      <c r="F34" s="13"/>
      <c r="G34" s="6" t="s">
        <v>162</v>
      </c>
      <c r="H34" s="6" t="s">
        <v>36</v>
      </c>
      <c r="I34" s="7" t="s">
        <v>37</v>
      </c>
      <c r="J34" s="7" t="s">
        <v>99</v>
      </c>
      <c r="K34" s="7" t="s">
        <v>46</v>
      </c>
      <c r="L34" s="7">
        <v>2013</v>
      </c>
      <c r="M34" s="5">
        <v>0</v>
      </c>
      <c r="N34" s="5">
        <v>175287</v>
      </c>
      <c r="O34" s="5">
        <v>175287</v>
      </c>
      <c r="P34" s="5">
        <v>175287</v>
      </c>
      <c r="Q34" s="5">
        <v>175287</v>
      </c>
      <c r="R34" s="8">
        <v>175287</v>
      </c>
      <c r="S34" s="5">
        <v>225000</v>
      </c>
      <c r="T34" s="5">
        <v>225000</v>
      </c>
      <c r="U34" s="5">
        <v>225000</v>
      </c>
      <c r="V34" s="8">
        <f t="shared" si="2"/>
        <v>1551435</v>
      </c>
    </row>
    <row r="35" spans="1:22" ht="32.450000000000003" customHeight="1" x14ac:dyDescent="0.2">
      <c r="A35" s="16"/>
      <c r="B35" s="16"/>
      <c r="C35" s="44"/>
      <c r="D35" s="44"/>
      <c r="E35" s="44"/>
      <c r="F35" s="44"/>
      <c r="G35" s="44"/>
      <c r="H35" s="44"/>
      <c r="I35" s="44"/>
      <c r="J35" s="44"/>
      <c r="K35" s="44"/>
      <c r="L35" s="44"/>
      <c r="M35" s="10">
        <f t="shared" ref="M35:T35" si="3">SUM(M6:M34)</f>
        <v>40456373</v>
      </c>
      <c r="N35" s="10">
        <f t="shared" si="3"/>
        <v>40191849</v>
      </c>
      <c r="O35" s="10">
        <f t="shared" si="3"/>
        <v>48249522</v>
      </c>
      <c r="P35" s="10">
        <f t="shared" si="3"/>
        <v>58525444</v>
      </c>
      <c r="Q35" s="10">
        <f t="shared" si="3"/>
        <v>63394136</v>
      </c>
      <c r="R35" s="10">
        <f t="shared" si="3"/>
        <v>72096082</v>
      </c>
      <c r="S35" s="10">
        <f t="shared" si="3"/>
        <v>66856660</v>
      </c>
      <c r="T35" s="10">
        <f t="shared" si="3"/>
        <v>75965916</v>
      </c>
      <c r="U35" s="10">
        <v>66483188</v>
      </c>
      <c r="V35" s="9"/>
    </row>
  </sheetData>
  <mergeCells count="4">
    <mergeCell ref="G1:V1"/>
    <mergeCell ref="G2:V2"/>
    <mergeCell ref="G3:V3"/>
    <mergeCell ref="C35:L35"/>
  </mergeCells>
  <printOptions horizontalCentered="1" gridLines="1"/>
  <pageMargins left="0" right="0" top="0.5" bottom="0.5" header="0.3" footer="0.3"/>
  <pageSetup paperSize="5" scale="65" fitToHeight="0" orientation="landscape" r:id="rId1"/>
  <headerFooter>
    <oddFooter>&amp;Z&amp;F</oddFooter>
  </headerFooter>
  <ignoredErrors>
    <ignoredError sqref="V12 V14 V18:V32 V34 V15 V16 V3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8"/>
  <sheetViews>
    <sheetView topLeftCell="A4" workbookViewId="0">
      <pane ySplit="1" topLeftCell="A5" activePane="bottomLeft" state="frozen"/>
      <selection activeCell="P47" sqref="P47"/>
      <selection pane="bottomLeft" activeCell="X17" sqref="X17"/>
    </sheetView>
  </sheetViews>
  <sheetFormatPr defaultColWidth="9.140625" defaultRowHeight="12.75" x14ac:dyDescent="0.2"/>
  <cols>
    <col min="1" max="1" width="41.28515625" style="18" bestFit="1" customWidth="1"/>
    <col min="2" max="2" width="7.42578125" style="38" customWidth="1"/>
    <col min="3" max="3" width="8.28515625" style="38" bestFit="1" customWidth="1"/>
    <col min="4" max="4" width="20" style="18" bestFit="1" customWidth="1"/>
    <col min="5" max="6" width="18.5703125" style="39" customWidth="1"/>
    <col min="7" max="7" width="24.42578125" style="39" hidden="1" customWidth="1"/>
    <col min="8" max="8" width="11" style="18" hidden="1" customWidth="1"/>
    <col min="9" max="9" width="8.140625" style="18" hidden="1" customWidth="1"/>
    <col min="10" max="11" width="10.28515625" style="18" hidden="1" customWidth="1"/>
    <col min="12" max="18" width="0" style="18" hidden="1" customWidth="1"/>
    <col min="19" max="19" width="11" style="18" hidden="1" customWidth="1"/>
    <col min="20" max="20" width="16.28515625" style="18" hidden="1" customWidth="1"/>
    <col min="21" max="16384" width="9.140625" style="18"/>
  </cols>
  <sheetData>
    <row r="1" spans="1:20" x14ac:dyDescent="0.2">
      <c r="A1" s="45" t="s">
        <v>186</v>
      </c>
      <c r="B1" s="45"/>
      <c r="C1" s="45"/>
      <c r="D1" s="45"/>
      <c r="E1" s="45"/>
      <c r="F1" s="17"/>
      <c r="G1" s="17"/>
    </row>
    <row r="4" spans="1:20" ht="36.75" customHeight="1" x14ac:dyDescent="0.2">
      <c r="A4" s="19" t="s">
        <v>187</v>
      </c>
      <c r="B4" s="19" t="s">
        <v>104</v>
      </c>
      <c r="C4" s="19" t="s">
        <v>188</v>
      </c>
      <c r="D4" s="19" t="s">
        <v>189</v>
      </c>
      <c r="E4" s="20" t="s">
        <v>190</v>
      </c>
      <c r="F4" s="19" t="s">
        <v>191</v>
      </c>
      <c r="G4" s="19" t="s">
        <v>192</v>
      </c>
      <c r="H4" s="19" t="s">
        <v>193</v>
      </c>
      <c r="I4" s="19" t="s">
        <v>194</v>
      </c>
      <c r="J4" s="19" t="s">
        <v>195</v>
      </c>
      <c r="K4" s="19" t="s">
        <v>196</v>
      </c>
      <c r="L4" s="19" t="s">
        <v>197</v>
      </c>
      <c r="M4" s="19" t="s">
        <v>198</v>
      </c>
      <c r="N4" s="19" t="s">
        <v>199</v>
      </c>
      <c r="O4" s="19" t="s">
        <v>200</v>
      </c>
      <c r="P4" s="19" t="s">
        <v>201</v>
      </c>
      <c r="Q4" s="19" t="s">
        <v>202</v>
      </c>
      <c r="R4" s="19" t="s">
        <v>203</v>
      </c>
      <c r="S4" s="19"/>
      <c r="T4" s="19" t="s">
        <v>204</v>
      </c>
    </row>
    <row r="5" spans="1:20" x14ac:dyDescent="0.2">
      <c r="A5" s="21" t="s">
        <v>205</v>
      </c>
      <c r="B5" s="22" t="s">
        <v>206</v>
      </c>
      <c r="C5" s="22" t="s">
        <v>207</v>
      </c>
      <c r="D5" s="23" t="s">
        <v>208</v>
      </c>
      <c r="E5" s="24" t="s">
        <v>209</v>
      </c>
      <c r="F5" s="21" t="str">
        <f>VLOOKUP(T5,'[1]Management Summary'!W$5:AB$100,6,FALSE)</f>
        <v>ct0035L1e031811</v>
      </c>
      <c r="G5" s="21" t="s">
        <v>210</v>
      </c>
      <c r="P5" s="25" t="s">
        <v>211</v>
      </c>
      <c r="T5" s="18" t="str">
        <f t="shared" ref="T5:T68" si="0">IF(B5="22656",CONCATENATE(B5,"-",RIGHT(D5,5),"-",C5),CONCATENATE(B5,"-",C5))</f>
        <v>22656-21752-2018</v>
      </c>
    </row>
    <row r="6" spans="1:20" hidden="1" x14ac:dyDescent="0.2">
      <c r="A6" s="21" t="s">
        <v>212</v>
      </c>
      <c r="B6" s="22" t="s">
        <v>213</v>
      </c>
      <c r="C6" s="22" t="s">
        <v>214</v>
      </c>
      <c r="D6" s="23" t="s">
        <v>215</v>
      </c>
      <c r="E6" s="24" t="s">
        <v>216</v>
      </c>
      <c r="F6" s="21" t="e">
        <f>VLOOKUP(T6,'[1]Summary for Local Offices'!L$3:P$158,5,FALSE)</f>
        <v>#N/A</v>
      </c>
      <c r="G6" s="21"/>
      <c r="O6" s="25"/>
      <c r="T6" s="18" t="str">
        <f t="shared" si="0"/>
        <v>22390-2010</v>
      </c>
    </row>
    <row r="7" spans="1:20" x14ac:dyDescent="0.2">
      <c r="A7" s="21" t="s">
        <v>217</v>
      </c>
      <c r="B7" s="22" t="s">
        <v>206</v>
      </c>
      <c r="C7" s="22" t="s">
        <v>218</v>
      </c>
      <c r="D7" s="23" t="s">
        <v>219</v>
      </c>
      <c r="E7" s="24" t="s">
        <v>220</v>
      </c>
      <c r="F7" s="21" t="str">
        <f>VLOOKUP(T7,'[1]Management Summary'!W$5:AB$100,6,FALSE)</f>
        <v>ct0033L1e031710</v>
      </c>
      <c r="G7" s="21" t="s">
        <v>221</v>
      </c>
      <c r="H7" s="25" t="s">
        <v>222</v>
      </c>
      <c r="N7" s="25"/>
      <c r="T7" s="18" t="str">
        <f t="shared" si="0"/>
        <v>22656-21871-2017</v>
      </c>
    </row>
    <row r="8" spans="1:20" x14ac:dyDescent="0.2">
      <c r="A8" s="21" t="s">
        <v>223</v>
      </c>
      <c r="B8" s="22" t="s">
        <v>206</v>
      </c>
      <c r="C8" s="22" t="s">
        <v>218</v>
      </c>
      <c r="D8" s="23" t="s">
        <v>224</v>
      </c>
      <c r="E8" s="24" t="s">
        <v>225</v>
      </c>
      <c r="F8" s="21" t="str">
        <f>VLOOKUP(T8,'[1]Management Summary'!W$5:AB$100,6,FALSE)</f>
        <v>ct0034L1e031710</v>
      </c>
      <c r="G8" s="21" t="s">
        <v>226</v>
      </c>
      <c r="H8" s="25" t="s">
        <v>227</v>
      </c>
      <c r="N8" s="25"/>
      <c r="S8" s="25"/>
      <c r="T8" s="18" t="str">
        <f t="shared" si="0"/>
        <v>22656-22258-2017</v>
      </c>
    </row>
    <row r="9" spans="1:20" hidden="1" x14ac:dyDescent="0.2">
      <c r="A9" s="21" t="s">
        <v>228</v>
      </c>
      <c r="B9" s="22" t="s">
        <v>229</v>
      </c>
      <c r="C9" s="22" t="s">
        <v>230</v>
      </c>
      <c r="D9" s="23" t="s">
        <v>215</v>
      </c>
      <c r="E9" s="24" t="s">
        <v>231</v>
      </c>
      <c r="F9" s="21" t="e">
        <f>VLOOKUP(T9,'[1]Management Summary'!W$5:AB$100,6,FALSE)</f>
        <v>#N/A</v>
      </c>
      <c r="G9" s="21"/>
      <c r="H9" s="25"/>
      <c r="L9" s="25"/>
      <c r="N9" s="25"/>
      <c r="S9" s="25"/>
      <c r="T9" s="18" t="str">
        <f t="shared" si="0"/>
        <v>22644-2014</v>
      </c>
    </row>
    <row r="10" spans="1:20" x14ac:dyDescent="0.2">
      <c r="A10" s="21" t="s">
        <v>232</v>
      </c>
      <c r="B10" s="22" t="s">
        <v>206</v>
      </c>
      <c r="C10" s="22" t="s">
        <v>218</v>
      </c>
      <c r="D10" s="23" t="s">
        <v>233</v>
      </c>
      <c r="E10" s="24" t="s">
        <v>234</v>
      </c>
      <c r="F10" s="21" t="str">
        <f>VLOOKUP(T10,'[1]Management Summary'!W$5:AB$100,6,FALSE)</f>
        <v>ct0085L1e031710</v>
      </c>
      <c r="G10" s="21" t="s">
        <v>235</v>
      </c>
      <c r="P10" s="25" t="s">
        <v>227</v>
      </c>
      <c r="T10" s="18" t="str">
        <f t="shared" si="0"/>
        <v>22656-20856-2017</v>
      </c>
    </row>
    <row r="11" spans="1:20" hidden="1" x14ac:dyDescent="0.2">
      <c r="A11" s="21" t="s">
        <v>236</v>
      </c>
      <c r="B11" s="22" t="s">
        <v>206</v>
      </c>
      <c r="C11" s="22" t="s">
        <v>218</v>
      </c>
      <c r="D11" s="23" t="s">
        <v>237</v>
      </c>
      <c r="E11" s="24" t="s">
        <v>209</v>
      </c>
      <c r="F11" s="21" t="e">
        <f>VLOOKUP(T11,'[1]Management Summary'!W$5:AB$100,6,FALSE)</f>
        <v>#N/A</v>
      </c>
      <c r="G11" s="21"/>
      <c r="L11" s="25" t="s">
        <v>238</v>
      </c>
      <c r="Q11" s="25"/>
      <c r="T11" s="18" t="str">
        <f t="shared" si="0"/>
        <v>22656-22645-2017</v>
      </c>
    </row>
    <row r="12" spans="1:20" x14ac:dyDescent="0.2">
      <c r="A12" s="21" t="s">
        <v>239</v>
      </c>
      <c r="B12" s="22" t="s">
        <v>206</v>
      </c>
      <c r="C12" s="22" t="s">
        <v>218</v>
      </c>
      <c r="D12" s="23" t="s">
        <v>240</v>
      </c>
      <c r="E12" s="24" t="s">
        <v>234</v>
      </c>
      <c r="F12" s="21" t="str">
        <f>VLOOKUP(T12,'[1]Management Summary'!W$5:AB$100,6,FALSE)</f>
        <v>ct0105L1e031710</v>
      </c>
      <c r="G12" s="21" t="s">
        <v>235</v>
      </c>
      <c r="N12" s="26"/>
      <c r="P12" s="25" t="s">
        <v>227</v>
      </c>
      <c r="T12" s="18" t="str">
        <f t="shared" si="0"/>
        <v>22656-21713-2017</v>
      </c>
    </row>
    <row r="13" spans="1:20" x14ac:dyDescent="0.2">
      <c r="A13" s="21" t="s">
        <v>241</v>
      </c>
      <c r="B13" s="22" t="s">
        <v>206</v>
      </c>
      <c r="C13" s="22" t="s">
        <v>218</v>
      </c>
      <c r="D13" s="23" t="s">
        <v>242</v>
      </c>
      <c r="E13" s="24" t="s">
        <v>243</v>
      </c>
      <c r="F13" s="21" t="str">
        <f>VLOOKUP(T13,'[1]Management Summary'!W$5:AB$100,6,FALSE)</f>
        <v>ct0103L1e031710</v>
      </c>
      <c r="G13" s="21" t="s">
        <v>244</v>
      </c>
      <c r="J13" s="25" t="s">
        <v>222</v>
      </c>
      <c r="M13" s="25"/>
      <c r="O13" s="25"/>
      <c r="T13" s="18" t="str">
        <f t="shared" si="0"/>
        <v>22656-21714-2017</v>
      </c>
    </row>
    <row r="14" spans="1:20" x14ac:dyDescent="0.2">
      <c r="A14" s="21" t="s">
        <v>245</v>
      </c>
      <c r="B14" s="22" t="s">
        <v>206</v>
      </c>
      <c r="C14" s="22" t="s">
        <v>218</v>
      </c>
      <c r="D14" s="23" t="s">
        <v>246</v>
      </c>
      <c r="E14" s="27" t="s">
        <v>247</v>
      </c>
      <c r="F14" s="21" t="str">
        <f>VLOOKUP(T14,'[1]Management Summary'!W$5:AB$100,6,FALSE)</f>
        <v>ct0104L1e031710</v>
      </c>
      <c r="G14" s="21" t="s">
        <v>248</v>
      </c>
      <c r="J14" s="25" t="s">
        <v>227</v>
      </c>
      <c r="N14" s="25"/>
      <c r="T14" s="18" t="str">
        <f t="shared" si="0"/>
        <v>22656-22247-2017</v>
      </c>
    </row>
    <row r="15" spans="1:20" hidden="1" x14ac:dyDescent="0.2">
      <c r="A15" s="21" t="s">
        <v>249</v>
      </c>
      <c r="B15" s="22" t="s">
        <v>206</v>
      </c>
      <c r="C15" s="22" t="s">
        <v>250</v>
      </c>
      <c r="D15" s="23" t="s">
        <v>251</v>
      </c>
      <c r="E15" s="24" t="s">
        <v>252</v>
      </c>
      <c r="F15" s="21" t="e">
        <f>VLOOKUP(T15,'[1]Management Summary'!W$5:AB$100,6,FALSE)</f>
        <v>#N/A</v>
      </c>
      <c r="G15" s="21" t="s">
        <v>253</v>
      </c>
      <c r="J15" s="25"/>
      <c r="L15" s="25" t="s">
        <v>227</v>
      </c>
      <c r="N15" s="25"/>
      <c r="T15" s="18" t="str">
        <f t="shared" si="0"/>
        <v>22656-22646-2016</v>
      </c>
    </row>
    <row r="16" spans="1:20" x14ac:dyDescent="0.2">
      <c r="A16" s="21" t="s">
        <v>254</v>
      </c>
      <c r="B16" s="22" t="s">
        <v>206</v>
      </c>
      <c r="C16" s="22" t="s">
        <v>218</v>
      </c>
      <c r="D16" s="23" t="s">
        <v>255</v>
      </c>
      <c r="E16" s="24" t="s">
        <v>256</v>
      </c>
      <c r="F16" s="21" t="str">
        <f>VLOOKUP(T16,'[1]Management Summary'!W$5:AB$100,6,FALSE)</f>
        <v>ct0210L1e051706</v>
      </c>
      <c r="G16" s="21" t="s">
        <v>257</v>
      </c>
      <c r="I16" s="28" t="s">
        <v>211</v>
      </c>
      <c r="T16" s="18" t="str">
        <f t="shared" si="0"/>
        <v>22656-22243-2017</v>
      </c>
    </row>
    <row r="17" spans="1:20" x14ac:dyDescent="0.2">
      <c r="A17" s="21" t="s">
        <v>258</v>
      </c>
      <c r="B17" s="22" t="s">
        <v>206</v>
      </c>
      <c r="C17" s="22" t="s">
        <v>207</v>
      </c>
      <c r="D17" s="23" t="s">
        <v>259</v>
      </c>
      <c r="E17" s="24" t="s">
        <v>260</v>
      </c>
      <c r="F17" s="21" t="s">
        <v>261</v>
      </c>
      <c r="G17" s="21" t="s">
        <v>262</v>
      </c>
      <c r="I17" s="28"/>
      <c r="Q17" s="25" t="s">
        <v>227</v>
      </c>
      <c r="T17" s="18" t="str">
        <f t="shared" si="0"/>
        <v>22656-22666-2018</v>
      </c>
    </row>
    <row r="18" spans="1:20" x14ac:dyDescent="0.2">
      <c r="A18" s="21" t="s">
        <v>263</v>
      </c>
      <c r="B18" s="22" t="s">
        <v>206</v>
      </c>
      <c r="C18" s="22" t="s">
        <v>218</v>
      </c>
      <c r="D18" s="23" t="s">
        <v>264</v>
      </c>
      <c r="E18" s="24" t="s">
        <v>265</v>
      </c>
      <c r="F18" s="21" t="str">
        <f>VLOOKUP(T18,'[1]Management Summary'!W$5:AB$100,6,FALSE)</f>
        <v>ct0205L1e051706</v>
      </c>
      <c r="G18" s="21" t="s">
        <v>266</v>
      </c>
      <c r="I18" s="28"/>
      <c r="K18" s="25" t="s">
        <v>227</v>
      </c>
      <c r="T18" s="18" t="str">
        <f t="shared" si="0"/>
        <v>22656-22632-2017</v>
      </c>
    </row>
    <row r="19" spans="1:20" hidden="1" x14ac:dyDescent="0.2">
      <c r="A19" s="21" t="s">
        <v>267</v>
      </c>
      <c r="B19" s="22" t="s">
        <v>206</v>
      </c>
      <c r="C19" s="22" t="s">
        <v>268</v>
      </c>
      <c r="D19" s="23" t="s">
        <v>269</v>
      </c>
      <c r="E19" s="24" t="s">
        <v>270</v>
      </c>
      <c r="F19" s="21" t="e">
        <f>VLOOKUP(T19,'[1]Management Summary'!W$5:AB$100,6,FALSE)</f>
        <v>#N/A</v>
      </c>
      <c r="G19" s="21"/>
      <c r="I19" s="28" t="s">
        <v>271</v>
      </c>
      <c r="N19" s="26"/>
      <c r="T19" s="18" t="str">
        <f t="shared" si="0"/>
        <v>22656-22471-2013</v>
      </c>
    </row>
    <row r="20" spans="1:20" hidden="1" x14ac:dyDescent="0.2">
      <c r="A20" s="21" t="s">
        <v>272</v>
      </c>
      <c r="B20" s="22" t="s">
        <v>206</v>
      </c>
      <c r="C20" s="22" t="s">
        <v>268</v>
      </c>
      <c r="D20" s="23" t="s">
        <v>273</v>
      </c>
      <c r="E20" s="24" t="s">
        <v>270</v>
      </c>
      <c r="F20" s="21" t="e">
        <f>VLOOKUP(T20,'[1]Management Summary'!W$5:AB$100,6,FALSE)</f>
        <v>#N/A</v>
      </c>
      <c r="G20" s="21"/>
      <c r="I20" s="28" t="s">
        <v>274</v>
      </c>
      <c r="N20" s="26"/>
      <c r="T20" s="18" t="str">
        <f t="shared" si="0"/>
        <v>22656-22563-2013</v>
      </c>
    </row>
    <row r="21" spans="1:20" hidden="1" x14ac:dyDescent="0.2">
      <c r="A21" s="21" t="s">
        <v>275</v>
      </c>
      <c r="B21" s="22" t="s">
        <v>276</v>
      </c>
      <c r="C21" s="22" t="s">
        <v>277</v>
      </c>
      <c r="D21" s="23" t="s">
        <v>278</v>
      </c>
      <c r="E21" s="24" t="s">
        <v>279</v>
      </c>
      <c r="F21" s="21" t="e">
        <f>VLOOKUP(T21,'[1]Management Summary'!W$5:AB$100,6,FALSE)</f>
        <v>#N/A</v>
      </c>
      <c r="G21" s="21"/>
      <c r="I21" s="25"/>
      <c r="O21" s="25"/>
      <c r="T21" s="18" t="str">
        <f t="shared" si="0"/>
        <v>21876-2012</v>
      </c>
    </row>
    <row r="22" spans="1:20" hidden="1" x14ac:dyDescent="0.2">
      <c r="A22" s="21" t="s">
        <v>280</v>
      </c>
      <c r="B22" s="22" t="s">
        <v>281</v>
      </c>
      <c r="C22" s="22" t="s">
        <v>282</v>
      </c>
      <c r="D22" s="23" t="s">
        <v>278</v>
      </c>
      <c r="E22" s="24" t="s">
        <v>279</v>
      </c>
      <c r="F22" s="21" t="e">
        <f>VLOOKUP(T22,'[1]Management Summary'!W$5:AB$100,6,FALSE)</f>
        <v>#N/A</v>
      </c>
      <c r="G22" s="21"/>
      <c r="I22" s="25"/>
      <c r="N22" s="26"/>
      <c r="T22" s="18" t="str">
        <f t="shared" si="0"/>
        <v>22057-2006</v>
      </c>
    </row>
    <row r="23" spans="1:20" x14ac:dyDescent="0.2">
      <c r="A23" s="21" t="s">
        <v>283</v>
      </c>
      <c r="B23" s="22" t="s">
        <v>206</v>
      </c>
      <c r="C23" s="22" t="s">
        <v>218</v>
      </c>
      <c r="D23" s="23" t="s">
        <v>284</v>
      </c>
      <c r="E23" s="24" t="s">
        <v>256</v>
      </c>
      <c r="F23" s="21" t="str">
        <f>VLOOKUP(T23,'[1]Management Summary'!W$5:AB$100,6,FALSE)</f>
        <v>ct0204L1e051706</v>
      </c>
      <c r="G23" s="21" t="s">
        <v>285</v>
      </c>
      <c r="I23" s="28" t="s">
        <v>227</v>
      </c>
      <c r="N23" s="26"/>
      <c r="T23" s="18" t="str">
        <f t="shared" si="0"/>
        <v>22656-22609-2017</v>
      </c>
    </row>
    <row r="24" spans="1:20" x14ac:dyDescent="0.2">
      <c r="A24" s="21" t="s">
        <v>286</v>
      </c>
      <c r="B24" s="22" t="s">
        <v>206</v>
      </c>
      <c r="C24" s="22" t="s">
        <v>218</v>
      </c>
      <c r="D24" s="23" t="s">
        <v>287</v>
      </c>
      <c r="E24" s="24" t="s">
        <v>288</v>
      </c>
      <c r="F24" s="21" t="str">
        <f>VLOOKUP(T24,'[1]Management Summary'!W$5:AB$100,6,FALSE)</f>
        <v>ct0237L1e051705</v>
      </c>
      <c r="G24" s="21" t="s">
        <v>289</v>
      </c>
      <c r="I24" s="25"/>
      <c r="L24" s="25" t="s">
        <v>227</v>
      </c>
      <c r="N24" s="26"/>
      <c r="T24" s="18" t="str">
        <f t="shared" si="0"/>
        <v>22656-22647-2017</v>
      </c>
    </row>
    <row r="25" spans="1:20" x14ac:dyDescent="0.2">
      <c r="A25" s="21" t="s">
        <v>290</v>
      </c>
      <c r="B25" s="22" t="s">
        <v>206</v>
      </c>
      <c r="C25" s="22" t="s">
        <v>207</v>
      </c>
      <c r="D25" s="23" t="s">
        <v>291</v>
      </c>
      <c r="E25" s="24" t="s">
        <v>209</v>
      </c>
      <c r="F25" s="21" t="str">
        <f>VLOOKUP(T25,'[1]Management Summary'!W$5:AB$100,6,FALSE)</f>
        <v>ct0211L1e051806</v>
      </c>
      <c r="G25" s="21" t="s">
        <v>292</v>
      </c>
      <c r="I25" s="25"/>
      <c r="L25" s="25"/>
      <c r="N25" s="26"/>
      <c r="P25" s="25" t="s">
        <v>227</v>
      </c>
      <c r="T25" s="18" t="str">
        <f t="shared" si="0"/>
        <v>22656-22671-2018</v>
      </c>
    </row>
    <row r="26" spans="1:20" x14ac:dyDescent="0.2">
      <c r="A26" s="21" t="s">
        <v>293</v>
      </c>
      <c r="B26" s="22" t="s">
        <v>206</v>
      </c>
      <c r="C26" s="22" t="s">
        <v>207</v>
      </c>
      <c r="D26" s="23" t="s">
        <v>294</v>
      </c>
      <c r="E26" s="24" t="s">
        <v>260</v>
      </c>
      <c r="F26" s="21" t="str">
        <f>VLOOKUP(T26,'[1]Management Summary'!W$5:AB$100,6,FALSE)</f>
        <v>CT0212L1E051807</v>
      </c>
      <c r="G26" s="21" t="s">
        <v>295</v>
      </c>
      <c r="I26" s="25"/>
      <c r="L26" s="25"/>
      <c r="N26" s="26"/>
      <c r="P26" s="25"/>
      <c r="Q26" s="25" t="s">
        <v>227</v>
      </c>
      <c r="T26" s="18" t="str">
        <f t="shared" si="0"/>
        <v>22656-22672-2018</v>
      </c>
    </row>
    <row r="27" spans="1:20" x14ac:dyDescent="0.2">
      <c r="A27" s="21" t="s">
        <v>296</v>
      </c>
      <c r="B27" s="22" t="s">
        <v>206</v>
      </c>
      <c r="C27" s="22" t="s">
        <v>207</v>
      </c>
      <c r="D27" s="23" t="s">
        <v>297</v>
      </c>
      <c r="E27" s="24" t="s">
        <v>260</v>
      </c>
      <c r="F27" s="21" t="str">
        <f>VLOOKUP(T27,'[1]Management Summary'!W$5:AB$100,6,FALSE)</f>
        <v>CT0151L1E051810</v>
      </c>
      <c r="G27" s="21" t="s">
        <v>298</v>
      </c>
      <c r="I27" s="25"/>
      <c r="L27" s="25"/>
      <c r="N27" s="26"/>
      <c r="P27" s="25"/>
      <c r="Q27" s="25" t="s">
        <v>227</v>
      </c>
      <c r="T27" s="18" t="str">
        <f t="shared" si="0"/>
        <v>22656-22669-2018</v>
      </c>
    </row>
    <row r="28" spans="1:20" x14ac:dyDescent="0.2">
      <c r="A28" s="21" t="s">
        <v>299</v>
      </c>
      <c r="B28" s="22" t="s">
        <v>206</v>
      </c>
      <c r="C28" s="22" t="s">
        <v>207</v>
      </c>
      <c r="D28" s="23" t="s">
        <v>300</v>
      </c>
      <c r="E28" s="24" t="s">
        <v>301</v>
      </c>
      <c r="F28" s="21" t="str">
        <f>VLOOKUP(T28,'[1]Management Summary'!W$5:AB$100,6,FALSE)</f>
        <v>CT0162L1E051804</v>
      </c>
      <c r="G28" s="21" t="s">
        <v>302</v>
      </c>
      <c r="I28" s="25"/>
      <c r="L28" s="25"/>
      <c r="N28" s="26"/>
      <c r="P28" s="25"/>
      <c r="R28" s="25" t="s">
        <v>227</v>
      </c>
      <c r="T28" s="18" t="str">
        <f t="shared" si="0"/>
        <v>22656-22670-2018</v>
      </c>
    </row>
    <row r="29" spans="1:20" x14ac:dyDescent="0.2">
      <c r="A29" s="21" t="s">
        <v>303</v>
      </c>
      <c r="B29" s="22" t="s">
        <v>206</v>
      </c>
      <c r="C29" s="22" t="s">
        <v>218</v>
      </c>
      <c r="D29" s="23" t="s">
        <v>304</v>
      </c>
      <c r="E29" s="24" t="s">
        <v>256</v>
      </c>
      <c r="F29" s="21" t="str">
        <f>VLOOKUP(T29,'[1]Management Summary'!W$5:AB$100,6,FALSE)</f>
        <v>ct0142L1e051709</v>
      </c>
      <c r="G29" s="21" t="s">
        <v>305</v>
      </c>
      <c r="I29" s="28" t="s">
        <v>227</v>
      </c>
      <c r="N29" s="26"/>
      <c r="T29" s="18" t="str">
        <f t="shared" si="0"/>
        <v>22656-22257-2017</v>
      </c>
    </row>
    <row r="30" spans="1:20" x14ac:dyDescent="0.2">
      <c r="A30" s="21" t="s">
        <v>306</v>
      </c>
      <c r="B30" s="22" t="s">
        <v>206</v>
      </c>
      <c r="C30" s="22" t="s">
        <v>218</v>
      </c>
      <c r="D30" s="23" t="s">
        <v>307</v>
      </c>
      <c r="E30" s="24" t="s">
        <v>256</v>
      </c>
      <c r="F30" s="21" t="str">
        <f>VLOOKUP(T30,'[1]Management Summary'!W$5:AB$100,6,FALSE)</f>
        <v>ct0200L1e051706</v>
      </c>
      <c r="G30" s="21" t="s">
        <v>308</v>
      </c>
      <c r="I30" s="28" t="s">
        <v>227</v>
      </c>
      <c r="N30" s="26"/>
      <c r="T30" s="18" t="str">
        <f t="shared" si="0"/>
        <v>22656-22469-2017</v>
      </c>
    </row>
    <row r="31" spans="1:20" hidden="1" x14ac:dyDescent="0.2">
      <c r="A31" s="21" t="s">
        <v>309</v>
      </c>
      <c r="B31" s="22" t="s">
        <v>206</v>
      </c>
      <c r="C31" s="22" t="s">
        <v>268</v>
      </c>
      <c r="D31" s="23" t="s">
        <v>310</v>
      </c>
      <c r="E31" s="24" t="s">
        <v>311</v>
      </c>
      <c r="F31" s="21" t="e">
        <f>VLOOKUP(T31,'[1]Management Summary'!W$5:AB$100,6,FALSE)</f>
        <v>#N/A</v>
      </c>
      <c r="G31" s="21"/>
      <c r="I31" s="25" t="s">
        <v>312</v>
      </c>
      <c r="L31" s="18" t="s">
        <v>313</v>
      </c>
      <c r="N31" s="26"/>
      <c r="T31" s="18" t="str">
        <f t="shared" si="0"/>
        <v>22656-22562-2013</v>
      </c>
    </row>
    <row r="32" spans="1:20" hidden="1" x14ac:dyDescent="0.2">
      <c r="A32" s="21" t="s">
        <v>314</v>
      </c>
      <c r="B32" s="22" t="s">
        <v>206</v>
      </c>
      <c r="C32" s="22" t="s">
        <v>268</v>
      </c>
      <c r="D32" s="23" t="s">
        <v>315</v>
      </c>
      <c r="E32" s="24" t="s">
        <v>311</v>
      </c>
      <c r="F32" s="21" t="e">
        <f>VLOOKUP(T32,'[1]Management Summary'!W$5:AB$100,6,FALSE)</f>
        <v>#N/A</v>
      </c>
      <c r="G32" s="21"/>
      <c r="L32" s="25" t="s">
        <v>238</v>
      </c>
      <c r="N32" s="26"/>
      <c r="T32" s="18" t="str">
        <f t="shared" si="0"/>
        <v>22656-22649-2013</v>
      </c>
    </row>
    <row r="33" spans="1:20" x14ac:dyDescent="0.2">
      <c r="A33" s="21" t="s">
        <v>316</v>
      </c>
      <c r="B33" s="29" t="s">
        <v>206</v>
      </c>
      <c r="C33" s="22" t="s">
        <v>207</v>
      </c>
      <c r="D33" s="23" t="s">
        <v>317</v>
      </c>
      <c r="E33" s="24" t="s">
        <v>209</v>
      </c>
      <c r="F33" s="21" t="str">
        <f>VLOOKUP(T33,'[1]Management Summary'!W$5:AB$100,6,FALSE)</f>
        <v>ct0061L1e051811</v>
      </c>
      <c r="G33" s="21" t="s">
        <v>318</v>
      </c>
      <c r="L33" s="25"/>
      <c r="M33" s="25"/>
      <c r="N33" s="25"/>
      <c r="O33" s="25"/>
      <c r="P33" s="25" t="s">
        <v>227</v>
      </c>
      <c r="T33" s="18" t="str">
        <f t="shared" si="0"/>
        <v>22656-22586-2018</v>
      </c>
    </row>
    <row r="34" spans="1:20" hidden="1" x14ac:dyDescent="0.2">
      <c r="A34" s="21" t="s">
        <v>319</v>
      </c>
      <c r="B34" s="22" t="s">
        <v>320</v>
      </c>
      <c r="C34" s="22" t="s">
        <v>230</v>
      </c>
      <c r="D34" s="23" t="s">
        <v>321</v>
      </c>
      <c r="E34" s="24" t="s">
        <v>322</v>
      </c>
      <c r="F34" s="21" t="e">
        <f>VLOOKUP(T34,'[1]Management Summary'!W$5:AB$100,6,FALSE)</f>
        <v>#N/A</v>
      </c>
      <c r="G34" s="21"/>
      <c r="N34" s="25" t="s">
        <v>227</v>
      </c>
      <c r="T34" s="18" t="str">
        <f t="shared" si="0"/>
        <v>22165-2014</v>
      </c>
    </row>
    <row r="35" spans="1:20" x14ac:dyDescent="0.2">
      <c r="A35" s="21" t="s">
        <v>323</v>
      </c>
      <c r="B35" s="22" t="s">
        <v>206</v>
      </c>
      <c r="C35" s="22" t="s">
        <v>218</v>
      </c>
      <c r="D35" s="23" t="s">
        <v>324</v>
      </c>
      <c r="E35" s="24" t="s">
        <v>256</v>
      </c>
      <c r="F35" s="21" t="str">
        <f>VLOOKUP(T35,'[1]Management Summary'!W$5:AB$100,6,FALSE)</f>
        <v>ct0154L1e051707</v>
      </c>
      <c r="G35" s="21" t="s">
        <v>325</v>
      </c>
      <c r="I35" s="25" t="s">
        <v>227</v>
      </c>
      <c r="N35" s="25"/>
      <c r="T35" s="18" t="str">
        <f t="shared" si="0"/>
        <v>22656-22626-2017</v>
      </c>
    </row>
    <row r="36" spans="1:20" x14ac:dyDescent="0.2">
      <c r="A36" s="21" t="s">
        <v>326</v>
      </c>
      <c r="B36" s="22" t="s">
        <v>206</v>
      </c>
      <c r="C36" s="22" t="s">
        <v>207</v>
      </c>
      <c r="D36" s="23" t="s">
        <v>327</v>
      </c>
      <c r="E36" s="24" t="s">
        <v>260</v>
      </c>
      <c r="F36" s="21" t="str">
        <f>VLOOKUP(T36,'[1]Management Summary'!W$5:AB$100,6,FALSE)</f>
        <v>ct0246L1e051805</v>
      </c>
      <c r="G36" s="21" t="s">
        <v>328</v>
      </c>
      <c r="N36" s="25"/>
      <c r="Q36" s="25" t="s">
        <v>227</v>
      </c>
      <c r="T36" s="18" t="str">
        <f t="shared" si="0"/>
        <v>22656-22628-2018</v>
      </c>
    </row>
    <row r="37" spans="1:20" x14ac:dyDescent="0.2">
      <c r="A37" s="21" t="s">
        <v>329</v>
      </c>
      <c r="B37" s="22" t="s">
        <v>206</v>
      </c>
      <c r="C37" s="22" t="s">
        <v>207</v>
      </c>
      <c r="D37" s="23" t="s">
        <v>330</v>
      </c>
      <c r="E37" s="24" t="s">
        <v>331</v>
      </c>
      <c r="F37" s="21" t="str">
        <f>VLOOKUP(T37,'[1]Management Summary'!W$5:AB$100,6,FALSE)</f>
        <v>ct0022L1e051811</v>
      </c>
      <c r="G37" s="21" t="s">
        <v>332</v>
      </c>
      <c r="I37" s="28"/>
      <c r="O37" s="25" t="s">
        <v>211</v>
      </c>
      <c r="T37" s="18" t="str">
        <f t="shared" si="0"/>
        <v>22656-22246-2018</v>
      </c>
    </row>
    <row r="38" spans="1:20" x14ac:dyDescent="0.2">
      <c r="A38" s="21" t="s">
        <v>333</v>
      </c>
      <c r="B38" s="22" t="s">
        <v>206</v>
      </c>
      <c r="C38" s="22" t="s">
        <v>218</v>
      </c>
      <c r="D38" s="23" t="s">
        <v>334</v>
      </c>
      <c r="E38" s="24" t="s">
        <v>256</v>
      </c>
      <c r="F38" s="21" t="str">
        <f>VLOOKUP(T38,'[1]Management Summary'!W$5:AB$100,6,FALSE)</f>
        <v>ct0172L1e051705</v>
      </c>
      <c r="G38" s="21" t="s">
        <v>335</v>
      </c>
      <c r="I38" s="25" t="s">
        <v>227</v>
      </c>
      <c r="N38" s="26"/>
      <c r="T38" s="18" t="str">
        <f t="shared" si="0"/>
        <v>22656-22468-2017</v>
      </c>
    </row>
    <row r="39" spans="1:20" hidden="1" x14ac:dyDescent="0.2">
      <c r="A39" s="21" t="s">
        <v>336</v>
      </c>
      <c r="B39" s="22" t="s">
        <v>206</v>
      </c>
      <c r="C39" s="22" t="s">
        <v>268</v>
      </c>
      <c r="D39" s="23" t="s">
        <v>337</v>
      </c>
      <c r="E39" s="27" t="s">
        <v>338</v>
      </c>
      <c r="F39" s="21" t="e">
        <f>VLOOKUP(T39,'[1]Management Summary'!W$5:AB$100,6,FALSE)</f>
        <v>#N/A</v>
      </c>
      <c r="G39" s="21" t="s">
        <v>335</v>
      </c>
      <c r="I39" s="25"/>
      <c r="L39" s="25" t="s">
        <v>339</v>
      </c>
      <c r="N39" s="26"/>
      <c r="T39" s="18" t="str">
        <f t="shared" si="0"/>
        <v>22656-22643-2013</v>
      </c>
    </row>
    <row r="40" spans="1:20" hidden="1" x14ac:dyDescent="0.2">
      <c r="A40" s="21" t="s">
        <v>340</v>
      </c>
      <c r="B40" s="22" t="s">
        <v>206</v>
      </c>
      <c r="C40" s="22" t="s">
        <v>341</v>
      </c>
      <c r="D40" s="23" t="s">
        <v>342</v>
      </c>
      <c r="E40" s="27" t="s">
        <v>343</v>
      </c>
      <c r="F40" s="21" t="e">
        <f>VLOOKUP(T40,'[1]Management Summary'!W$5:AB$100,6,FALSE)</f>
        <v>#N/A</v>
      </c>
      <c r="G40" s="21" t="s">
        <v>344</v>
      </c>
      <c r="I40" s="25"/>
      <c r="J40" s="25" t="s">
        <v>227</v>
      </c>
      <c r="N40" s="26"/>
      <c r="T40" s="18" t="str">
        <f t="shared" si="0"/>
        <v>22656-22652-2015</v>
      </c>
    </row>
    <row r="41" spans="1:20" x14ac:dyDescent="0.2">
      <c r="A41" s="21" t="s">
        <v>345</v>
      </c>
      <c r="B41" s="22" t="s">
        <v>206</v>
      </c>
      <c r="C41" s="22" t="s">
        <v>218</v>
      </c>
      <c r="D41" s="23" t="s">
        <v>346</v>
      </c>
      <c r="E41" s="27" t="s">
        <v>288</v>
      </c>
      <c r="F41" s="21" t="str">
        <f>VLOOKUP(T41,'[1]Management Summary'!W$5:AB$100,6,FALSE)</f>
        <v>ct0023L1e051710</v>
      </c>
      <c r="G41" s="21" t="s">
        <v>347</v>
      </c>
      <c r="I41" s="30"/>
      <c r="L41" s="25" t="s">
        <v>227</v>
      </c>
      <c r="M41" s="25"/>
      <c r="O41" s="25"/>
      <c r="T41" s="18" t="str">
        <f t="shared" si="0"/>
        <v>22656-22244-2017</v>
      </c>
    </row>
    <row r="42" spans="1:20" hidden="1" x14ac:dyDescent="0.2">
      <c r="A42" s="21" t="s">
        <v>348</v>
      </c>
      <c r="B42" s="22" t="s">
        <v>206</v>
      </c>
      <c r="C42" s="22"/>
      <c r="D42" s="23" t="s">
        <v>349</v>
      </c>
      <c r="E42" s="27" t="s">
        <v>350</v>
      </c>
      <c r="F42" s="21" t="e">
        <f>VLOOKUP(T42,'[1]Management Summary'!W$5:AB$100,6,FALSE)</f>
        <v>#N/A</v>
      </c>
      <c r="G42" s="21"/>
      <c r="I42" s="28" t="s">
        <v>351</v>
      </c>
      <c r="N42" s="25"/>
      <c r="T42" s="18" t="str">
        <f t="shared" si="0"/>
        <v>22656-22245-</v>
      </c>
    </row>
    <row r="43" spans="1:20" x14ac:dyDescent="0.2">
      <c r="A43" s="21" t="s">
        <v>352</v>
      </c>
      <c r="B43" s="22" t="s">
        <v>206</v>
      </c>
      <c r="C43" s="22" t="s">
        <v>207</v>
      </c>
      <c r="D43" s="23" t="s">
        <v>349</v>
      </c>
      <c r="E43" s="24" t="s">
        <v>260</v>
      </c>
      <c r="F43" s="21" t="str">
        <f>VLOOKUP(T43,'[1]Management Summary'!W$5:AB$100,6,FALSE)</f>
        <v>ct0131L1e051810</v>
      </c>
      <c r="G43" s="21" t="s">
        <v>353</v>
      </c>
      <c r="I43" s="28"/>
      <c r="N43" s="25"/>
      <c r="Q43" s="25" t="s">
        <v>227</v>
      </c>
      <c r="T43" s="18" t="str">
        <f t="shared" si="0"/>
        <v>22656-22245-2018</v>
      </c>
    </row>
    <row r="44" spans="1:20" x14ac:dyDescent="0.2">
      <c r="A44" s="21" t="s">
        <v>354</v>
      </c>
      <c r="B44" s="22" t="s">
        <v>206</v>
      </c>
      <c r="C44" s="22" t="s">
        <v>218</v>
      </c>
      <c r="D44" s="23" t="s">
        <v>355</v>
      </c>
      <c r="E44" s="27" t="s">
        <v>288</v>
      </c>
      <c r="F44" s="21" t="str">
        <f>VLOOKUP(T44,'[1]Management Summary'!W$5:AB$100,6,FALSE)</f>
        <v>ct0223L1e051705</v>
      </c>
      <c r="G44" s="21" t="s">
        <v>356</v>
      </c>
      <c r="I44" s="30"/>
      <c r="L44" s="25" t="s">
        <v>227</v>
      </c>
      <c r="N44" s="25"/>
      <c r="Q44" s="25"/>
      <c r="R44" s="28"/>
      <c r="T44" s="18" t="str">
        <f t="shared" si="0"/>
        <v>22656-22642-2017</v>
      </c>
    </row>
    <row r="45" spans="1:20" x14ac:dyDescent="0.2">
      <c r="A45" s="21" t="s">
        <v>357</v>
      </c>
      <c r="B45" s="22" t="s">
        <v>206</v>
      </c>
      <c r="C45" s="22" t="s">
        <v>218</v>
      </c>
      <c r="D45" s="23" t="s">
        <v>358</v>
      </c>
      <c r="E45" s="24" t="s">
        <v>234</v>
      </c>
      <c r="F45" s="21" t="str">
        <f>VLOOKUP(T45,'[1]Management Summary'!W$5:AB$100,6,FALSE)</f>
        <v>ct0292L1e051701</v>
      </c>
      <c r="G45" s="21" t="s">
        <v>359</v>
      </c>
      <c r="I45" s="30"/>
      <c r="L45" s="25"/>
      <c r="N45" s="25"/>
      <c r="P45" s="25" t="s">
        <v>227</v>
      </c>
      <c r="Q45" s="25"/>
      <c r="R45" s="28"/>
      <c r="T45" s="18" t="str">
        <f t="shared" si="0"/>
        <v>22656-22665-2017</v>
      </c>
    </row>
    <row r="46" spans="1:20" x14ac:dyDescent="0.2">
      <c r="A46" s="21" t="s">
        <v>360</v>
      </c>
      <c r="B46" s="22" t="s">
        <v>206</v>
      </c>
      <c r="C46" s="22" t="s">
        <v>218</v>
      </c>
      <c r="D46" s="23" t="s">
        <v>361</v>
      </c>
      <c r="E46" s="24" t="s">
        <v>256</v>
      </c>
      <c r="F46" s="21" t="str">
        <f>VLOOKUP(T46,'[1]Management Summary'!W$5:AB$100,6,FALSE)</f>
        <v>ct0185L1e051707</v>
      </c>
      <c r="G46" s="21" t="s">
        <v>362</v>
      </c>
      <c r="I46" s="25" t="s">
        <v>227</v>
      </c>
      <c r="T46" s="18" t="str">
        <f t="shared" si="0"/>
        <v>22656-22388-2017</v>
      </c>
    </row>
    <row r="47" spans="1:20" hidden="1" x14ac:dyDescent="0.2">
      <c r="A47" s="31" t="s">
        <v>363</v>
      </c>
      <c r="B47" s="32" t="s">
        <v>206</v>
      </c>
      <c r="C47" s="22" t="s">
        <v>341</v>
      </c>
      <c r="D47" s="23" t="s">
        <v>364</v>
      </c>
      <c r="E47" s="27" t="s">
        <v>365</v>
      </c>
      <c r="F47" s="21" t="e">
        <f>VLOOKUP(T47,'[1]Management Summary'!W$5:AB$100,6,FALSE)</f>
        <v>#N/A</v>
      </c>
      <c r="G47" s="31" t="s">
        <v>344</v>
      </c>
      <c r="N47" s="25"/>
      <c r="O47" s="25" t="s">
        <v>227</v>
      </c>
      <c r="T47" s="18" t="str">
        <f t="shared" si="0"/>
        <v>22656-22338-2015</v>
      </c>
    </row>
    <row r="48" spans="1:20" hidden="1" x14ac:dyDescent="0.2">
      <c r="A48" s="31" t="s">
        <v>366</v>
      </c>
      <c r="B48" s="32" t="s">
        <v>206</v>
      </c>
      <c r="C48" s="22" t="s">
        <v>341</v>
      </c>
      <c r="D48" s="23" t="s">
        <v>367</v>
      </c>
      <c r="E48" s="27" t="s">
        <v>365</v>
      </c>
      <c r="F48" s="21" t="e">
        <f>VLOOKUP(T48,'[1]Management Summary'!W$5:AB$100,6,FALSE)</f>
        <v>#N/A</v>
      </c>
      <c r="G48" s="31" t="s">
        <v>344</v>
      </c>
      <c r="N48" s="25"/>
      <c r="O48" s="25" t="s">
        <v>227</v>
      </c>
      <c r="T48" s="18" t="str">
        <f t="shared" si="0"/>
        <v>22656-22401-2015</v>
      </c>
    </row>
    <row r="49" spans="1:20" x14ac:dyDescent="0.2">
      <c r="A49" s="31" t="s">
        <v>368</v>
      </c>
      <c r="B49" s="32" t="s">
        <v>206</v>
      </c>
      <c r="C49" s="22" t="s">
        <v>218</v>
      </c>
      <c r="D49" s="23" t="s">
        <v>369</v>
      </c>
      <c r="E49" s="27" t="s">
        <v>288</v>
      </c>
      <c r="F49" s="21" t="str">
        <f>VLOOKUP(T49,'[1]Management Summary'!W$5:AB$100,6,FALSE)</f>
        <v>ct0135L1e051709</v>
      </c>
      <c r="G49" s="31" t="s">
        <v>370</v>
      </c>
      <c r="L49" s="25" t="s">
        <v>227</v>
      </c>
      <c r="M49" s="25"/>
      <c r="N49" s="33"/>
      <c r="O49" s="25"/>
      <c r="T49" s="18" t="str">
        <f t="shared" si="0"/>
        <v>22656-20752-2017</v>
      </c>
    </row>
    <row r="50" spans="1:20" x14ac:dyDescent="0.2">
      <c r="A50" s="31" t="s">
        <v>371</v>
      </c>
      <c r="B50" s="32" t="s">
        <v>206</v>
      </c>
      <c r="C50" s="22" t="s">
        <v>218</v>
      </c>
      <c r="D50" s="23" t="s">
        <v>372</v>
      </c>
      <c r="E50" s="27" t="s">
        <v>373</v>
      </c>
      <c r="F50" s="21" t="str">
        <f>VLOOKUP(T50,'[1]Management Summary'!W$5:AB$100,6,FALSE)</f>
        <v>ct0066L1e051710</v>
      </c>
      <c r="G50" s="31" t="s">
        <v>374</v>
      </c>
      <c r="O50" s="25" t="s">
        <v>227</v>
      </c>
      <c r="T50" s="18" t="str">
        <f t="shared" si="0"/>
        <v>22656-22249-2017</v>
      </c>
    </row>
    <row r="51" spans="1:20" hidden="1" x14ac:dyDescent="0.2">
      <c r="A51" s="21" t="s">
        <v>375</v>
      </c>
      <c r="B51" s="22" t="s">
        <v>376</v>
      </c>
      <c r="C51" s="22" t="s">
        <v>214</v>
      </c>
      <c r="D51" s="23" t="s">
        <v>377</v>
      </c>
      <c r="E51" s="24" t="s">
        <v>378</v>
      </c>
      <c r="F51" s="21" t="e">
        <f>VLOOKUP(T51,'[1]Management Summary'!W$5:AB$100,6,FALSE)</f>
        <v>#N/A</v>
      </c>
      <c r="G51" s="31" t="s">
        <v>379</v>
      </c>
      <c r="T51" s="18" t="str">
        <f t="shared" si="0"/>
        <v>22337-2010</v>
      </c>
    </row>
    <row r="52" spans="1:20" x14ac:dyDescent="0.2">
      <c r="A52" s="21" t="s">
        <v>380</v>
      </c>
      <c r="B52" s="22" t="s">
        <v>206</v>
      </c>
      <c r="C52" s="22" t="s">
        <v>218</v>
      </c>
      <c r="D52" s="23" t="s">
        <v>381</v>
      </c>
      <c r="E52" s="24" t="s">
        <v>382</v>
      </c>
      <c r="F52" s="21" t="str">
        <f>VLOOKUP(T52,'[1]Management Summary'!W$5:AB$100,6,FALSE)</f>
        <v>ct0139L1e051709</v>
      </c>
      <c r="G52" s="31" t="s">
        <v>383</v>
      </c>
      <c r="N52" s="26"/>
      <c r="Q52" s="25" t="s">
        <v>384</v>
      </c>
      <c r="T52" s="18" t="str">
        <f t="shared" si="0"/>
        <v>22656-22365-2017</v>
      </c>
    </row>
    <row r="53" spans="1:20" hidden="1" x14ac:dyDescent="0.2">
      <c r="A53" s="21" t="s">
        <v>385</v>
      </c>
      <c r="B53" s="22" t="s">
        <v>386</v>
      </c>
      <c r="C53" s="22" t="s">
        <v>277</v>
      </c>
      <c r="D53" s="23" t="s">
        <v>387</v>
      </c>
      <c r="E53" s="27" t="s">
        <v>216</v>
      </c>
      <c r="F53" s="21" t="e">
        <f>VLOOKUP(T53,'[1]Summary for Local Offices'!L$3:P$158,5,FALSE)</f>
        <v>#N/A</v>
      </c>
      <c r="G53" s="31" t="s">
        <v>388</v>
      </c>
      <c r="L53" s="25"/>
      <c r="N53" s="25"/>
      <c r="O53" s="25"/>
      <c r="T53" s="18" t="str">
        <f t="shared" si="0"/>
        <v>21874-2012</v>
      </c>
    </row>
    <row r="54" spans="1:20" hidden="1" x14ac:dyDescent="0.2">
      <c r="A54" s="21" t="s">
        <v>389</v>
      </c>
      <c r="B54" s="22" t="s">
        <v>206</v>
      </c>
      <c r="C54" s="22" t="s">
        <v>268</v>
      </c>
      <c r="D54" s="23" t="s">
        <v>390</v>
      </c>
      <c r="E54" s="24" t="s">
        <v>216</v>
      </c>
      <c r="F54" s="21" t="e">
        <f>VLOOKUP(T54,'[1]Summary for Local Offices'!L$3:P$158,5,FALSE)</f>
        <v>#N/A</v>
      </c>
      <c r="G54" s="31" t="s">
        <v>391</v>
      </c>
      <c r="T54" s="18" t="str">
        <f t="shared" si="0"/>
        <v>22656-22248-2013</v>
      </c>
    </row>
    <row r="55" spans="1:20" x14ac:dyDescent="0.2">
      <c r="A55" s="21" t="s">
        <v>392</v>
      </c>
      <c r="B55" s="22" t="s">
        <v>206</v>
      </c>
      <c r="C55" s="22" t="s">
        <v>207</v>
      </c>
      <c r="D55" s="23" t="s">
        <v>393</v>
      </c>
      <c r="E55" s="24" t="s">
        <v>394</v>
      </c>
      <c r="F55" s="21" t="str">
        <f>VLOOKUP(T55,'[1]Management Summary'!W$5:AB$100,6,FALSE)</f>
        <v>ct0161L1e051807</v>
      </c>
      <c r="G55" s="21" t="s">
        <v>395</v>
      </c>
      <c r="N55" s="25" t="s">
        <v>227</v>
      </c>
      <c r="R55" s="28"/>
      <c r="T55" s="18" t="str">
        <f t="shared" si="0"/>
        <v>22656-22591-2018</v>
      </c>
    </row>
    <row r="56" spans="1:20" hidden="1" x14ac:dyDescent="0.2">
      <c r="A56" s="21" t="s">
        <v>396</v>
      </c>
      <c r="B56" s="22" t="s">
        <v>397</v>
      </c>
      <c r="C56" s="22" t="s">
        <v>218</v>
      </c>
      <c r="D56" s="23" t="s">
        <v>398</v>
      </c>
      <c r="E56" s="24" t="s">
        <v>216</v>
      </c>
      <c r="F56" s="21" t="e">
        <f>VLOOKUP(T56,'[1]Management Summary'!W$5:AB$100,6,FALSE)</f>
        <v>#N/A</v>
      </c>
      <c r="G56" s="21"/>
      <c r="R56" s="28"/>
      <c r="T56" s="18" t="str">
        <f t="shared" si="0"/>
        <v>22608-2017</v>
      </c>
    </row>
    <row r="57" spans="1:20" hidden="1" x14ac:dyDescent="0.2">
      <c r="A57" s="21" t="s">
        <v>399</v>
      </c>
      <c r="B57" s="22" t="s">
        <v>206</v>
      </c>
      <c r="C57" s="22" t="s">
        <v>218</v>
      </c>
      <c r="D57" s="23" t="s">
        <v>400</v>
      </c>
      <c r="E57" s="24" t="s">
        <v>401</v>
      </c>
      <c r="F57" s="21" t="e">
        <f>VLOOKUP(T57,'[1]Management Summary'!W$5:AB$100,6,FALSE)</f>
        <v>#N/A</v>
      </c>
      <c r="G57" s="21"/>
      <c r="I57" s="28" t="s">
        <v>351</v>
      </c>
      <c r="M57" s="25"/>
      <c r="R57" s="25"/>
      <c r="T57" s="18" t="str">
        <f t="shared" si="0"/>
        <v>22656-22592-2017</v>
      </c>
    </row>
    <row r="58" spans="1:20" x14ac:dyDescent="0.2">
      <c r="A58" s="21" t="s">
        <v>402</v>
      </c>
      <c r="B58" s="22" t="s">
        <v>206</v>
      </c>
      <c r="C58" s="22" t="s">
        <v>207</v>
      </c>
      <c r="D58" s="23" t="s">
        <v>403</v>
      </c>
      <c r="E58" s="27" t="s">
        <v>331</v>
      </c>
      <c r="F58" s="21" t="str">
        <f>VLOOKUP(T58,'[1]Management Summary'!W$5:AB$100,6,FALSE)</f>
        <v>ct0073L1e051811</v>
      </c>
      <c r="G58" s="21" t="s">
        <v>404</v>
      </c>
      <c r="I58" s="28"/>
      <c r="M58" s="25"/>
      <c r="O58" s="25" t="s">
        <v>227</v>
      </c>
      <c r="T58" s="18" t="str">
        <f t="shared" si="0"/>
        <v>22656-22607-2018</v>
      </c>
    </row>
    <row r="59" spans="1:20" x14ac:dyDescent="0.2">
      <c r="A59" s="21" t="s">
        <v>405</v>
      </c>
      <c r="B59" s="22" t="s">
        <v>206</v>
      </c>
      <c r="C59" s="22" t="s">
        <v>207</v>
      </c>
      <c r="D59" s="23" t="s">
        <v>406</v>
      </c>
      <c r="E59" s="27" t="s">
        <v>331</v>
      </c>
      <c r="F59" s="21" t="str">
        <f>VLOOKUP(T59,'[1]Management Summary'!W$5:AB$100,6,FALSE)</f>
        <v>ct0070L1e051811</v>
      </c>
      <c r="G59" s="21" t="s">
        <v>407</v>
      </c>
      <c r="O59" s="25" t="s">
        <v>227</v>
      </c>
      <c r="T59" s="18" t="str">
        <f t="shared" si="0"/>
        <v>22656-22250-2018</v>
      </c>
    </row>
    <row r="60" spans="1:20" x14ac:dyDescent="0.2">
      <c r="A60" s="21" t="s">
        <v>408</v>
      </c>
      <c r="B60" s="22" t="s">
        <v>206</v>
      </c>
      <c r="C60" s="22" t="s">
        <v>207</v>
      </c>
      <c r="D60" s="23" t="s">
        <v>409</v>
      </c>
      <c r="E60" s="27" t="s">
        <v>331</v>
      </c>
      <c r="F60" s="21" t="str">
        <f>VLOOKUP(T60,'[1]Management Summary'!W$5:AB$100,6,FALSE)</f>
        <v>ct0054L1e051811</v>
      </c>
      <c r="G60" s="21" t="s">
        <v>410</v>
      </c>
      <c r="O60" s="25" t="s">
        <v>227</v>
      </c>
      <c r="T60" s="18" t="str">
        <f t="shared" si="0"/>
        <v>22656-22251-2018</v>
      </c>
    </row>
    <row r="61" spans="1:20" x14ac:dyDescent="0.2">
      <c r="A61" s="21" t="s">
        <v>411</v>
      </c>
      <c r="B61" s="22" t="s">
        <v>206</v>
      </c>
      <c r="C61" s="22" t="s">
        <v>218</v>
      </c>
      <c r="D61" s="23" t="s">
        <v>412</v>
      </c>
      <c r="E61" s="24" t="s">
        <v>256</v>
      </c>
      <c r="F61" s="21" t="str">
        <f>VLOOKUP(T61,'[1]Management Summary'!W$5:AB$100,6,FALSE)</f>
        <v>ct0052L1e051710</v>
      </c>
      <c r="G61" s="21" t="s">
        <v>413</v>
      </c>
      <c r="I61" s="25" t="s">
        <v>227</v>
      </c>
      <c r="T61" s="18" t="str">
        <f t="shared" si="0"/>
        <v>22656-22177-2017</v>
      </c>
    </row>
    <row r="62" spans="1:20" x14ac:dyDescent="0.2">
      <c r="A62" s="21" t="s">
        <v>414</v>
      </c>
      <c r="B62" s="22" t="s">
        <v>206</v>
      </c>
      <c r="C62" s="22" t="s">
        <v>218</v>
      </c>
      <c r="D62" s="23" t="s">
        <v>415</v>
      </c>
      <c r="E62" s="27" t="s">
        <v>265</v>
      </c>
      <c r="F62" s="21" t="str">
        <f>VLOOKUP(T62,'[1]Management Summary'!W$5:AB$100,6,FALSE)</f>
        <v>ct0053L1e051710</v>
      </c>
      <c r="G62" s="21" t="s">
        <v>416</v>
      </c>
      <c r="K62" s="25" t="s">
        <v>227</v>
      </c>
      <c r="L62" s="25"/>
      <c r="M62" s="25"/>
      <c r="N62" s="25"/>
      <c r="T62" s="18" t="str">
        <f t="shared" si="0"/>
        <v>22656-21536-2017</v>
      </c>
    </row>
    <row r="63" spans="1:20" x14ac:dyDescent="0.2">
      <c r="A63" s="21" t="s">
        <v>417</v>
      </c>
      <c r="B63" s="22" t="s">
        <v>206</v>
      </c>
      <c r="C63" s="22" t="s">
        <v>218</v>
      </c>
      <c r="D63" s="23" t="s">
        <v>418</v>
      </c>
      <c r="E63" s="27" t="s">
        <v>288</v>
      </c>
      <c r="F63" s="21" t="str">
        <f>VLOOKUP(T63,'[1]Management Summary'!W$5:AB$100,6,FALSE)</f>
        <v>ct0242L1e051704</v>
      </c>
      <c r="G63" s="21" t="s">
        <v>419</v>
      </c>
      <c r="K63" s="25" t="s">
        <v>227</v>
      </c>
      <c r="M63" s="25"/>
      <c r="N63" s="25"/>
      <c r="T63" s="18" t="str">
        <f t="shared" si="0"/>
        <v>22656-22648-2017</v>
      </c>
    </row>
    <row r="64" spans="1:20" hidden="1" x14ac:dyDescent="0.2">
      <c r="A64" s="21" t="s">
        <v>420</v>
      </c>
      <c r="B64" s="22" t="s">
        <v>206</v>
      </c>
      <c r="C64" s="22" t="s">
        <v>341</v>
      </c>
      <c r="D64" s="23" t="s">
        <v>421</v>
      </c>
      <c r="E64" s="27" t="s">
        <v>422</v>
      </c>
      <c r="F64" s="21" t="e">
        <f>VLOOKUP(T64,'[1]Management Summary'!W$5:AB$100,6,FALSE)</f>
        <v>#N/A</v>
      </c>
      <c r="G64" s="21" t="s">
        <v>344</v>
      </c>
      <c r="M64" s="25"/>
      <c r="N64" s="25"/>
      <c r="O64" s="25" t="s">
        <v>227</v>
      </c>
      <c r="T64" s="18" t="str">
        <f t="shared" si="0"/>
        <v>22656-22637-2015</v>
      </c>
    </row>
    <row r="65" spans="1:20" hidden="1" x14ac:dyDescent="0.2">
      <c r="A65" s="21" t="s">
        <v>423</v>
      </c>
      <c r="B65" s="22" t="s">
        <v>206</v>
      </c>
      <c r="C65" s="22" t="s">
        <v>341</v>
      </c>
      <c r="D65" s="23" t="s">
        <v>424</v>
      </c>
      <c r="E65" s="27" t="s">
        <v>422</v>
      </c>
      <c r="F65" s="21" t="e">
        <f>VLOOKUP(T65,'[1]Management Summary'!W$5:AB$100,6,FALSE)</f>
        <v>#N/A</v>
      </c>
      <c r="G65" s="21" t="s">
        <v>344</v>
      </c>
      <c r="L65" s="25"/>
      <c r="M65" s="25"/>
      <c r="N65" s="25"/>
      <c r="T65" s="18" t="str">
        <f t="shared" si="0"/>
        <v>22656-22657-2015</v>
      </c>
    </row>
    <row r="66" spans="1:20" hidden="1" x14ac:dyDescent="0.2">
      <c r="A66" s="21" t="s">
        <v>425</v>
      </c>
      <c r="B66" s="22" t="s">
        <v>206</v>
      </c>
      <c r="C66" s="22" t="s">
        <v>341</v>
      </c>
      <c r="D66" s="23" t="s">
        <v>426</v>
      </c>
      <c r="E66" s="27" t="s">
        <v>427</v>
      </c>
      <c r="F66" s="21" t="e">
        <f>VLOOKUP(T66,'[1]Management Summary'!W$5:AB$100,6,FALSE)</f>
        <v>#N/A</v>
      </c>
      <c r="G66" s="21" t="s">
        <v>428</v>
      </c>
      <c r="L66" s="25"/>
      <c r="M66" s="25"/>
      <c r="N66" s="25"/>
      <c r="T66" s="18" t="str">
        <f t="shared" si="0"/>
        <v>22656-22658-2015</v>
      </c>
    </row>
    <row r="67" spans="1:20" x14ac:dyDescent="0.2">
      <c r="A67" s="21" t="s">
        <v>429</v>
      </c>
      <c r="B67" s="22" t="s">
        <v>206</v>
      </c>
      <c r="C67" s="22" t="s">
        <v>207</v>
      </c>
      <c r="D67" s="23" t="s">
        <v>430</v>
      </c>
      <c r="E67" s="27" t="s">
        <v>331</v>
      </c>
      <c r="F67" s="21" t="str">
        <f>VLOOKUP(T67,'[1]Management Summary'!W$5:AB$100,6,FALSE)</f>
        <v>ct0062L1e051811</v>
      </c>
      <c r="G67" s="21" t="s">
        <v>431</v>
      </c>
      <c r="L67" s="25"/>
      <c r="M67" s="25"/>
      <c r="N67" s="25"/>
      <c r="O67" s="25" t="s">
        <v>227</v>
      </c>
      <c r="T67" s="18" t="str">
        <f t="shared" si="0"/>
        <v>22656-22659-2018</v>
      </c>
    </row>
    <row r="68" spans="1:20" hidden="1" x14ac:dyDescent="0.2">
      <c r="A68" s="21" t="s">
        <v>432</v>
      </c>
      <c r="B68" s="22" t="s">
        <v>206</v>
      </c>
      <c r="C68" s="22" t="s">
        <v>341</v>
      </c>
      <c r="D68" s="23" t="s">
        <v>433</v>
      </c>
      <c r="E68" s="27" t="s">
        <v>434</v>
      </c>
      <c r="F68" s="21" t="e">
        <f>VLOOKUP(T68,'[1]Management Summary'!W$5:AB$100,6,FALSE)</f>
        <v>#N/A</v>
      </c>
      <c r="G68" s="21" t="s">
        <v>344</v>
      </c>
      <c r="M68" s="25"/>
      <c r="N68" s="25"/>
      <c r="O68" s="25" t="s">
        <v>227</v>
      </c>
      <c r="T68" s="18" t="str">
        <f t="shared" si="0"/>
        <v>22656-22660-2015</v>
      </c>
    </row>
    <row r="69" spans="1:20" x14ac:dyDescent="0.2">
      <c r="A69" s="21" t="s">
        <v>435</v>
      </c>
      <c r="B69" s="22" t="s">
        <v>206</v>
      </c>
      <c r="C69" s="22" t="s">
        <v>218</v>
      </c>
      <c r="D69" s="23" t="s">
        <v>436</v>
      </c>
      <c r="E69" s="27" t="s">
        <v>437</v>
      </c>
      <c r="F69" s="21" t="str">
        <f>VLOOKUP(T69,'[1]Management Summary'!W$5:AB$100,6,FALSE)</f>
        <v>ct0198L1e051706</v>
      </c>
      <c r="G69" s="21" t="s">
        <v>438</v>
      </c>
      <c r="M69" s="25"/>
      <c r="N69" s="25"/>
      <c r="O69" s="25" t="s">
        <v>227</v>
      </c>
      <c r="T69" s="18" t="str">
        <f t="shared" ref="T69:T72" si="1">IF(B69="22656",CONCATENATE(B69,"-",RIGHT(D69,5),"-",C69),CONCATENATE(B69,"-",C69))</f>
        <v>22656-22664-2017</v>
      </c>
    </row>
    <row r="70" spans="1:20" x14ac:dyDescent="0.2">
      <c r="A70" s="21" t="s">
        <v>439</v>
      </c>
      <c r="B70" s="22" t="s">
        <v>206</v>
      </c>
      <c r="C70" s="22" t="s">
        <v>207</v>
      </c>
      <c r="D70" s="23" t="s">
        <v>440</v>
      </c>
      <c r="E70" s="27" t="s">
        <v>331</v>
      </c>
      <c r="F70" s="21" t="str">
        <f>VLOOKUP(T70,'[1]Management Summary'!W$5:AB$100,6,FALSE)</f>
        <v>ct0164L1e051809</v>
      </c>
      <c r="G70" s="21" t="s">
        <v>441</v>
      </c>
      <c r="O70" s="25" t="s">
        <v>227</v>
      </c>
      <c r="T70" s="18" t="str">
        <f t="shared" si="1"/>
        <v>22656-22253-2018</v>
      </c>
    </row>
    <row r="71" spans="1:20" hidden="1" x14ac:dyDescent="0.2">
      <c r="A71" s="21" t="s">
        <v>442</v>
      </c>
      <c r="B71" s="22" t="s">
        <v>206</v>
      </c>
      <c r="C71" s="22" t="s">
        <v>268</v>
      </c>
      <c r="D71" s="23" t="s">
        <v>443</v>
      </c>
      <c r="E71" s="27" t="s">
        <v>444</v>
      </c>
      <c r="F71" s="21" t="e">
        <f>VLOOKUP(T71,'[1]Management Summary'!W$5:AB$100,6,FALSE)</f>
        <v>#N/A</v>
      </c>
      <c r="G71" s="21"/>
      <c r="L71" s="28" t="s">
        <v>445</v>
      </c>
      <c r="O71" s="25"/>
      <c r="T71" s="18" t="str">
        <f t="shared" si="1"/>
        <v>22656-22638-2013</v>
      </c>
    </row>
    <row r="72" spans="1:20" hidden="1" x14ac:dyDescent="0.2">
      <c r="A72" s="21" t="s">
        <v>446</v>
      </c>
      <c r="B72" s="22" t="s">
        <v>206</v>
      </c>
      <c r="C72" s="22" t="s">
        <v>268</v>
      </c>
      <c r="D72" s="23" t="s">
        <v>447</v>
      </c>
      <c r="E72" s="27" t="s">
        <v>444</v>
      </c>
      <c r="F72" s="21" t="e">
        <f>VLOOKUP(T72,'[1]Management Summary'!W$5:AB$100,6,FALSE)</f>
        <v>#N/A</v>
      </c>
      <c r="G72" s="21"/>
      <c r="L72" s="28" t="s">
        <v>445</v>
      </c>
      <c r="O72" s="25"/>
      <c r="T72" s="18" t="str">
        <f t="shared" si="1"/>
        <v>22656-22639-2013</v>
      </c>
    </row>
    <row r="73" spans="1:20" hidden="1" x14ac:dyDescent="0.2">
      <c r="A73" s="31" t="s">
        <v>448</v>
      </c>
      <c r="B73" s="34">
        <v>22656</v>
      </c>
      <c r="C73" s="22" t="s">
        <v>268</v>
      </c>
      <c r="D73" s="23" t="s">
        <v>449</v>
      </c>
      <c r="E73" s="27" t="s">
        <v>444</v>
      </c>
      <c r="F73" s="21" t="e">
        <f>VLOOKUP(T73,'[1]Management Summary'!W$5:AB$100,6,FALSE)</f>
        <v>#N/A</v>
      </c>
      <c r="G73" s="31"/>
      <c r="L73" s="25" t="s">
        <v>450</v>
      </c>
      <c r="N73" s="33"/>
      <c r="O73" s="28"/>
      <c r="T73" s="18" t="str">
        <f>IF(B73=22656,CONCATENATE(B73,"-",RIGHT(D73,5),"-",C73),CONCATENATE(B73,"-",C73))</f>
        <v>22656-22640-2013</v>
      </c>
    </row>
    <row r="74" spans="1:20" x14ac:dyDescent="0.2">
      <c r="A74" s="21" t="s">
        <v>451</v>
      </c>
      <c r="B74" s="22" t="s">
        <v>206</v>
      </c>
      <c r="C74" s="22" t="s">
        <v>218</v>
      </c>
      <c r="D74" s="23" t="s">
        <v>452</v>
      </c>
      <c r="E74" s="24" t="s">
        <v>260</v>
      </c>
      <c r="F74" s="21" t="str">
        <f>VLOOKUP(T74,'[1]Management Summary'!W$5:AB$100,6,FALSE)</f>
        <v>ct0013L1e051710</v>
      </c>
      <c r="G74" s="21" t="s">
        <v>453</v>
      </c>
      <c r="N74" s="35"/>
      <c r="O74" s="28"/>
      <c r="Q74" s="25" t="s">
        <v>227</v>
      </c>
      <c r="T74" s="18" t="str">
        <f t="shared" ref="T74:T82" si="2">IF(B74="22656",CONCATENATE(B74,"-",RIGHT(D74,5),"-",C74),CONCATENATE(B74,"-",C74))</f>
        <v>22656-22252-2017</v>
      </c>
    </row>
    <row r="75" spans="1:20" x14ac:dyDescent="0.2">
      <c r="A75" s="21" t="s">
        <v>454</v>
      </c>
      <c r="B75" s="22" t="s">
        <v>206</v>
      </c>
      <c r="C75" s="22" t="s">
        <v>218</v>
      </c>
      <c r="D75" s="23" t="s">
        <v>455</v>
      </c>
      <c r="E75" s="27" t="s">
        <v>288</v>
      </c>
      <c r="F75" s="21" t="str">
        <f>VLOOKUP(T75,'[1]Management Summary'!W$5:AB$100,6,FALSE)</f>
        <v>ct0012L1e051710</v>
      </c>
      <c r="G75" s="21" t="s">
        <v>456</v>
      </c>
      <c r="L75" s="25" t="s">
        <v>227</v>
      </c>
      <c r="M75" s="25"/>
      <c r="O75" s="28"/>
      <c r="T75" s="18" t="str">
        <f t="shared" si="2"/>
        <v>22656-21539-2017</v>
      </c>
    </row>
    <row r="76" spans="1:20" x14ac:dyDescent="0.2">
      <c r="A76" s="21" t="s">
        <v>457</v>
      </c>
      <c r="B76" s="22" t="s">
        <v>206</v>
      </c>
      <c r="C76" s="22" t="s">
        <v>218</v>
      </c>
      <c r="D76" s="23" t="s">
        <v>458</v>
      </c>
      <c r="E76" s="24" t="s">
        <v>256</v>
      </c>
      <c r="F76" s="21" t="str">
        <f>VLOOKUP(T76,'[1]Management Summary'!W$5:AB$100,6,FALSE)</f>
        <v>ct0129L1e051709</v>
      </c>
      <c r="G76" s="21" t="s">
        <v>459</v>
      </c>
      <c r="I76" s="25" t="s">
        <v>227</v>
      </c>
      <c r="O76" s="28"/>
      <c r="T76" s="18" t="str">
        <f t="shared" si="2"/>
        <v>22656-21816-2017</v>
      </c>
    </row>
    <row r="77" spans="1:20" x14ac:dyDescent="0.2">
      <c r="A77" s="21" t="s">
        <v>460</v>
      </c>
      <c r="B77" s="22" t="s">
        <v>206</v>
      </c>
      <c r="C77" s="22" t="s">
        <v>218</v>
      </c>
      <c r="D77" s="23" t="s">
        <v>461</v>
      </c>
      <c r="E77" s="27" t="s">
        <v>288</v>
      </c>
      <c r="F77" s="21" t="str">
        <f>VLOOKUP(T77,'[1]Management Summary'!W$5:AB$100,6,FALSE)</f>
        <v>ct0220L1e051705</v>
      </c>
      <c r="G77" s="21" t="s">
        <v>462</v>
      </c>
      <c r="I77" s="25"/>
      <c r="L77" s="25" t="s">
        <v>227</v>
      </c>
      <c r="O77" s="28"/>
      <c r="T77" s="18" t="str">
        <f t="shared" si="2"/>
        <v>22656-22641-2017</v>
      </c>
    </row>
    <row r="78" spans="1:20" x14ac:dyDescent="0.2">
      <c r="A78" s="21" t="s">
        <v>463</v>
      </c>
      <c r="B78" s="22" t="s">
        <v>206</v>
      </c>
      <c r="C78" s="22" t="s">
        <v>218</v>
      </c>
      <c r="D78" s="23" t="s">
        <v>464</v>
      </c>
      <c r="E78" s="27" t="s">
        <v>288</v>
      </c>
      <c r="F78" s="21" t="str">
        <f>VLOOKUP(T78,'[1]Management Summary'!W$5:AB$100,6,FALSE)</f>
        <v>ct0243L1e051704</v>
      </c>
      <c r="G78" s="21" t="s">
        <v>465</v>
      </c>
      <c r="I78" s="25"/>
      <c r="L78" s="25" t="s">
        <v>227</v>
      </c>
      <c r="O78" s="28"/>
      <c r="T78" s="18" t="str">
        <f t="shared" si="2"/>
        <v>22656-22650-2017</v>
      </c>
    </row>
    <row r="79" spans="1:20" hidden="1" x14ac:dyDescent="0.2">
      <c r="A79" s="21" t="s">
        <v>466</v>
      </c>
      <c r="B79" s="22" t="s">
        <v>206</v>
      </c>
      <c r="C79" s="22" t="s">
        <v>341</v>
      </c>
      <c r="D79" s="23" t="s">
        <v>467</v>
      </c>
      <c r="E79" s="27" t="s">
        <v>468</v>
      </c>
      <c r="F79" s="31"/>
      <c r="G79" s="21" t="s">
        <v>344</v>
      </c>
      <c r="I79" s="25"/>
      <c r="L79" s="25"/>
      <c r="O79" s="28"/>
      <c r="T79" s="18" t="str">
        <f t="shared" si="2"/>
        <v>22656-22653-2015</v>
      </c>
    </row>
    <row r="80" spans="1:20" x14ac:dyDescent="0.2">
      <c r="A80" s="21" t="s">
        <v>469</v>
      </c>
      <c r="B80" s="22" t="s">
        <v>206</v>
      </c>
      <c r="C80" s="22" t="s">
        <v>207</v>
      </c>
      <c r="D80" s="23" t="s">
        <v>470</v>
      </c>
      <c r="E80" s="27" t="s">
        <v>331</v>
      </c>
      <c r="F80" s="21" t="str">
        <f>VLOOKUP(T80,'[1]Management Summary'!W$5:AB$100,6,FALSE)</f>
        <v>ct0089L1e051811</v>
      </c>
      <c r="G80" s="21" t="s">
        <v>471</v>
      </c>
      <c r="H80" s="18" t="s">
        <v>472</v>
      </c>
      <c r="N80" s="26"/>
      <c r="O80" s="25" t="s">
        <v>227</v>
      </c>
      <c r="T80" s="18" t="str">
        <f t="shared" si="2"/>
        <v>22656-22256-2018</v>
      </c>
    </row>
    <row r="81" spans="1:20" hidden="1" x14ac:dyDescent="0.2">
      <c r="A81" s="21" t="s">
        <v>473</v>
      </c>
      <c r="B81" s="22" t="s">
        <v>206</v>
      </c>
      <c r="C81" s="22" t="s">
        <v>230</v>
      </c>
      <c r="D81" s="23" t="s">
        <v>474</v>
      </c>
      <c r="E81" s="27" t="s">
        <v>475</v>
      </c>
      <c r="F81" s="21" t="e">
        <f>VLOOKUP(T81,'[1]Management Summary'!W$5:AB$100,6,FALSE)</f>
        <v>#N/A</v>
      </c>
      <c r="G81" s="21"/>
      <c r="N81" s="26"/>
      <c r="Q81" s="28" t="s">
        <v>339</v>
      </c>
      <c r="T81" s="18" t="str">
        <f t="shared" si="2"/>
        <v>22656-22340-2014</v>
      </c>
    </row>
    <row r="82" spans="1:20" x14ac:dyDescent="0.2">
      <c r="A82" s="21" t="s">
        <v>476</v>
      </c>
      <c r="B82" s="22" t="s">
        <v>206</v>
      </c>
      <c r="C82" s="22" t="s">
        <v>218</v>
      </c>
      <c r="D82" s="23" t="s">
        <v>477</v>
      </c>
      <c r="E82" s="27" t="s">
        <v>225</v>
      </c>
      <c r="F82" s="21" t="str">
        <f>VLOOKUP(T82,'[1]Management Summary'!W$5:AB$100,6,FALSE)</f>
        <v>ct0176L1e051706</v>
      </c>
      <c r="G82" s="21" t="s">
        <v>478</v>
      </c>
      <c r="H82" s="25" t="s">
        <v>227</v>
      </c>
      <c r="N82" s="26"/>
      <c r="T82" s="18" t="str">
        <f t="shared" si="2"/>
        <v>22656-22606-2017</v>
      </c>
    </row>
    <row r="83" spans="1:20" x14ac:dyDescent="0.2">
      <c r="A83" s="31" t="s">
        <v>479</v>
      </c>
      <c r="B83" s="34">
        <v>22656</v>
      </c>
      <c r="C83" s="34">
        <v>2017</v>
      </c>
      <c r="D83" s="31" t="s">
        <v>480</v>
      </c>
      <c r="E83" s="24" t="s">
        <v>247</v>
      </c>
      <c r="F83" s="21" t="str">
        <f>VLOOKUP(T83,'[1]Management Summary'!W$5:AB$100,6,FALSE)</f>
        <v>ct0076L1e051710</v>
      </c>
      <c r="G83" s="31" t="s">
        <v>481</v>
      </c>
      <c r="J83" s="25" t="s">
        <v>227</v>
      </c>
      <c r="N83" s="25"/>
      <c r="T83" s="18" t="str">
        <f>IF(B83=22656,CONCATENATE(B83,"-",RIGHT(D83,5),"-",C83),CONCATENATE(B83,"-",C83))</f>
        <v>22656-22059-2017</v>
      </c>
    </row>
    <row r="84" spans="1:20" hidden="1" x14ac:dyDescent="0.2">
      <c r="A84" s="31" t="s">
        <v>482</v>
      </c>
      <c r="B84" s="34">
        <v>22656</v>
      </c>
      <c r="C84" s="34" t="s">
        <v>341</v>
      </c>
      <c r="D84" s="31" t="s">
        <v>483</v>
      </c>
      <c r="E84" s="24" t="s">
        <v>484</v>
      </c>
      <c r="F84" s="31"/>
      <c r="G84" s="31" t="s">
        <v>344</v>
      </c>
      <c r="J84" s="25"/>
      <c r="N84" s="25"/>
      <c r="P84" s="25" t="s">
        <v>227</v>
      </c>
      <c r="T84" s="18" t="str">
        <f>IF(B84=22656,CONCATENATE(B84,"-",RIGHT(D84,5),"-",C84),CONCATENATE(B84,"-",C84))</f>
        <v>22656-22654-2015</v>
      </c>
    </row>
    <row r="85" spans="1:20" x14ac:dyDescent="0.2">
      <c r="A85" s="31" t="s">
        <v>485</v>
      </c>
      <c r="B85" s="34">
        <v>22656</v>
      </c>
      <c r="C85" s="34">
        <v>2018</v>
      </c>
      <c r="D85" s="31" t="s">
        <v>486</v>
      </c>
      <c r="E85" s="24" t="s">
        <v>301</v>
      </c>
      <c r="F85" s="21" t="str">
        <f>VLOOKUP(T85,'[1]Management Summary'!W$5:AB$100,6,FALSE)</f>
        <v>ct0077L1e051811</v>
      </c>
      <c r="G85" s="31" t="s">
        <v>487</v>
      </c>
      <c r="N85" s="35"/>
      <c r="R85" s="25" t="s">
        <v>227</v>
      </c>
      <c r="T85" s="18" t="str">
        <f>IF(B85=22656,CONCATENATE(B85,"-",RIGHT(D85,5),"-",C85),CONCATENATE(B85,"-",C85))</f>
        <v>22656-22261-2018</v>
      </c>
    </row>
    <row r="86" spans="1:20" x14ac:dyDescent="0.2">
      <c r="A86" s="31"/>
      <c r="B86" s="34"/>
      <c r="C86" s="34"/>
      <c r="D86" s="31"/>
      <c r="E86" s="24"/>
      <c r="F86" s="31"/>
      <c r="G86" s="31"/>
      <c r="N86" s="35"/>
      <c r="R86" s="25"/>
    </row>
    <row r="87" spans="1:20" x14ac:dyDescent="0.2">
      <c r="A87" s="21" t="s">
        <v>488</v>
      </c>
      <c r="B87" s="22" t="s">
        <v>206</v>
      </c>
      <c r="C87" s="22" t="s">
        <v>207</v>
      </c>
      <c r="D87" s="23" t="s">
        <v>489</v>
      </c>
      <c r="E87" s="24" t="s">
        <v>260</v>
      </c>
      <c r="F87" s="21" t="str">
        <f>VLOOKUP(T87,'[1]Management Summary'!W$5:AB$100,6,FALSE)</f>
        <v>ct0265L1e051804</v>
      </c>
      <c r="G87" s="23" t="s">
        <v>490</v>
      </c>
      <c r="K87" s="25"/>
      <c r="L87" s="25"/>
      <c r="M87" s="25"/>
      <c r="N87" s="25"/>
      <c r="Q87" s="25" t="s">
        <v>227</v>
      </c>
      <c r="T87" s="18" t="str">
        <f t="shared" ref="T87:T96" si="3">IF(B87="22656",CONCATENATE(B87,"-",RIGHT(D87,5),"-",C87),CONCATENATE(B87,"-",C87))</f>
        <v>22656-22655-2018</v>
      </c>
    </row>
    <row r="88" spans="1:20" x14ac:dyDescent="0.2">
      <c r="A88" s="21" t="s">
        <v>491</v>
      </c>
      <c r="B88" s="22" t="s">
        <v>206</v>
      </c>
      <c r="C88" s="22" t="s">
        <v>207</v>
      </c>
      <c r="D88" s="23" t="s">
        <v>489</v>
      </c>
      <c r="E88" s="24" t="s">
        <v>260</v>
      </c>
      <c r="F88" s="21" t="str">
        <f>VLOOKUP(T88,'[1]Management Summary'!W$5:AB$100,6,FALSE)</f>
        <v>ct0265L1e051804</v>
      </c>
      <c r="G88" s="23" t="s">
        <v>492</v>
      </c>
      <c r="K88" s="25"/>
      <c r="L88" s="25"/>
      <c r="M88" s="25"/>
      <c r="N88" s="25"/>
      <c r="Q88" s="25" t="s">
        <v>227</v>
      </c>
      <c r="T88" s="18" t="str">
        <f t="shared" si="3"/>
        <v>22656-22655-2018</v>
      </c>
    </row>
    <row r="89" spans="1:20" x14ac:dyDescent="0.2">
      <c r="A89" s="21" t="s">
        <v>493</v>
      </c>
      <c r="B89" s="22" t="s">
        <v>206</v>
      </c>
      <c r="C89" s="22" t="s">
        <v>207</v>
      </c>
      <c r="D89" s="23" t="s">
        <v>489</v>
      </c>
      <c r="E89" s="24" t="s">
        <v>260</v>
      </c>
      <c r="F89" s="21" t="str">
        <f>VLOOKUP(T89,'[1]Management Summary'!W$5:AB$100,6,FALSE)</f>
        <v>ct0265L1e051804</v>
      </c>
      <c r="G89" s="23" t="s">
        <v>494</v>
      </c>
      <c r="K89" s="25"/>
      <c r="L89" s="25"/>
      <c r="M89" s="25"/>
      <c r="N89" s="25"/>
      <c r="Q89" s="25" t="s">
        <v>227</v>
      </c>
      <c r="T89" s="18" t="str">
        <f t="shared" si="3"/>
        <v>22656-22655-2018</v>
      </c>
    </row>
    <row r="90" spans="1:20" x14ac:dyDescent="0.2">
      <c r="A90" s="21" t="s">
        <v>495</v>
      </c>
      <c r="B90" s="22" t="s">
        <v>206</v>
      </c>
      <c r="C90" s="22" t="s">
        <v>207</v>
      </c>
      <c r="D90" s="23" t="s">
        <v>489</v>
      </c>
      <c r="E90" s="24" t="s">
        <v>260</v>
      </c>
      <c r="F90" s="21" t="str">
        <f>VLOOKUP(T90,'[1]Management Summary'!W$5:AB$100,6,FALSE)</f>
        <v>ct0265L1e051804</v>
      </c>
      <c r="G90" s="23" t="s">
        <v>496</v>
      </c>
      <c r="K90" s="25"/>
      <c r="L90" s="25"/>
      <c r="M90" s="25"/>
      <c r="N90" s="25"/>
      <c r="Q90" s="25" t="s">
        <v>227</v>
      </c>
      <c r="T90" s="18" t="str">
        <f t="shared" si="3"/>
        <v>22656-22655-2018</v>
      </c>
    </row>
    <row r="91" spans="1:20" x14ac:dyDescent="0.2">
      <c r="A91" s="21" t="s">
        <v>497</v>
      </c>
      <c r="B91" s="22" t="s">
        <v>206</v>
      </c>
      <c r="C91" s="22" t="s">
        <v>207</v>
      </c>
      <c r="D91" s="23" t="s">
        <v>489</v>
      </c>
      <c r="E91" s="24" t="s">
        <v>260</v>
      </c>
      <c r="F91" s="21" t="str">
        <f>VLOOKUP(T91,'[1]Management Summary'!W$5:AB$100,6,FALSE)</f>
        <v>ct0265L1e051804</v>
      </c>
      <c r="G91" s="23" t="s">
        <v>498</v>
      </c>
      <c r="K91" s="25"/>
      <c r="L91" s="25"/>
      <c r="M91" s="25"/>
      <c r="N91" s="25"/>
      <c r="Q91" s="25" t="s">
        <v>227</v>
      </c>
      <c r="T91" s="18" t="str">
        <f t="shared" si="3"/>
        <v>22656-22655-2018</v>
      </c>
    </row>
    <row r="92" spans="1:20" x14ac:dyDescent="0.2">
      <c r="A92" s="21" t="s">
        <v>499</v>
      </c>
      <c r="B92" s="22" t="s">
        <v>206</v>
      </c>
      <c r="C92" s="22" t="s">
        <v>207</v>
      </c>
      <c r="D92" s="23" t="s">
        <v>489</v>
      </c>
      <c r="E92" s="24" t="s">
        <v>260</v>
      </c>
      <c r="F92" s="21" t="str">
        <f>VLOOKUP(T92,'[1]Management Summary'!W$5:AB$100,6,FALSE)</f>
        <v>ct0265L1e051804</v>
      </c>
      <c r="G92" s="23" t="s">
        <v>500</v>
      </c>
      <c r="K92" s="25"/>
      <c r="L92" s="25"/>
      <c r="M92" s="25"/>
      <c r="N92" s="25"/>
      <c r="Q92" s="25" t="s">
        <v>227</v>
      </c>
      <c r="T92" s="18" t="str">
        <f t="shared" si="3"/>
        <v>22656-22655-2018</v>
      </c>
    </row>
    <row r="93" spans="1:20" x14ac:dyDescent="0.2">
      <c r="A93" s="21" t="s">
        <v>501</v>
      </c>
      <c r="B93" s="22" t="s">
        <v>206</v>
      </c>
      <c r="C93" s="22" t="s">
        <v>207</v>
      </c>
      <c r="D93" s="23" t="s">
        <v>489</v>
      </c>
      <c r="E93" s="24" t="s">
        <v>260</v>
      </c>
      <c r="F93" s="21" t="str">
        <f>VLOOKUP(T93,'[1]Management Summary'!W$5:AB$100,6,FALSE)</f>
        <v>ct0265L1e051804</v>
      </c>
      <c r="G93" s="23" t="s">
        <v>502</v>
      </c>
      <c r="K93" s="25"/>
      <c r="L93" s="25"/>
      <c r="M93" s="25"/>
      <c r="N93" s="25"/>
      <c r="Q93" s="25" t="s">
        <v>227</v>
      </c>
      <c r="T93" s="18" t="str">
        <f t="shared" si="3"/>
        <v>22656-22655-2018</v>
      </c>
    </row>
    <row r="94" spans="1:20" x14ac:dyDescent="0.2">
      <c r="A94" s="21" t="s">
        <v>503</v>
      </c>
      <c r="B94" s="22" t="s">
        <v>206</v>
      </c>
      <c r="C94" s="22" t="s">
        <v>207</v>
      </c>
      <c r="D94" s="23" t="s">
        <v>489</v>
      </c>
      <c r="E94" s="24" t="s">
        <v>260</v>
      </c>
      <c r="F94" s="21" t="str">
        <f>VLOOKUP(T94,'[1]Management Summary'!W$5:AB$100,6,FALSE)</f>
        <v>ct0265L1e051804</v>
      </c>
      <c r="G94" s="23" t="s">
        <v>504</v>
      </c>
      <c r="K94" s="25"/>
      <c r="L94" s="25"/>
      <c r="M94" s="25"/>
      <c r="N94" s="25"/>
      <c r="Q94" s="25" t="s">
        <v>227</v>
      </c>
      <c r="T94" s="18" t="str">
        <f t="shared" si="3"/>
        <v>22656-22655-2018</v>
      </c>
    </row>
    <row r="95" spans="1:20" x14ac:dyDescent="0.2">
      <c r="A95" s="21" t="s">
        <v>505</v>
      </c>
      <c r="B95" s="22" t="s">
        <v>206</v>
      </c>
      <c r="C95" s="22" t="s">
        <v>207</v>
      </c>
      <c r="D95" s="23" t="s">
        <v>489</v>
      </c>
      <c r="E95" s="24" t="s">
        <v>260</v>
      </c>
      <c r="F95" s="21" t="str">
        <f>VLOOKUP(T95,'[1]Management Summary'!W$5:AB$100,6,FALSE)</f>
        <v>ct0265L1e051804</v>
      </c>
      <c r="G95" s="23" t="s">
        <v>506</v>
      </c>
      <c r="K95" s="25"/>
      <c r="L95" s="25"/>
      <c r="M95" s="25"/>
      <c r="N95" s="25"/>
      <c r="Q95" s="25" t="s">
        <v>227</v>
      </c>
      <c r="T95" s="18" t="str">
        <f t="shared" si="3"/>
        <v>22656-22655-2018</v>
      </c>
    </row>
    <row r="96" spans="1:20" x14ac:dyDescent="0.2">
      <c r="A96" s="21" t="s">
        <v>507</v>
      </c>
      <c r="B96" s="22" t="s">
        <v>206</v>
      </c>
      <c r="C96" s="22" t="s">
        <v>207</v>
      </c>
      <c r="D96" s="23" t="s">
        <v>489</v>
      </c>
      <c r="E96" s="24" t="s">
        <v>260</v>
      </c>
      <c r="F96" s="21" t="str">
        <f>VLOOKUP(T96,'[1]Management Summary'!W$5:AB$100,6,FALSE)</f>
        <v>ct0265L1e051804</v>
      </c>
      <c r="G96" s="23" t="s">
        <v>508</v>
      </c>
      <c r="K96" s="25"/>
      <c r="L96" s="25"/>
      <c r="M96" s="25"/>
      <c r="N96" s="25"/>
      <c r="Q96" s="25" t="s">
        <v>227</v>
      </c>
      <c r="T96" s="18" t="str">
        <f t="shared" si="3"/>
        <v>22656-22655-2018</v>
      </c>
    </row>
    <row r="97" spans="1:20" x14ac:dyDescent="0.2">
      <c r="A97" s="21"/>
      <c r="B97" s="22"/>
      <c r="C97" s="22"/>
      <c r="D97" s="23"/>
      <c r="E97" s="27"/>
      <c r="F97" s="23"/>
      <c r="G97" s="23"/>
      <c r="K97" s="25"/>
      <c r="L97" s="25"/>
      <c r="M97" s="25"/>
      <c r="N97" s="25"/>
      <c r="Q97" s="25"/>
    </row>
    <row r="98" spans="1:20" x14ac:dyDescent="0.2">
      <c r="A98" s="21" t="s">
        <v>509</v>
      </c>
      <c r="B98" s="22" t="s">
        <v>206</v>
      </c>
      <c r="C98" s="22" t="s">
        <v>207</v>
      </c>
      <c r="D98" s="23" t="s">
        <v>510</v>
      </c>
      <c r="E98" s="24" t="s">
        <v>260</v>
      </c>
      <c r="F98" s="21" t="str">
        <f>VLOOKUP(T98,'[1]Management Summary'!W$5:AB$100,6,FALSE)</f>
        <v>ct0286L1e051803</v>
      </c>
      <c r="G98" s="23" t="s">
        <v>511</v>
      </c>
      <c r="K98" s="25"/>
      <c r="L98" s="25"/>
      <c r="M98" s="25"/>
      <c r="N98" s="25"/>
      <c r="Q98" s="25" t="s">
        <v>227</v>
      </c>
      <c r="T98" s="18" t="str">
        <f t="shared" ref="T98:T107" si="4">IF(B98="22656",CONCATENATE(B98,"-",RIGHT(D98,5),"-",C98),CONCATENATE(B98,"-",C98))</f>
        <v>22656-22661-2018</v>
      </c>
    </row>
    <row r="99" spans="1:20" x14ac:dyDescent="0.2">
      <c r="A99" s="21" t="s">
        <v>512</v>
      </c>
      <c r="B99" s="22" t="s">
        <v>206</v>
      </c>
      <c r="C99" s="22" t="s">
        <v>207</v>
      </c>
      <c r="D99" s="23" t="s">
        <v>510</v>
      </c>
      <c r="E99" s="24" t="s">
        <v>260</v>
      </c>
      <c r="F99" s="21" t="str">
        <f>VLOOKUP(T99,'[1]Management Summary'!W$5:AB$100,6,FALSE)</f>
        <v>ct0286L1e051803</v>
      </c>
      <c r="G99" s="23" t="s">
        <v>513</v>
      </c>
      <c r="K99" s="25"/>
      <c r="L99" s="25"/>
      <c r="M99" s="25"/>
      <c r="N99" s="25"/>
      <c r="Q99" s="25" t="s">
        <v>227</v>
      </c>
      <c r="T99" s="18" t="str">
        <f t="shared" si="4"/>
        <v>22656-22661-2018</v>
      </c>
    </row>
    <row r="100" spans="1:20" x14ac:dyDescent="0.2">
      <c r="A100" s="21" t="s">
        <v>514</v>
      </c>
      <c r="B100" s="22" t="s">
        <v>206</v>
      </c>
      <c r="C100" s="22" t="s">
        <v>207</v>
      </c>
      <c r="D100" s="23" t="s">
        <v>510</v>
      </c>
      <c r="E100" s="24" t="s">
        <v>260</v>
      </c>
      <c r="F100" s="21" t="str">
        <f>VLOOKUP(T100,'[1]Management Summary'!W$5:AB$100,6,FALSE)</f>
        <v>ct0286L1e051803</v>
      </c>
      <c r="G100" s="23" t="s">
        <v>492</v>
      </c>
      <c r="K100" s="25"/>
      <c r="L100" s="25"/>
      <c r="M100" s="25"/>
      <c r="N100" s="25"/>
      <c r="Q100" s="25" t="s">
        <v>227</v>
      </c>
      <c r="T100" s="18" t="str">
        <f t="shared" si="4"/>
        <v>22656-22661-2018</v>
      </c>
    </row>
    <row r="101" spans="1:20" x14ac:dyDescent="0.2">
      <c r="A101" s="21" t="s">
        <v>515</v>
      </c>
      <c r="B101" s="22" t="s">
        <v>206</v>
      </c>
      <c r="C101" s="22" t="s">
        <v>207</v>
      </c>
      <c r="D101" s="23" t="s">
        <v>510</v>
      </c>
      <c r="E101" s="24" t="s">
        <v>260</v>
      </c>
      <c r="F101" s="21" t="str">
        <f>VLOOKUP(T101,'[1]Management Summary'!W$5:AB$100,6,FALSE)</f>
        <v>ct0286L1e051803</v>
      </c>
      <c r="G101" s="23" t="s">
        <v>516</v>
      </c>
      <c r="K101" s="25"/>
      <c r="L101" s="25"/>
      <c r="M101" s="25"/>
      <c r="N101" s="25"/>
      <c r="Q101" s="25" t="s">
        <v>227</v>
      </c>
      <c r="T101" s="18" t="str">
        <f t="shared" si="4"/>
        <v>22656-22661-2018</v>
      </c>
    </row>
    <row r="102" spans="1:20" x14ac:dyDescent="0.2">
      <c r="A102" s="21" t="s">
        <v>517</v>
      </c>
      <c r="B102" s="22" t="s">
        <v>206</v>
      </c>
      <c r="C102" s="22" t="s">
        <v>207</v>
      </c>
      <c r="D102" s="23" t="s">
        <v>510</v>
      </c>
      <c r="E102" s="24" t="s">
        <v>260</v>
      </c>
      <c r="F102" s="21" t="str">
        <f>VLOOKUP(T102,'[1]Management Summary'!W$5:AB$100,6,FALSE)</f>
        <v>ct0286L1e051803</v>
      </c>
      <c r="G102" s="23" t="s">
        <v>518</v>
      </c>
      <c r="K102" s="25"/>
      <c r="L102" s="25"/>
      <c r="M102" s="25"/>
      <c r="N102" s="25"/>
      <c r="Q102" s="25" t="s">
        <v>227</v>
      </c>
      <c r="T102" s="18" t="str">
        <f t="shared" si="4"/>
        <v>22656-22661-2018</v>
      </c>
    </row>
    <row r="103" spans="1:20" x14ac:dyDescent="0.2">
      <c r="A103" s="21" t="s">
        <v>519</v>
      </c>
      <c r="B103" s="22" t="s">
        <v>206</v>
      </c>
      <c r="C103" s="22" t="s">
        <v>207</v>
      </c>
      <c r="D103" s="23" t="s">
        <v>510</v>
      </c>
      <c r="E103" s="24" t="s">
        <v>260</v>
      </c>
      <c r="F103" s="21" t="str">
        <f>VLOOKUP(T103,'[1]Management Summary'!W$5:AB$100,6,FALSE)</f>
        <v>ct0286L1e051803</v>
      </c>
      <c r="G103" s="23" t="s">
        <v>520</v>
      </c>
      <c r="K103" s="25"/>
      <c r="L103" s="25"/>
      <c r="M103" s="25"/>
      <c r="N103" s="25"/>
      <c r="Q103" s="25" t="s">
        <v>227</v>
      </c>
      <c r="T103" s="18" t="str">
        <f t="shared" si="4"/>
        <v>22656-22661-2018</v>
      </c>
    </row>
    <row r="104" spans="1:20" x14ac:dyDescent="0.2">
      <c r="A104" s="21" t="s">
        <v>521</v>
      </c>
      <c r="B104" s="22" t="s">
        <v>206</v>
      </c>
      <c r="C104" s="22" t="s">
        <v>207</v>
      </c>
      <c r="D104" s="23" t="s">
        <v>510</v>
      </c>
      <c r="E104" s="24" t="s">
        <v>260</v>
      </c>
      <c r="F104" s="21" t="str">
        <f>VLOOKUP(T104,'[1]Management Summary'!W$5:AB$100,6,FALSE)</f>
        <v>ct0286L1e051803</v>
      </c>
      <c r="G104" s="23" t="s">
        <v>522</v>
      </c>
      <c r="K104" s="25"/>
      <c r="L104" s="25"/>
      <c r="M104" s="25"/>
      <c r="N104" s="25"/>
      <c r="Q104" s="25" t="s">
        <v>227</v>
      </c>
      <c r="T104" s="18" t="str">
        <f t="shared" si="4"/>
        <v>22656-22661-2018</v>
      </c>
    </row>
    <row r="105" spans="1:20" x14ac:dyDescent="0.2">
      <c r="A105" s="21" t="s">
        <v>523</v>
      </c>
      <c r="B105" s="22" t="s">
        <v>206</v>
      </c>
      <c r="C105" s="22" t="s">
        <v>207</v>
      </c>
      <c r="D105" s="23" t="s">
        <v>510</v>
      </c>
      <c r="E105" s="24" t="s">
        <v>260</v>
      </c>
      <c r="F105" s="21" t="str">
        <f>VLOOKUP(T105,'[1]Management Summary'!W$5:AB$100,6,FALSE)</f>
        <v>ct0286L1e051803</v>
      </c>
      <c r="G105" s="23" t="s">
        <v>524</v>
      </c>
      <c r="K105" s="25"/>
      <c r="L105" s="25"/>
      <c r="M105" s="25"/>
      <c r="N105" s="25"/>
      <c r="Q105" s="25" t="s">
        <v>227</v>
      </c>
      <c r="T105" s="18" t="str">
        <f t="shared" si="4"/>
        <v>22656-22661-2018</v>
      </c>
    </row>
    <row r="106" spans="1:20" x14ac:dyDescent="0.2">
      <c r="A106" s="21" t="s">
        <v>525</v>
      </c>
      <c r="B106" s="22" t="s">
        <v>206</v>
      </c>
      <c r="C106" s="22" t="s">
        <v>207</v>
      </c>
      <c r="D106" s="23" t="s">
        <v>510</v>
      </c>
      <c r="E106" s="24" t="s">
        <v>260</v>
      </c>
      <c r="F106" s="21" t="str">
        <f>VLOOKUP(T106,'[1]Management Summary'!W$5:AB$100,6,FALSE)</f>
        <v>ct0286L1e051803</v>
      </c>
      <c r="G106" s="23" t="s">
        <v>526</v>
      </c>
      <c r="K106" s="25"/>
      <c r="L106" s="25"/>
      <c r="M106" s="25"/>
      <c r="N106" s="25"/>
      <c r="Q106" s="25" t="s">
        <v>227</v>
      </c>
      <c r="T106" s="18" t="str">
        <f t="shared" si="4"/>
        <v>22656-22661-2018</v>
      </c>
    </row>
    <row r="107" spans="1:20" x14ac:dyDescent="0.2">
      <c r="A107" s="21" t="s">
        <v>527</v>
      </c>
      <c r="B107" s="22" t="s">
        <v>206</v>
      </c>
      <c r="C107" s="22" t="s">
        <v>207</v>
      </c>
      <c r="D107" s="23" t="s">
        <v>510</v>
      </c>
      <c r="E107" s="24" t="s">
        <v>260</v>
      </c>
      <c r="F107" s="21" t="str">
        <f>VLOOKUP(T107,'[1]Management Summary'!W$5:AB$100,6,FALSE)</f>
        <v>ct0286L1e051803</v>
      </c>
      <c r="G107" s="23" t="s">
        <v>528</v>
      </c>
      <c r="K107" s="25"/>
      <c r="L107" s="25"/>
      <c r="M107" s="25"/>
      <c r="N107" s="25"/>
      <c r="Q107" s="25" t="s">
        <v>227</v>
      </c>
      <c r="T107" s="18" t="str">
        <f t="shared" si="4"/>
        <v>22656-22661-2018</v>
      </c>
    </row>
    <row r="108" spans="1:20" x14ac:dyDescent="0.2">
      <c r="A108" s="21"/>
      <c r="B108" s="22"/>
      <c r="C108" s="22"/>
      <c r="D108" s="23"/>
      <c r="E108" s="27"/>
      <c r="F108" s="23"/>
      <c r="G108" s="23"/>
      <c r="K108" s="25"/>
      <c r="L108" s="25"/>
      <c r="M108" s="25"/>
      <c r="N108" s="25"/>
      <c r="Q108" s="25"/>
    </row>
    <row r="109" spans="1:20" x14ac:dyDescent="0.2">
      <c r="A109" s="21" t="s">
        <v>529</v>
      </c>
      <c r="B109" s="22" t="s">
        <v>206</v>
      </c>
      <c r="C109" s="22" t="s">
        <v>207</v>
      </c>
      <c r="D109" s="23" t="s">
        <v>530</v>
      </c>
      <c r="E109" s="24" t="s">
        <v>260</v>
      </c>
      <c r="F109" s="21" t="str">
        <f>VLOOKUP(T109,'[1]Management Summary'!W$5:AB$100,6,FALSE)</f>
        <v>ct0285L1e031803</v>
      </c>
      <c r="G109" s="23" t="s">
        <v>531</v>
      </c>
      <c r="K109" s="25"/>
      <c r="L109" s="25"/>
      <c r="M109" s="25"/>
      <c r="N109" s="25"/>
      <c r="Q109" s="25" t="s">
        <v>227</v>
      </c>
      <c r="T109" s="18" t="str">
        <f>IF(B109="22656",CONCATENATE(B109,"-",RIGHT(D109,5),"-",C109),CONCATENATE(B109,"-",C109))</f>
        <v>22656-22662-2018</v>
      </c>
    </row>
    <row r="110" spans="1:20" x14ac:dyDescent="0.2">
      <c r="A110" s="21" t="s">
        <v>532</v>
      </c>
      <c r="B110" s="22" t="s">
        <v>206</v>
      </c>
      <c r="C110" s="22" t="s">
        <v>207</v>
      </c>
      <c r="D110" s="23" t="s">
        <v>530</v>
      </c>
      <c r="E110" s="24" t="s">
        <v>260</v>
      </c>
      <c r="F110" s="21" t="str">
        <f>VLOOKUP(T110,'[1]Management Summary'!W$5:AB$100,6,FALSE)</f>
        <v>ct0285L1e031803</v>
      </c>
      <c r="G110" s="23" t="s">
        <v>533</v>
      </c>
      <c r="K110" s="25"/>
      <c r="L110" s="25"/>
      <c r="M110" s="25"/>
      <c r="N110" s="25"/>
      <c r="Q110" s="25" t="s">
        <v>227</v>
      </c>
      <c r="T110" s="18" t="str">
        <f>IF(B110="22656",CONCATENATE(B110,"-",RIGHT(D110,5),"-",C110),CONCATENATE(B110,"-",C110))</f>
        <v>22656-22662-2018</v>
      </c>
    </row>
    <row r="111" spans="1:20" x14ac:dyDescent="0.2">
      <c r="A111" s="21"/>
      <c r="B111" s="22"/>
      <c r="C111" s="22"/>
      <c r="D111" s="23"/>
      <c r="E111" s="27"/>
      <c r="F111" s="23"/>
      <c r="G111" s="23"/>
      <c r="K111" s="25"/>
      <c r="L111" s="25"/>
      <c r="M111" s="25"/>
      <c r="N111" s="25"/>
      <c r="Q111" s="25"/>
    </row>
    <row r="112" spans="1:20" x14ac:dyDescent="0.2">
      <c r="A112" s="21" t="s">
        <v>534</v>
      </c>
      <c r="B112" s="22" t="s">
        <v>206</v>
      </c>
      <c r="C112" s="22" t="s">
        <v>207</v>
      </c>
      <c r="D112" s="23" t="s">
        <v>535</v>
      </c>
      <c r="E112" s="24" t="s">
        <v>260</v>
      </c>
      <c r="F112" s="21" t="e">
        <f>VLOOKUP(T112,'[1]Management Summary'!W$5:AB$100,6,FALSE)</f>
        <v>#N/A</v>
      </c>
      <c r="G112" s="23" t="s">
        <v>536</v>
      </c>
      <c r="K112" s="25"/>
      <c r="L112" s="25"/>
      <c r="M112" s="25"/>
      <c r="N112" s="25"/>
      <c r="Q112" s="25" t="s">
        <v>227</v>
      </c>
    </row>
    <row r="113" spans="1:20" x14ac:dyDescent="0.2">
      <c r="A113" s="21"/>
      <c r="B113" s="22"/>
      <c r="C113" s="22"/>
      <c r="D113" s="23"/>
      <c r="E113" s="27"/>
      <c r="F113" s="23"/>
      <c r="G113" s="23"/>
      <c r="K113" s="25"/>
      <c r="L113" s="25"/>
      <c r="M113" s="25"/>
      <c r="N113" s="25"/>
      <c r="Q113" s="25"/>
    </row>
    <row r="114" spans="1:20" s="36" customFormat="1" x14ac:dyDescent="0.2">
      <c r="A114" s="21" t="s">
        <v>537</v>
      </c>
      <c r="B114" s="22" t="s">
        <v>206</v>
      </c>
      <c r="C114" s="22" t="s">
        <v>207</v>
      </c>
      <c r="D114" s="23" t="s">
        <v>538</v>
      </c>
      <c r="E114" s="24" t="s">
        <v>260</v>
      </c>
      <c r="F114" s="21" t="s">
        <v>539</v>
      </c>
      <c r="G114" s="23" t="s">
        <v>540</v>
      </c>
      <c r="Q114" s="25"/>
      <c r="T114" s="18" t="str">
        <f>IF(B114="22656",CONCATENATE(B114,"-",RIGHT(D114,5),"-",C114),CONCATENATE(B114,"-",C114))</f>
        <v>22656-22663-2018</v>
      </c>
    </row>
    <row r="115" spans="1:20" x14ac:dyDescent="0.2">
      <c r="A115" s="31" t="s">
        <v>541</v>
      </c>
      <c r="B115" s="22" t="s">
        <v>206</v>
      </c>
      <c r="C115" s="22" t="s">
        <v>207</v>
      </c>
      <c r="D115" s="31" t="s">
        <v>542</v>
      </c>
      <c r="E115" s="24" t="s">
        <v>260</v>
      </c>
      <c r="F115" s="21" t="str">
        <f>VLOOKUP(T115,'[1]Management Summary'!W$5:AB$100,6,FALSE)</f>
        <v>ct0011L1e051811</v>
      </c>
      <c r="G115" s="27" t="s">
        <v>543</v>
      </c>
      <c r="T115" s="18" t="str">
        <f>IF(B115="22656",CONCATENATE(B115,"-",RIGHT(D115,5),"-",C115),CONCATENATE(B115,"-",C115))</f>
        <v>22656-20901-2018</v>
      </c>
    </row>
    <row r="116" spans="1:20" x14ac:dyDescent="0.2">
      <c r="A116" s="37" t="s">
        <v>544</v>
      </c>
      <c r="B116" s="22" t="s">
        <v>206</v>
      </c>
      <c r="C116" s="22" t="s">
        <v>207</v>
      </c>
      <c r="D116" s="37" t="s">
        <v>545</v>
      </c>
      <c r="E116" s="24" t="s">
        <v>260</v>
      </c>
      <c r="F116" s="21" t="str">
        <f>VLOOKUP(T116,'[1]Management Summary'!W$5:AB$100,6,FALSE)</f>
        <v>ct0327L1e051800</v>
      </c>
      <c r="G116" s="27" t="s">
        <v>543</v>
      </c>
      <c r="T116" s="18" t="str">
        <f>IF(B116="22656",CONCATENATE(B116,"-",RIGHT(D116,5),"-",C116),CONCATENATE(B116,"-",C116))</f>
        <v>22656-22651-2018</v>
      </c>
    </row>
    <row r="117" spans="1:20" x14ac:dyDescent="0.2">
      <c r="A117" s="31"/>
      <c r="B117" s="34"/>
      <c r="C117" s="34"/>
      <c r="D117" s="31"/>
      <c r="E117" s="27"/>
      <c r="F117" s="27"/>
      <c r="G117" s="27"/>
    </row>
    <row r="118" spans="1:20" x14ac:dyDescent="0.2">
      <c r="A118" s="31"/>
      <c r="B118" s="34"/>
      <c r="C118" s="34"/>
      <c r="D118" s="31"/>
      <c r="E118" s="27"/>
      <c r="F118" s="27"/>
      <c r="G118" s="27"/>
    </row>
  </sheetData>
  <mergeCells count="1">
    <mergeCell ref="A1:E1"/>
  </mergeCells>
  <pageMargins left="0.75" right="0.25" top="0.25" bottom="0.25" header="0.5" footer="0.5"/>
  <pageSetup scale="3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Federal Funds Awarded</vt:lpstr>
      <vt:lpstr>HUD Continuum of Care</vt:lpstr>
      <vt:lpstr>'HUD Continuum of Care'!_FilterDatabase</vt:lpstr>
      <vt:lpstr>'Federal Funds Awarded'!Print_Area</vt:lpstr>
      <vt:lpstr>'Federal Funds Awarded'!Print_Titles</vt:lpstr>
    </vt:vector>
  </TitlesOfParts>
  <Company>DMHAS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Wysocki, Brenda</dc:creator>
  <cp:lastModifiedBy>Sopelak, Megan</cp:lastModifiedBy>
  <cp:lastPrinted>2019-09-11T15:05:05Z</cp:lastPrinted>
  <dcterms:created xsi:type="dcterms:W3CDTF">2013-09-26T14:49:37Z</dcterms:created>
  <dcterms:modified xsi:type="dcterms:W3CDTF">2019-10-10T18:12:30Z</dcterms:modified>
</cp:coreProperties>
</file>