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OCS\MBGH\Blue Plan\"/>
    </mc:Choice>
  </mc:AlternateContent>
  <bookViews>
    <workbookView xWindow="0" yWindow="0" windowWidth="23250" windowHeight="11415" tabRatio="587"/>
  </bookViews>
  <sheets>
    <sheet name="README" sheetId="9" r:id="rId1"/>
    <sheet name="InventoryStatistics" sheetId="36" r:id="rId2"/>
    <sheet name="NE Ocean Data Portal Inventory" sheetId="2" r:id="rId3"/>
    <sheet name="Mid-Atlantic Portal Inventory" sheetId="12" r:id="rId4"/>
    <sheet name="MarineCadasterInventory" sheetId="27" r:id="rId5"/>
    <sheet name="NY Spatial Data Inventory" sheetId="3" r:id="rId6"/>
    <sheet name="LIS Inventory May2011revisedLIS" sheetId="14" r:id="rId7"/>
    <sheet name="LIS Cable Fund Mapping" sheetId="13" r:id="rId8"/>
    <sheet name="LISRC Inventory" sheetId="29" r:id="rId9"/>
    <sheet name="LISEA" sheetId="11" r:id="rId10"/>
    <sheet name="OtherData_Inventory" sheetId="25" r:id="rId11"/>
    <sheet name="All_Inventory" sheetId="30" r:id="rId12"/>
    <sheet name="All Inventory - Phase II" sheetId="37" r:id="rId13"/>
    <sheet name="Data_Gaps" sheetId="21" r:id="rId14"/>
    <sheet name="DataInDevelopment" sheetId="26" r:id="rId15"/>
  </sheets>
  <definedNames>
    <definedName name="_xlnm._FilterDatabase" localSheetId="11" hidden="1">All_Inventory!$A$3:$AB$1087</definedName>
    <definedName name="_xlnm._FilterDatabase" localSheetId="7" hidden="1">'LIS Cable Fund Mapping'!$A$3:$AP$3</definedName>
    <definedName name="_xlnm._FilterDatabase" localSheetId="6" hidden="1">'LIS Inventory May2011revisedLIS'!$A$3:$AM$103</definedName>
    <definedName name="_xlnm._FilterDatabase" localSheetId="9" hidden="1">LISEA!$A$3:$AO$13</definedName>
    <definedName name="_xlnm._FilterDatabase" localSheetId="8" hidden="1">'LISRC Inventory'!$A$3:$AO$47</definedName>
    <definedName name="_xlnm._FilterDatabase" localSheetId="4" hidden="1">MarineCadasterInventory!$A$3:$AL$30</definedName>
    <definedName name="_xlnm._FilterDatabase" localSheetId="3" hidden="1">'Mid-Atlantic Portal Inventory'!$A$3:$AL$41</definedName>
    <definedName name="_xlnm._FilterDatabase" localSheetId="2" hidden="1">'NE Ocean Data Portal Inventory'!$A$3:$AO$133</definedName>
    <definedName name="_xlnm._FilterDatabase" localSheetId="5" hidden="1">'NY Spatial Data Inventory'!$A$3:$AL$63</definedName>
    <definedName name="_xlnm._FilterDatabase" localSheetId="10" hidden="1">OtherData_Inventory!$A$3:$AL$20</definedName>
    <definedName name="CMSP_Categories">README!$A$86:$A$90</definedName>
    <definedName name="CMSP_SubCategories">README!$B$64:$B$82</definedName>
  </definedNames>
  <calcPr calcId="152511"/>
  <pivotCaches>
    <pivotCache cacheId="0" r:id="rId16"/>
  </pivotCaches>
</workbook>
</file>

<file path=xl/calcChain.xml><?xml version="1.0" encoding="utf-8"?>
<calcChain xmlns="http://schemas.openxmlformats.org/spreadsheetml/2006/main">
  <c r="AF538" i="37" l="1"/>
  <c r="AF537" i="37"/>
  <c r="AF536" i="37"/>
  <c r="AF534" i="37"/>
  <c r="AF533" i="37"/>
  <c r="AF532" i="37"/>
  <c r="AF531" i="37"/>
  <c r="AF530" i="37"/>
  <c r="AF529" i="37"/>
  <c r="AF528" i="37"/>
  <c r="AF527" i="37"/>
  <c r="AF526" i="37"/>
  <c r="AF525" i="37"/>
  <c r="AF524" i="37"/>
  <c r="AF523" i="37"/>
  <c r="AF522" i="37"/>
  <c r="AF521" i="37"/>
  <c r="AF518" i="37"/>
  <c r="AF517" i="37"/>
  <c r="AF516" i="37"/>
  <c r="AF515" i="37"/>
  <c r="AF514" i="37"/>
  <c r="AF513" i="37"/>
  <c r="AF512" i="37"/>
  <c r="AF511" i="37"/>
  <c r="AF510" i="37"/>
  <c r="AF509" i="37"/>
  <c r="AF508" i="37"/>
  <c r="AF507" i="37"/>
  <c r="AF506" i="37"/>
  <c r="AF505" i="37"/>
  <c r="AF504" i="37"/>
  <c r="AF503" i="37"/>
  <c r="AF502" i="37"/>
  <c r="AF501" i="37"/>
  <c r="AF500" i="37"/>
  <c r="AF499" i="37"/>
  <c r="AF498" i="37"/>
  <c r="AF497" i="37"/>
  <c r="AF496" i="37"/>
  <c r="AF495" i="37"/>
  <c r="AF494" i="37"/>
  <c r="AF493" i="37"/>
  <c r="AF492" i="37"/>
  <c r="AF491" i="37"/>
  <c r="AF490" i="37"/>
  <c r="AF489" i="37"/>
  <c r="AF488" i="37"/>
  <c r="AF487" i="37"/>
  <c r="AF486" i="37"/>
  <c r="AF485" i="37"/>
  <c r="AF484" i="37"/>
  <c r="AF483" i="37"/>
  <c r="AF482" i="37"/>
  <c r="AF481" i="37"/>
  <c r="AF480" i="37"/>
  <c r="AF479" i="37"/>
  <c r="AF478" i="37"/>
  <c r="AF477" i="37"/>
  <c r="AF476" i="37"/>
  <c r="AF475" i="37"/>
  <c r="AF474" i="37"/>
  <c r="AF473" i="37"/>
  <c r="AF472" i="37"/>
  <c r="AF471" i="37"/>
  <c r="AF470" i="37"/>
  <c r="AF469" i="37"/>
  <c r="AF468" i="37"/>
  <c r="AF467" i="37"/>
  <c r="AF466" i="37"/>
  <c r="AF465" i="37"/>
  <c r="AF464" i="37"/>
  <c r="AF463" i="37"/>
  <c r="AF462" i="37"/>
  <c r="AF461" i="37"/>
  <c r="AF460" i="37"/>
  <c r="AF459" i="37"/>
  <c r="AF458" i="37"/>
  <c r="AF457" i="37"/>
  <c r="AF456" i="37"/>
  <c r="AF455" i="37"/>
  <c r="AF454" i="37"/>
  <c r="AF453" i="37"/>
  <c r="AF452" i="37"/>
  <c r="AF451" i="37"/>
  <c r="AF450" i="37"/>
  <c r="AF449" i="37"/>
  <c r="AF448" i="37"/>
  <c r="AF447" i="37"/>
  <c r="AF446" i="37"/>
  <c r="AF445" i="37"/>
  <c r="AF444" i="37"/>
  <c r="AF443" i="37"/>
  <c r="AF442" i="37"/>
  <c r="AF441" i="37"/>
  <c r="AF440" i="37"/>
  <c r="AF439" i="37"/>
  <c r="AF438" i="37"/>
  <c r="AF437" i="37"/>
  <c r="AF436" i="37"/>
  <c r="AF435" i="37"/>
  <c r="AF434" i="37"/>
  <c r="AF433" i="37"/>
  <c r="AF432" i="37"/>
  <c r="AF431" i="37"/>
  <c r="AF430" i="37"/>
  <c r="AF429" i="37"/>
  <c r="AF428" i="37"/>
  <c r="AF427" i="37"/>
  <c r="AF426" i="37"/>
  <c r="AF425" i="37"/>
  <c r="AF424" i="37"/>
  <c r="AF423" i="37"/>
  <c r="AF422" i="37"/>
  <c r="AF421" i="37"/>
  <c r="AF420" i="37"/>
  <c r="AF419" i="37"/>
  <c r="AF418" i="37"/>
  <c r="AF417" i="37"/>
  <c r="AF416" i="37"/>
  <c r="AF415" i="37"/>
  <c r="AF414" i="37"/>
  <c r="AF413" i="37"/>
  <c r="AF412" i="37"/>
  <c r="AF411" i="37"/>
  <c r="AF410" i="37"/>
  <c r="AF409" i="37"/>
  <c r="AF408" i="37"/>
  <c r="AF407" i="37"/>
  <c r="AF406" i="37"/>
  <c r="AF405" i="37"/>
  <c r="AF404" i="37"/>
  <c r="AF403" i="37"/>
  <c r="AF402" i="37"/>
  <c r="AF401" i="37"/>
  <c r="AF400" i="37"/>
  <c r="AF399" i="37"/>
  <c r="AF398" i="37"/>
  <c r="AF397" i="37"/>
  <c r="AF396" i="37"/>
  <c r="AF395" i="37"/>
  <c r="AF394" i="37"/>
  <c r="AF393" i="37"/>
  <c r="AF392" i="37"/>
  <c r="AF391" i="37"/>
  <c r="AF390" i="37"/>
  <c r="AF389" i="37"/>
  <c r="AF388" i="37"/>
  <c r="AF387" i="37"/>
  <c r="AF386" i="37"/>
  <c r="AF385" i="37"/>
  <c r="AF384" i="37"/>
  <c r="AF383" i="37"/>
  <c r="AF382" i="37"/>
  <c r="AF381" i="37"/>
  <c r="AF380" i="37"/>
  <c r="AF379" i="37"/>
  <c r="AF378" i="37"/>
  <c r="AF377" i="37"/>
  <c r="AF376" i="37"/>
  <c r="AF375" i="37"/>
  <c r="AF374" i="37"/>
  <c r="AF373" i="37"/>
  <c r="AF372" i="37"/>
  <c r="AF371" i="37"/>
  <c r="AF370" i="37"/>
  <c r="AF369" i="37"/>
  <c r="AF368" i="37"/>
  <c r="AF367" i="37"/>
  <c r="AF366" i="37"/>
  <c r="AF365" i="37"/>
  <c r="AF364" i="37"/>
  <c r="AF363" i="37"/>
  <c r="AF362" i="37"/>
  <c r="AF361" i="37"/>
  <c r="AF360" i="37"/>
  <c r="AF359" i="37"/>
  <c r="AF358" i="37"/>
  <c r="AF357" i="37"/>
  <c r="AF356" i="37"/>
  <c r="AF355" i="37"/>
  <c r="AF354" i="37"/>
  <c r="AF353" i="37"/>
  <c r="AF352" i="37"/>
  <c r="AF351" i="37"/>
  <c r="AF350" i="37"/>
  <c r="AF349" i="37"/>
  <c r="AF348" i="37"/>
  <c r="AF347" i="37"/>
  <c r="AF346" i="37"/>
  <c r="AF345" i="37"/>
  <c r="AF344" i="37"/>
  <c r="AF343" i="37"/>
  <c r="AF342" i="37"/>
  <c r="AF341" i="37"/>
  <c r="AF340" i="37"/>
  <c r="AF339" i="37"/>
  <c r="AF338" i="37"/>
  <c r="AF337" i="37"/>
  <c r="AF336" i="37"/>
  <c r="AF335" i="37"/>
  <c r="AF334" i="37"/>
  <c r="AF333" i="37"/>
  <c r="AF269" i="37"/>
  <c r="AF268" i="37"/>
  <c r="AF267" i="37"/>
  <c r="AF266" i="37"/>
  <c r="AF265" i="37"/>
  <c r="AF264" i="37"/>
  <c r="AF263" i="37"/>
  <c r="AF262" i="37"/>
  <c r="AF261" i="37"/>
  <c r="AF260" i="37"/>
  <c r="AF259" i="37"/>
  <c r="AF258" i="37"/>
  <c r="AF257" i="37"/>
  <c r="AF256" i="37"/>
  <c r="AF255" i="37"/>
  <c r="AF254" i="37"/>
  <c r="AF253" i="37"/>
  <c r="AF252" i="37"/>
  <c r="AF251" i="37"/>
  <c r="AF250" i="37"/>
  <c r="AF249" i="37"/>
  <c r="AF248" i="37"/>
  <c r="AF247" i="37"/>
  <c r="AF246" i="37"/>
  <c r="AF245" i="37"/>
  <c r="AF244" i="37"/>
  <c r="AF243" i="37"/>
  <c r="AF242" i="37"/>
  <c r="AF241" i="37"/>
  <c r="AF240" i="37"/>
  <c r="AF239" i="37"/>
  <c r="AF238" i="37"/>
  <c r="AF237" i="37"/>
  <c r="AF236" i="37"/>
  <c r="AF235" i="37"/>
  <c r="AF234" i="37"/>
  <c r="AF233" i="37"/>
  <c r="AF232" i="37"/>
  <c r="AF195" i="37"/>
  <c r="AF194" i="37"/>
  <c r="AF193" i="37"/>
  <c r="AF192" i="37"/>
  <c r="AF191" i="37"/>
  <c r="AF190" i="37"/>
  <c r="AF189" i="37"/>
  <c r="AF188" i="37"/>
  <c r="AF187" i="37"/>
  <c r="AF186" i="37"/>
  <c r="AF185" i="37"/>
  <c r="AF184" i="37"/>
  <c r="AF183" i="37"/>
  <c r="AF182" i="37"/>
  <c r="AF181" i="37"/>
  <c r="AF180" i="37"/>
  <c r="AF179" i="37"/>
  <c r="AF178" i="37"/>
  <c r="AF177" i="37"/>
  <c r="AF176" i="37"/>
  <c r="AF175" i="37"/>
  <c r="AF174" i="37"/>
  <c r="AF173" i="37"/>
  <c r="AF172" i="37"/>
  <c r="AF142" i="37"/>
  <c r="AF141" i="37"/>
  <c r="AF140" i="37"/>
  <c r="AF139" i="37"/>
  <c r="AF138" i="37"/>
  <c r="AF137" i="37"/>
  <c r="AF136" i="37"/>
  <c r="AF135" i="37"/>
  <c r="AF134" i="37"/>
  <c r="AF121" i="37"/>
  <c r="AF120" i="37"/>
  <c r="AF119" i="37"/>
  <c r="AF118" i="37"/>
  <c r="AF117" i="37"/>
  <c r="AF116" i="37"/>
  <c r="AF115" i="37"/>
  <c r="AF114" i="37"/>
  <c r="AF113" i="37"/>
  <c r="AF112" i="37"/>
  <c r="AF111" i="37"/>
  <c r="AF110" i="37"/>
  <c r="AF109" i="37"/>
  <c r="AF108" i="37"/>
  <c r="AF107" i="37"/>
  <c r="AF106" i="37"/>
  <c r="AF105" i="37"/>
  <c r="AF103" i="37"/>
  <c r="AF102" i="37"/>
  <c r="AF101" i="37"/>
  <c r="AF100" i="37"/>
  <c r="AF97" i="37"/>
  <c r="AF96" i="37"/>
  <c r="AF94" i="37"/>
  <c r="AF93" i="37"/>
  <c r="AF92" i="37"/>
  <c r="AF91" i="37"/>
  <c r="AF90" i="37"/>
  <c r="AF89" i="37"/>
  <c r="AF88" i="37"/>
  <c r="AF87" i="37"/>
  <c r="AF86" i="37"/>
  <c r="AF85" i="37"/>
  <c r="AF84" i="37"/>
  <c r="AF83" i="37"/>
  <c r="AF82" i="37"/>
  <c r="AF81" i="37"/>
  <c r="AF80" i="37"/>
  <c r="AF79" i="37"/>
  <c r="AF78" i="37"/>
  <c r="AF77" i="37"/>
  <c r="AF76" i="37"/>
  <c r="AF75" i="37"/>
  <c r="AF74" i="37"/>
  <c r="AF73" i="37"/>
  <c r="AF72" i="37"/>
  <c r="AF71" i="37"/>
  <c r="AF70" i="37"/>
  <c r="AF69" i="37"/>
  <c r="AF68" i="37"/>
  <c r="AF67" i="37"/>
  <c r="AF66" i="37"/>
  <c r="AF65" i="37"/>
  <c r="AF64" i="37"/>
  <c r="AF63" i="37"/>
  <c r="AF62" i="37"/>
  <c r="AF61" i="37"/>
  <c r="AF60" i="37"/>
  <c r="AF59" i="37"/>
  <c r="AF58" i="37"/>
  <c r="AF57" i="37"/>
  <c r="AF56" i="37"/>
  <c r="AF55" i="37"/>
  <c r="AF54" i="37"/>
  <c r="AF53" i="37"/>
  <c r="AF52" i="37"/>
  <c r="AF51" i="37"/>
  <c r="AF50" i="37"/>
  <c r="AF49" i="37"/>
  <c r="AF48" i="37"/>
  <c r="AF47" i="37"/>
  <c r="AF46" i="37"/>
  <c r="AF45" i="37"/>
  <c r="AF44" i="37"/>
  <c r="AF43" i="37"/>
  <c r="AF42" i="37"/>
  <c r="AF41" i="37"/>
  <c r="AF40" i="37"/>
  <c r="AF39" i="37"/>
  <c r="AF38" i="37"/>
  <c r="AF37" i="37"/>
  <c r="AF36" i="37"/>
  <c r="AF35" i="37"/>
  <c r="AF34" i="37"/>
  <c r="AF33" i="37"/>
  <c r="AF32" i="37"/>
  <c r="AF31" i="37"/>
  <c r="AF30" i="37"/>
  <c r="AF29" i="37"/>
  <c r="AF28" i="37"/>
  <c r="AF27" i="37"/>
  <c r="AF26" i="37"/>
  <c r="AF25" i="37"/>
  <c r="AF24" i="37"/>
  <c r="AF23" i="37"/>
  <c r="AF22" i="37"/>
  <c r="AF21" i="37"/>
  <c r="AF20" i="37"/>
  <c r="AF19" i="37"/>
  <c r="AF18" i="37"/>
  <c r="AF17" i="37"/>
  <c r="AF16" i="37"/>
  <c r="AF15" i="37"/>
  <c r="AF4" i="37"/>
  <c r="AF134" i="2"/>
  <c r="AG4" i="13" l="1"/>
  <c r="AG5" i="13"/>
  <c r="AG112" i="13"/>
  <c r="AG113" i="13"/>
  <c r="AG114" i="13"/>
  <c r="AG115" i="13"/>
  <c r="AG116" i="13"/>
  <c r="AG117" i="13"/>
  <c r="AG118" i="13"/>
  <c r="AG119" i="13"/>
  <c r="AG120" i="13"/>
  <c r="AG6" i="13"/>
  <c r="AG121" i="13"/>
  <c r="AG122" i="13"/>
  <c r="AG123" i="13"/>
  <c r="AG124" i="13"/>
  <c r="AG125" i="13"/>
  <c r="AG126" i="13"/>
  <c r="AG127" i="13"/>
  <c r="AG128" i="13"/>
  <c r="AG129" i="13"/>
  <c r="AG130" i="13"/>
  <c r="AG45" i="13"/>
  <c r="AG131" i="13"/>
  <c r="AG132" i="13"/>
  <c r="AG133" i="13"/>
  <c r="AG134" i="13"/>
  <c r="AG46" i="13"/>
  <c r="AG47" i="13"/>
  <c r="AG48" i="13"/>
  <c r="AG49" i="13"/>
  <c r="AG50" i="13"/>
  <c r="AG51" i="13"/>
  <c r="AG52" i="13"/>
  <c r="AG53" i="13"/>
  <c r="AG54" i="13"/>
  <c r="AG55" i="13"/>
  <c r="AG7" i="13"/>
  <c r="AG8" i="13"/>
  <c r="AG9" i="13"/>
  <c r="AG10" i="13"/>
  <c r="AG56" i="13"/>
  <c r="AG57" i="13"/>
  <c r="AG58" i="13"/>
  <c r="AG59" i="13"/>
  <c r="AG60" i="13"/>
  <c r="AG61" i="13"/>
  <c r="AG137" i="13"/>
  <c r="AG62" i="13"/>
  <c r="AG63" i="13"/>
  <c r="AG64" i="13"/>
  <c r="AG65" i="13"/>
  <c r="AG135" i="13"/>
  <c r="AG11" i="13"/>
  <c r="AG138" i="13"/>
  <c r="AG12" i="13"/>
  <c r="AG13" i="13"/>
  <c r="AG14" i="13"/>
  <c r="AG66" i="13"/>
  <c r="AG67" i="13"/>
  <c r="AG68" i="13"/>
  <c r="AG69" i="13"/>
  <c r="AG70" i="13"/>
  <c r="AG71" i="13"/>
  <c r="AG72" i="13"/>
  <c r="AG73" i="13"/>
  <c r="AG74" i="13"/>
  <c r="AG75" i="13"/>
  <c r="AG76" i="13"/>
  <c r="AG77" i="13"/>
  <c r="AG15" i="13"/>
  <c r="AG16" i="13"/>
  <c r="AG78" i="13"/>
  <c r="AG17" i="13"/>
  <c r="AG18" i="13"/>
  <c r="AG79" i="13"/>
  <c r="AG80" i="13"/>
  <c r="AG81" i="13"/>
  <c r="AG82" i="13"/>
  <c r="AG83" i="13"/>
  <c r="AG84" i="13"/>
  <c r="AG85" i="13"/>
  <c r="AG86" i="13"/>
  <c r="AG87" i="13"/>
  <c r="AG88" i="13"/>
  <c r="AG109" i="13"/>
  <c r="AG89" i="13"/>
  <c r="AG90" i="13"/>
  <c r="AG91" i="13"/>
  <c r="AG92" i="13"/>
  <c r="AG93" i="13"/>
  <c r="AG94" i="13"/>
  <c r="AG95" i="13"/>
  <c r="AG96" i="13"/>
  <c r="AG97" i="13"/>
  <c r="AG98" i="13"/>
  <c r="AG19" i="13"/>
  <c r="AG20" i="13"/>
  <c r="AG21" i="13"/>
  <c r="AG22" i="13"/>
  <c r="AG136" i="13"/>
  <c r="AG23" i="13"/>
  <c r="AG99" i="13"/>
  <c r="AG24" i="13"/>
  <c r="AG25" i="13"/>
  <c r="AG26" i="13"/>
  <c r="AG100" i="13"/>
  <c r="AG110" i="13"/>
  <c r="AG101" i="13"/>
  <c r="AG27" i="13"/>
  <c r="AG28" i="13"/>
  <c r="AG111" i="13"/>
  <c r="AG29" i="13"/>
  <c r="AG30" i="13"/>
  <c r="AG102" i="13"/>
  <c r="AG31" i="13"/>
  <c r="AG32" i="13"/>
  <c r="AG33" i="13"/>
  <c r="AG103" i="13"/>
  <c r="AG104" i="13"/>
  <c r="AG105" i="13"/>
  <c r="AG106" i="13"/>
  <c r="AG107" i="13"/>
  <c r="AG34" i="13"/>
  <c r="AG108" i="13"/>
  <c r="AG35" i="13"/>
  <c r="AG36" i="13"/>
  <c r="AG37" i="13"/>
  <c r="AG38" i="13"/>
  <c r="AG39" i="13"/>
  <c r="AG40" i="13"/>
  <c r="AG41" i="13"/>
  <c r="AG42" i="13"/>
  <c r="AG43" i="13"/>
  <c r="AF32" i="14" l="1"/>
  <c r="AF33" i="14"/>
  <c r="AF34" i="14"/>
  <c r="AF35" i="14"/>
  <c r="AF36" i="14"/>
  <c r="AF37" i="14"/>
  <c r="AF38" i="14"/>
  <c r="AF39" i="14"/>
  <c r="AF40" i="14"/>
  <c r="AF31" i="14"/>
  <c r="AF31" i="29" l="1"/>
  <c r="AF64" i="3"/>
  <c r="AF47" i="29" l="1"/>
  <c r="AF22" i="27" l="1"/>
  <c r="AG44" i="13" l="1"/>
  <c r="AF10" i="25" l="1"/>
  <c r="AF4" i="25"/>
  <c r="AF8" i="25"/>
  <c r="AF14" i="25"/>
  <c r="AF11" i="25"/>
  <c r="AF13" i="25"/>
  <c r="AF16" i="25"/>
  <c r="AF15" i="25"/>
  <c r="AF5" i="25"/>
  <c r="AF6" i="25"/>
  <c r="AF7" i="25"/>
  <c r="AF12" i="25"/>
  <c r="AF9" i="25"/>
  <c r="AF5" i="11"/>
  <c r="AF6" i="11"/>
  <c r="AF7" i="11"/>
  <c r="AF8" i="11"/>
  <c r="AF9" i="11"/>
  <c r="AF10" i="11"/>
  <c r="AF13" i="11"/>
  <c r="AF4" i="11"/>
  <c r="AF22" i="29"/>
  <c r="AF23" i="29"/>
  <c r="AF24" i="29"/>
  <c r="AF25" i="29"/>
  <c r="AF26" i="29"/>
  <c r="AF27" i="29"/>
  <c r="AF28" i="29"/>
  <c r="AF29" i="29"/>
  <c r="AF46" i="29"/>
  <c r="AF21" i="29"/>
  <c r="AF32" i="29"/>
  <c r="AF33" i="29"/>
  <c r="AF34" i="29"/>
  <c r="AF35" i="29"/>
  <c r="AF36" i="29"/>
  <c r="AF37" i="29"/>
  <c r="AF38" i="29"/>
  <c r="AF39" i="29"/>
  <c r="AF40" i="29"/>
  <c r="AF41" i="29"/>
  <c r="AF42" i="29"/>
  <c r="AF4" i="29"/>
  <c r="AF5" i="29"/>
  <c r="AF6" i="29"/>
  <c r="AF7" i="29"/>
  <c r="AF8" i="29"/>
  <c r="AF43" i="29"/>
  <c r="AF9" i="29"/>
  <c r="AF10" i="29"/>
  <c r="AF44" i="29"/>
  <c r="AF11" i="29"/>
  <c r="AF12" i="29"/>
  <c r="AF13" i="29"/>
  <c r="AF14" i="29"/>
  <c r="AF15" i="29"/>
  <c r="AF16" i="29"/>
  <c r="AF17" i="29"/>
  <c r="AF30" i="29"/>
  <c r="AF18" i="29"/>
  <c r="AF45" i="29"/>
  <c r="AF19" i="29"/>
  <c r="AF20" i="29"/>
  <c r="AF11" i="14"/>
  <c r="AF13" i="14"/>
  <c r="AF14" i="14"/>
  <c r="AF15" i="14"/>
  <c r="AF22" i="14"/>
  <c r="AF23" i="14"/>
  <c r="AF29" i="14"/>
  <c r="AF19" i="14"/>
  <c r="AF10" i="14"/>
  <c r="AF17" i="14"/>
  <c r="AF12" i="14"/>
  <c r="AF18" i="14"/>
  <c r="AF4" i="14"/>
  <c r="AF5" i="14"/>
  <c r="AF6" i="14"/>
  <c r="AF7" i="14"/>
  <c r="AF8" i="14"/>
  <c r="AF9" i="14"/>
  <c r="AF27" i="14"/>
  <c r="AF25" i="14"/>
  <c r="AF30" i="14"/>
  <c r="AF28" i="14"/>
  <c r="AF24" i="14"/>
  <c r="AF26" i="14"/>
  <c r="AF20" i="14"/>
  <c r="AF21" i="14"/>
  <c r="AF16" i="14"/>
  <c r="AF5" i="3"/>
  <c r="AF6" i="3"/>
  <c r="AF7" i="3"/>
  <c r="AF8" i="3"/>
  <c r="AF9" i="3"/>
  <c r="AF10" i="3"/>
  <c r="AF11" i="3"/>
  <c r="AF12" i="3"/>
  <c r="AF13" i="3"/>
  <c r="AF14" i="3"/>
  <c r="AF15" i="3"/>
  <c r="AF16" i="3"/>
  <c r="AF17" i="3"/>
  <c r="AF18" i="3"/>
  <c r="AF19" i="3"/>
  <c r="AF20" i="3"/>
  <c r="AF21" i="3"/>
  <c r="AF22" i="3"/>
  <c r="AF23" i="3"/>
  <c r="AF24" i="3"/>
  <c r="AF25" i="3"/>
  <c r="AF26" i="3"/>
  <c r="AF27" i="3"/>
  <c r="AF4" i="3"/>
  <c r="AF5" i="27"/>
  <c r="AF6" i="27"/>
  <c r="AF7" i="27"/>
  <c r="AF8" i="27"/>
  <c r="AF9" i="27"/>
  <c r="AF26" i="27"/>
  <c r="AF10" i="27"/>
  <c r="AF11" i="27"/>
  <c r="AF12" i="27"/>
  <c r="AF13" i="27"/>
  <c r="AF14" i="27"/>
  <c r="AF15" i="27"/>
  <c r="AF16" i="27"/>
  <c r="AF17" i="27"/>
  <c r="AF18" i="27"/>
  <c r="AF19" i="27"/>
  <c r="AF20" i="27"/>
  <c r="AF21" i="27"/>
  <c r="AF4" i="27"/>
  <c r="AF5" i="12"/>
  <c r="AF6" i="12"/>
  <c r="AF7" i="12"/>
  <c r="AF8" i="12"/>
  <c r="AF9" i="12"/>
  <c r="AF10" i="12"/>
  <c r="AF11" i="12"/>
  <c r="AF12" i="12"/>
  <c r="AF4" i="12"/>
  <c r="AF19" i="2"/>
  <c r="AF49" i="2"/>
  <c r="AF45" i="2"/>
  <c r="AF18" i="2"/>
  <c r="AF20" i="2"/>
  <c r="AF38" i="2"/>
  <c r="AF22" i="2"/>
  <c r="AF46" i="2"/>
  <c r="AF58" i="2"/>
  <c r="AF54" i="2"/>
  <c r="AF48" i="2"/>
  <c r="AF35" i="2"/>
  <c r="AF59" i="2"/>
  <c r="AF15" i="2"/>
  <c r="AF56" i="2"/>
  <c r="AF53" i="2"/>
  <c r="AF17" i="2"/>
  <c r="AF47" i="2"/>
  <c r="AF44" i="2"/>
  <c r="AF52" i="2"/>
  <c r="AF51" i="2"/>
  <c r="AF40" i="2"/>
  <c r="AF42" i="2"/>
  <c r="AF43" i="2"/>
  <c r="AF23" i="2"/>
  <c r="AF37" i="2"/>
  <c r="AF39" i="2"/>
  <c r="AF21" i="2"/>
  <c r="AF41" i="2"/>
  <c r="AF16" i="2"/>
  <c r="AF36" i="2"/>
  <c r="AF55" i="2"/>
  <c r="AF57" i="2"/>
  <c r="AF4"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34" i="2"/>
  <c r="AF101" i="2"/>
  <c r="AF100" i="2"/>
  <c r="AF103" i="2"/>
  <c r="AF102" i="2"/>
  <c r="AF96" i="2"/>
  <c r="AF97" i="2"/>
  <c r="AF50" i="2"/>
  <c r="AF105" i="2"/>
  <c r="AF111" i="2"/>
  <c r="AF112" i="2"/>
  <c r="AF113" i="2"/>
  <c r="AF114" i="2"/>
  <c r="AF108" i="2"/>
  <c r="AF109" i="2"/>
  <c r="AF110" i="2"/>
  <c r="AF106" i="2"/>
  <c r="AF107" i="2"/>
  <c r="AF115" i="2"/>
  <c r="AF116" i="2"/>
  <c r="AF117" i="2"/>
  <c r="AF118" i="2"/>
  <c r="AF120" i="2"/>
  <c r="AF121" i="2"/>
  <c r="AF119" i="2"/>
  <c r="AF25" i="2"/>
  <c r="AF26" i="2"/>
  <c r="AF28" i="2"/>
  <c r="AF27" i="2"/>
  <c r="AF29" i="2"/>
  <c r="AF30" i="2"/>
  <c r="AF31" i="2"/>
  <c r="AF33" i="2"/>
  <c r="AF32" i="2"/>
  <c r="AF24" i="2"/>
  <c r="AF18" i="25" l="1"/>
  <c r="AF19" i="25"/>
  <c r="AF20" i="25"/>
  <c r="C21" i="36" l="1"/>
  <c r="C16" i="36"/>
  <c r="C8" i="36"/>
  <c r="C6" i="36"/>
  <c r="B27" i="36"/>
  <c r="D6" i="36"/>
  <c r="D20" i="36"/>
  <c r="D16" i="36"/>
  <c r="D13" i="36"/>
  <c r="D19" i="36"/>
  <c r="D8" i="36"/>
  <c r="D17" i="36"/>
  <c r="C15" i="36"/>
  <c r="D9" i="36"/>
  <c r="D22" i="36"/>
  <c r="D15" i="36"/>
  <c r="D11" i="36"/>
  <c r="D24" i="36"/>
  <c r="D18" i="36"/>
  <c r="C14" i="36"/>
  <c r="D7" i="36"/>
  <c r="C24" i="36"/>
  <c r="D12" i="36"/>
  <c r="D21" i="36"/>
  <c r="D14" i="36"/>
  <c r="D10" i="36"/>
  <c r="D23" i="36"/>
</calcChain>
</file>

<file path=xl/comments1.xml><?xml version="1.0" encoding="utf-8"?>
<comments xmlns="http://schemas.openxmlformats.org/spreadsheetml/2006/main">
  <authors>
    <author>Kate Longley-Wood</author>
  </authors>
  <commentList>
    <comment ref="S262" authorId="0" shapeId="0">
      <text>
        <r>
          <rPr>
            <b/>
            <sz val="9"/>
            <color indexed="81"/>
            <rFont val="Tahoma"/>
            <family val="2"/>
          </rPr>
          <t>Kate Longley-Wood:</t>
        </r>
        <r>
          <rPr>
            <sz val="9"/>
            <color indexed="81"/>
            <rFont val="Tahoma"/>
            <family val="2"/>
          </rPr>
          <t xml:space="preserve">
I have this now….no need for re-evaluation</t>
        </r>
      </text>
    </comment>
  </commentList>
</comments>
</file>

<file path=xl/sharedStrings.xml><?xml version="1.0" encoding="utf-8"?>
<sst xmlns="http://schemas.openxmlformats.org/spreadsheetml/2006/main" count="35936" uniqueCount="3292">
  <si>
    <t xml:space="preserve">Offshore Tidal Hydrokinetic Projects </t>
  </si>
  <si>
    <t xml:space="preserve">Block Island Proposed Turbine Locations </t>
  </si>
  <si>
    <t xml:space="preserve">This dataset depicts the proposed wind turbine locations associated with the Block Island Wind Farm projected headed by Deepwater Wind. </t>
  </si>
  <si>
    <t xml:space="preserve">Block Island Renewable Energy Zone </t>
  </si>
  <si>
    <t xml:space="preserve">New England Electrical Transmission Substations </t>
  </si>
  <si>
    <t xml:space="preserve">This data depicts substations (facilities that switch, change, and/or regulate electric voltage) in Connecticut, Maine, Massachusetts, New Hampshire, Rhode Island and Vermont. A substation is a part of an electrical generation, transmission, and distribution system. Substations transform voltage from high to low, or the reverse, or perform any of several other important functions. Between the generating station and consumer, electric power may flow through several substations at different voltage levels. These substations are all connected using segments of the New England Transmission Lines layer. This dataset is not available for download. </t>
  </si>
  <si>
    <t xml:space="preserve">New England Electrical Transmission Lines </t>
  </si>
  <si>
    <t xml:space="preserve">This data depicts transmission lines in Connecticut, Maine, Massachusetts, New Hampshire, Rhode Island and Vermont. A transmission line is a structure that forms a path for directing the transmission of electric power. When interconnected with each other, transmission lines become transmission networks typically referred to as power grids. These lines are all connected to using points of the New England Substations layer. Substations transform voltage from high to low, or the reverse, or perform any of several other important functions. Between the generating station and consumer, electric power may flow through several substations at different voltage levels. This dataset is not available for download. </t>
  </si>
  <si>
    <t xml:space="preserve">Submarine Cables </t>
  </si>
  <si>
    <t xml:space="preserve">This map layer shows the locations of submarine cables in coastal and offshore waters of the northeastern U.S. Laid on the seabed, these cables are used for transmitting telecommunications or electrical power. </t>
  </si>
  <si>
    <t xml:space="preserve">Submarine Cable Areas </t>
  </si>
  <si>
    <t xml:space="preserve">This map layer shows areas where submarine cables are located in coastal and offshore waters of the northeastern U.S. Laid on the seabed, these cables are used for transmitting telecommunications or electrical power. The map layer is visible only at a scale of approximately 1:2,300,000. </t>
  </si>
  <si>
    <t xml:space="preserve">Submarine Pipeline Areas </t>
  </si>
  <si>
    <t xml:space="preserve">This map layer shows submarine pipeline areas in coastal and offshore waters of the northeastern U.S. The map layer is visible only at a scale of approximately 1:2,300,000. </t>
  </si>
  <si>
    <t xml:space="preserve">Coastal Energy Facilities </t>
  </si>
  <si>
    <t xml:space="preserve">This layer shows facilities that generate electricity and are located within 80 km of the coast and the Hudson river. </t>
  </si>
  <si>
    <t xml:space="preserve">EPA-Regulated Facilities </t>
  </si>
  <si>
    <t xml:space="preserve">This map layer shows facilities, sites, or places that are regulated by or of interest to the EPA in conducting its regulatory mission. These sites are subject to environmental regulation or are of interest to improve public health and the environment. The map shows only those facilities that are located within 80 km of the coast. </t>
  </si>
  <si>
    <t xml:space="preserve">Ocean Disposal Sites </t>
  </si>
  <si>
    <t xml:space="preserve">This map layer shows approved ocean disposal sites. It indicates the areas within which dumping of wastes is permitted under conditions specified in permits issued under sections 102 and 103 of the Marine Protection, Research, and Sanctuaries Act, also known as the Ocean Dumping Act. </t>
  </si>
  <si>
    <t xml:space="preserve">Wrecks and Obstructions </t>
  </si>
  <si>
    <t xml:space="preserve">This map layer shows shipwrecks, obstructions, and other significant charted features in coastal waters. The layer is visible on the map only at medium to high zoom levels. </t>
  </si>
  <si>
    <t xml:space="preserve">Anchorages </t>
  </si>
  <si>
    <t xml:space="preserve">This map layer shows anchorage grounds designated by the Code of Federal Regulations. It depicts areas where vessels less than 20 meters, barges, canal boats, and other craft are not required to sound signals and where vessels less than 20 meters are not required to exhibit anchor lights or shapes. </t>
  </si>
  <si>
    <t xml:space="preserve">Maintained Channels </t>
  </si>
  <si>
    <t xml:space="preserve">This layer shows channels and waterways that are maintained and surveyed by the U.S. Army Corps of Engineers (USACE). These channels are necessary transportation systems that serve economic and national security interests. </t>
  </si>
  <si>
    <t xml:space="preserve">Marine Transportation </t>
  </si>
  <si>
    <t xml:space="preserve">This map layer shows designated shipping safety fairways, traffic separation zones, traffic lanes, precautionary areas, and recommended routes for marine shipping. </t>
  </si>
  <si>
    <t xml:space="preserve">Danger Zone and Restricted Areas </t>
  </si>
  <si>
    <t xml:space="preserve">This map layer shows danger zones and restricted areas that may be closed to the public due to hazardous activity. A danger zone is a defined water area used for target practice, bombing, rocket firing or other especially hazardous operations, normally for the armed forces. The danger zones may be closed to the public on a full-time or intermittent basis, as stated in the regulations. </t>
  </si>
  <si>
    <t xml:space="preserve">Safety, Security, and Regulated Zones </t>
  </si>
  <si>
    <t xml:space="preserve">This map layer shows areas where vessel access is limited or restricted, or within which special regulations apply. Temporary safety and security zones associated with events or construction projects are not shown on the map, but they are included in the version of this dataset downloadable from northeastoceandata.org. </t>
  </si>
  <si>
    <t xml:space="preserve">This layer shows the density of vessel traffic in 2011 for all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</si>
  <si>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 xml:space="preserve">This layer shows the density of vessel traffic in 2011 for cargo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</si>
  <si>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 xml:space="preserve">This layer shows the density of vessel traffic in 2011 for passenger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</si>
  <si>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 xml:space="preserve">This layer shows the density of vessel traffic in 2011 for tug and tow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</si>
  <si>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 xml:space="preserve">This layer shows the density of vessel traffic in 2011 for tanker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</si>
  <si>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 xml:space="preserve">Regional Aquaculture </t>
  </si>
  <si>
    <t xml:space="preserve">This map layer shows currently operating marine aquaculture facilities based on the best available information from state aquaculture coordinators and programs. Currently, the dataset includes sites in Maine, New Hampshire, Rhode Island, and Connecticut. It does not yet include Massachusetts. The Northeast Ocean Data Working Group is collaborating with aquaculture coordinators in each state to fill data gaps and to improve accuracy of existing datasets. Because of inconsistencies among the datasets, map users are encouraged to read the map layer's metadata and the metadata for each states' data. </t>
  </si>
  <si>
    <t xml:space="preserve">Shellfish Management Areas </t>
  </si>
  <si>
    <t xml:space="preserve">This data layer represents shellfish growing and classification areas for states in the northeastern U.S. including Connecticut, Maine, Massachusetts, New Hampshire, New York, and Rhode Island. Each state has their own method of classifying shellfish areas and these were evaluated in order to create a comprehensive classification system throughout the northeast region. The classification scheme used in this regional dataset is adapted from National Shellfish Sanitation Program (NSSP) Guide for the Control of Molluscan Shellfish. </t>
  </si>
  <si>
    <t xml:space="preserve">This layer represents the amount of fishing effort that has occurred in each ten minute square. Fishing effort is based on the average annual number of reported trips between 2000 and 2009 from the Vessel Trip Report database. This figure does not include effort information for vessels that hold only a federal lobster permit or a surf clam / ocean quahog limited entry permit. Color breaks are based on log transformed and then normalized fishing effort values. The numbers in the legend are actual data values that correspond to an appropriate standard deviation threshold. Intervals are based on the following breakdowns: Way below average: less than -2 standard deviations, Below average: between -1 and -2 standard deviations, Average: between -1 and 1 standard deviations, Above average: between 1 and 2 standard deviations, Way above average: greater than 2 standard deviations </t>
  </si>
  <si>
    <t xml:space="preserve">This layer represents the amount of fishing effort that has occurred in each ten minute square using bottom trawls. Fishing effort is based on the average annual number of reported trips between 2000 and 2009 from the Vessel Trip Report database. The bottom trawl category includes beam otter trawls, Danish seines, Scottish seines, bottom otter trawls, and paired otter bottom trawls. Color breaks are based on log transformed and then normalized fishing effort values. The numbers in the legend are actual data values that correspond to an appropriate standard deviation threshold. Intervals are based on the following breakdowns:Way below average: less than -2 standard deviations, Below average: between -1 and -2 standard deviations, Average: between -1 and 1 standard deviations, Above average: between 1 and 2 standard deviations, Way above average: greater than 2 standard deviations </t>
  </si>
  <si>
    <t xml:space="preserve">This layer represents the amount of fishing effort that has occurred in each ten minute square using gill nets. Fishing effort is based on the average annual number of reported trips between 2000 and 2009 from the Vessel Trip Report database. Gill net gear includes the floating anchor, runaround, sink anchor, and sink drift gill net types. Color breaks are based on log transformed and then normalized fishing effort values. The numbers in the legend are actual data values that correspond to an appropriate standard deviation threshold. Intervals are based on the following breakdowns:Way below average: less than -2 standard deviations, Below average: between -1 and -2 standard deviations, Average: between -1 and 1 standard deviations, Above average: between 1 and 2 standard deviations, Way above average: greater than 2 standard deviations </t>
  </si>
  <si>
    <t xml:space="preserve">This layer represents the amount of fishing effort that has occurred in each ten minute square using long lines. Fishing effort is based on the average annual number of reported trips between 2000 and 2009 from the Vessel Trip Report database. The long line gear category includes bottom, midwater, and surface long line types. Color breaks are based on log transformed and then normalized fishing effort values. The numbers in the legend are actual data values that correspond to an appropriate standard deviation threshold. Intervals are based on the following breakdowns:Way below average: less than -2 standard deviations, Below average: between -1 and -2 standard deviations, Average: between -1 and 1 standard deviations, Above average: between 1 and 2 standard deviations, Way above average: greater than 2 standard deviations </t>
  </si>
  <si>
    <t xml:space="preserve">This layer represents the amount of fishing effort that has occurred in each ten minute square using midwater trawls. Fishing effort is based on the average annual number of reported trips between 2000 and 2009 from the Vessel Trip Report database. Midwater trawl gear includes paired and unpaired midwater otter trawls. Color breaks are based on log transformed and then normalized fishing effort values. The numbers in the legend are actual data values that correspond to an appropriate standard deviation threshold. Intervals are based on the following breakdowns: Way below average: less than -2 standard deviations, Below average: between -1 and -2 standard deviations, Average: between -1 and 1 standard deviations, Above average: between 1 and 2 standard deviations, Way above average: greater than 2 standard deviations </t>
  </si>
  <si>
    <t xml:space="preserve">This layer represents the amount of fishing effort that has occurred in each ten minute square using non scallop and non surfclam dredges. Fishing effort is based on the average annual number of reported trips between 2000 and 2009 from the Vessel Trip Report database. Mussel dredges, urchin dredges, and other unclassified dredges are included in this category. This dataset does not include values for surfclam / ocean quahog dredges or scallop dredges. Data for surfclam / ocean quahog effort is being compiled and will be added when completed. Color breaks are based on log transformed and then normalized fishing effort values. The numbers in the legend are actual data values that correspond to an appropriate standard deviation threshold. Intervals are based on the following breakdowns:Way below average: less than -2 standard deviations, Below average: between -1 and -2 standard deviations, Average: between -1 and 1 standard deviations, Above average: between 1 and 2 standard deviations, Way above average: greater than 2 standard deviations </t>
  </si>
  <si>
    <t xml:space="preserve">This layer represents the amount of fishing effort that has occurred in each ten minute square using other gear types. Fishing effort is based on the average annual number of reported trips between 2000 and 2009 from the Vessel Trip Report database. This gear type includes a variety of fishing gears that are not included in the other gear categories. The other gears category includes all the various kinds of hand gear, cast nets, all of the various kinds of dive gear, fyke nets, mixed gear types, purse seines, stop seines, weirs, and all of the other gear types that do not have a specific gear code. This dataset does not include fishing effort information for scallop dredges, surfclam / ocean quahog dredges, or vessels holding only a federal lobster permit. Color breaks are based on log transformed and then normalized fishing effort values. The numbers in the legend are actual data values that correspond to an appropriate standard deviation threshold. Intervals are based on the following breakdowns: Way below average: less than -2 standard deviations, Below average: between -1 and -2 standard deviations, Average: between -1 and 1 standard deviations, Above average: between 1 and 2 standard deviations, Way above average: greater than 2 standard deviations, </t>
  </si>
  <si>
    <t xml:space="preserve">This layer represents the amount of fishing effort that has occurred in each ten minute square using pots or traps. Fishing effort is based on the average annual number of reported trips between 2000 and 2009 from the Vessel Trip Report database. This dataset does not include effort information for vessels that hold only a federal lobster permit. Color breaks are based on log transformed and then normalized fishing effort values. The numbers in the legend are actual data values that correspond to an appropriate standard deviation threshold. Intervals are based on the following breakdowns: Way below average: less than -2 standard deviations, Below average: between -1 and -2 standard deviations, Average: between -1 and 1 standard deviations, Above average: between 1 and 2 standard deviations, Way above average: greater than 2 standard deviations </t>
  </si>
  <si>
    <t xml:space="preserve">Recreational Boater Activities </t>
  </si>
  <si>
    <t xml:space="preserve">This layer shows locations where participants in the 2012 Northeast Recreational Boater Survey, conducted by SeaPlan and the Northeast Regional Ocean Council (NROC), participated in various activities during their boating trips. Survey participants could choose from the following categories: fishing, swimming, SCUBA, wildlife viewing, relaxing or other. They could further specify their target fish species, the type of wildlife viewed, or the type of dive site. Survey participants plotted activity points using an interactive mapping tool. </t>
  </si>
  <si>
    <t xml:space="preserve">Recreational Diving </t>
  </si>
  <si>
    <t xml:space="preserve">This layer shows locations where participants in the 2012 Northeast Recreational Boater Survey, conducted by SeaPlan and the Northeast Regional Ocean Council (NROC), participated in SCUBA diving activities. Survey participants plotted activity points using an interactive mapping tool. </t>
  </si>
  <si>
    <t xml:space="preserve">Recreational Fishing </t>
  </si>
  <si>
    <t xml:space="preserve">This layer shows locations where participants in the 2012 Northeast Recreational Boater Survey, conducted by SeaPlan and the Northeast Regional Ocean Council (NROC), participated in fishing activities. Survey participants plotted activity points using an interactive mapping tool. </t>
  </si>
  <si>
    <t xml:space="preserve">Recreational Relaxing </t>
  </si>
  <si>
    <t xml:space="preserve">This layer shows locations where participants in the 2012 Northeast Recreational Boater Survey, conducted by SeaPlan and the Northeast Regional Ocean Council (NROC), relaxed at anchor during recreational boating trips. Survey participants plotted activity points using an interactive mapping tool. </t>
  </si>
  <si>
    <t xml:space="preserve">Recreational Swimming </t>
  </si>
  <si>
    <t xml:space="preserve">This layer shows locations where participants in the 2012 Northeast Recreational Boater Survey, conducted by SeaPlan and the Northeast Regional Ocean Council (NROC), went swimming during recreational boating trips. Survey participants plotted activity points using an interactive mapping tool. </t>
  </si>
  <si>
    <t xml:space="preserve">Recreational Wildlife Viewing </t>
  </si>
  <si>
    <t xml:space="preserve">This layer shows locations where participants in the 2012 Northeast Recreational Boater Survey, conducted by SeaPlan and the Northeast Regional Ocean Council (NROC), participated in wildlife viewing activities during a recreational boating trip. Survey participants plotted activity points using an interactive mapping tool. </t>
  </si>
  <si>
    <t xml:space="preserve">Recreational Target Fish Species </t>
  </si>
  <si>
    <t xml:space="preserve">This layer shows locations where participants in the 2012 Northeast Recreational Boater Survey, conducted by SeaPlan and the Northeast Regional Ocean Council (NROC), fished for specific target species during boating trips. Survey participants plotted activity points using an interactive mapping tool. If a participant indicated that they were fishing, they could indicate which species of fish they were targeting. </t>
  </si>
  <si>
    <t xml:space="preserve">Recreational Target Wildlife Viewing </t>
  </si>
  <si>
    <t xml:space="preserve">Recreational Boater Routes </t>
  </si>
  <si>
    <t xml:space="preserve">This layer shows mapped routes from the 2012 Northeast Recreational Boater Survey, conducted by SeaPlan and the Northeast Regional Ocean Council (NROC). Survey participants mapped routes using an interactive mapping tool. Routes were clipped to the shoreline using the NOAA Medium Resolution Shoreline dataset. </t>
  </si>
  <si>
    <t xml:space="preserve">Recreational Boating Density </t>
  </si>
  <si>
    <t xml:space="preserve">Both a random and a supplemental sample of Northeast boaters plotted their boating routes throughout the 2012 boating season using an online mapping application. The density map is derived using only the random sample of survey participants and is intended to show the relative density of boating activity throughout the region using a scale from high (red) to low (green). Areas showing low or no activity does not necessarily mean they are not used for recreational purposes. According to the results of the survey, these areas are likely less trafficked than others. </t>
  </si>
  <si>
    <t xml:space="preserve">Charter and Party Recreational Fishing Trips 2000 to 2009 </t>
  </si>
  <si>
    <t xml:space="preserve">This map layer shows the number of trips taken by federally permitted party and charter fishing vessels, aggregated by ten-minute squares. Based on vessel trip report (VTR) data submitted to the National Marine Fisheries Service, the dataset includes approximately 70 to 80% of all recorded trips between 2000 and 2009. This dataset is viewable on the map, but it is not yet available for download. </t>
  </si>
  <si>
    <t xml:space="preserve">Bird Nest Sites </t>
  </si>
  <si>
    <t xml:space="preserve">Bird Habitat </t>
  </si>
  <si>
    <t xml:space="preserve">Species Richness </t>
  </si>
  <si>
    <t xml:space="preserve">This map layer shows variation in the number of fish specie, or species richness, living in the ocean from the Bay of Fundy to Cape Hatteras, North Carolina, based on fall bottom trawl surveys from 2009 to 2011. </t>
  </si>
  <si>
    <t xml:space="preserve">Total Biomass kg </t>
  </si>
  <si>
    <t xml:space="preserve">This map layer shows total biomass of fish from the Bay of Fundy to Cape Hatteras, North Carolina, based on fall bottom trawl surveys from 2007 to 2011. </t>
  </si>
  <si>
    <t xml:space="preserve">Calanus Finmarchicus, Fall </t>
  </si>
  <si>
    <t xml:space="preserve">This map layer shows abundance of Calanus finmarchicus during fall based on data from 2003 to 2007. C. finmarchicus is a large copepod that is one of the most common species of zooplankton in the North Atlantic Ocean. </t>
  </si>
  <si>
    <t xml:space="preserve">Euphausiids, Fall </t>
  </si>
  <si>
    <t xml:space="preserve">This map layer shows abundance of euphausiids during fall based on data from 2003 to 2007. Euphausiids, or krill, are small, shrimp-like crustaceans. </t>
  </si>
  <si>
    <t xml:space="preserve">Gammarid Amphipods, Fall </t>
  </si>
  <si>
    <t xml:space="preserve">This map layer shows abundance of gammarid amphipods during fall based on data from 2003 to 2007. </t>
  </si>
  <si>
    <t xml:space="preserve">Mysid Shrimp, Fall </t>
  </si>
  <si>
    <t xml:space="preserve">This map layer shows abundance of mysid shrimp during fall based on data from 2003 to 2007. </t>
  </si>
  <si>
    <t xml:space="preserve">Chlorophyll A, Fall mg/m3 </t>
  </si>
  <si>
    <t xml:space="preserve">This map layer shows average concentrations of phytoplankton, or chlorophyll a, during fall based on data from 1998 to 2006. The data were obtained from satellite images taken with NASAΓÇÖs SeaWiFS Sensor, which has a nominal resolution of 1.1 km. Dr. Tim Moore at the Ocean Process Analysis Laboratory, University of New Hampshire, processed the data to improve the estimation of chlorophyll in the coastal zone. </t>
  </si>
  <si>
    <t xml:space="preserve">Chlorophyll A, Spring mg/m3 </t>
  </si>
  <si>
    <t xml:space="preserve">This map layer shows average concentrations of phytoplankton, or chlorophyll a, during spring based on data from 1998 to 2006. The data were obtained from satellite images taken with NASAΓÇÖs SeaWiFS Sensor, which has a nominal resolution of 1.1 km. Dr. Tim Moore at the Ocean Process Analysis Laboratory, University of New Hampshire, processed the data to improve the estimation of chlorophyll in the coastal zone. </t>
  </si>
  <si>
    <t xml:space="preserve">Chlorophyll A, Summer mg/m3 </t>
  </si>
  <si>
    <t xml:space="preserve">This map layer shows average concentrations of phytoplankton, or chlorophyll a, during summer based on data from 1998 to 2006. The data were obtained from satellite images taken with SeaWiFS Sensor, which has a nominal resolution of 1.1 km. Dr. Tim Moore at the Ocean Process Analysis Laboratory, University of New Hampshire, processed the data to improve the estimation of chlorophyll in the coastal zone. </t>
  </si>
  <si>
    <t xml:space="preserve">Chlorophyll A, Winter mg/m3 </t>
  </si>
  <si>
    <t xml:space="preserve">This map layer shows average concentrations of phytoplankton, or chlorophyll a, during winter based on data from 1998 to 2006. The data were obtained from satellite images taken with NASAΓÇÖs SeaWiFS Sensor, which has a nominal resolution of 1.1 km. Dr. Tim Moore at the Ocean Process Analysis Laboratory, University of New Hampshire, processed the data to improve the estimation of chlorophyll in the coastal zone. </t>
  </si>
  <si>
    <t xml:space="preserve">Eelgrass Beds </t>
  </si>
  <si>
    <t xml:space="preserve">This map layer shows coastal eelgrass beds in Connecticut, Rhode Island, Massachusetts, New Hampshire, and Maine. It integrates data from eelgrass surveys conducted by each of the states, and it includes the most recent data when possible. </t>
  </si>
  <si>
    <t xml:space="preserve">Coastal Wetlands </t>
  </si>
  <si>
    <t>This map layer shows wetlands greater than 10 acres and within 10 kilometers of the coast. The data are from the National Wetlands Inventory and the Massachusetts Department of Environmental Protection, which maintain different classification schemes. These schemes were not revised or changed in any way.Because of dataset size, this map layer is visible only at scales larger than 1:600,000.</t>
  </si>
  <si>
    <t xml:space="preserve">Seafloor Habitats </t>
  </si>
  <si>
    <t xml:space="preserve">This map layer shows seafloor habitats based on a model developed by The Nature Conservancy. Seafloor, or benthic, habitats were defined based on environmental characteristics such as depth, sediment grain size, and seabed forms, and the species commonly found there. This map layer is intended for use at the regional scale and may not be accurate for site-specific information. </t>
  </si>
  <si>
    <t xml:space="preserve">Ocean Observing Buoys and Stations </t>
  </si>
  <si>
    <t xml:space="preserve">This map layer shows the locations of buoys and monitoring stations of the Northeastern Regional Association of Coastal Ocean Observing Systems (NERACOOS). These instruments monitor oceanographic and meteorological phenomena such as current speeds, wind speeds, and temperature </t>
  </si>
  <si>
    <t xml:space="preserve">Maximum Tidal Currents Speed m/s, January 2009 </t>
  </si>
  <si>
    <t xml:space="preserve">This map layer shows model estimates of maximum tidal current speeds. The map shows a sample for January 2009 and is intended only for demonstration purposes. This type of information can be useful in planning for tidal energy development, aquaculture, and other ocean uses. The model estimates shown on the map are derived from a 33-year hindcast conducted with the Unstructured Grid Finite Volume Coastal Ocean Model (FVCOM). </t>
  </si>
  <si>
    <t xml:space="preserve">Annual Mean Offshore Wind Speed m/s </t>
  </si>
  <si>
    <t xml:space="preserve">This map layer shows model estimates of offshore wind speeds at height of 90 m above the ocean surface. The estimates are shown in 100-meter grid cells. The lowest annual mean wind speed in the model was 5.5 m/s, and the highest was 10.375 m/s. More information is available at http://www.nrel.gov/docs/fy10osti/45889.pdf. </t>
  </si>
  <si>
    <t xml:space="preserve">Depth Contours </t>
  </si>
  <si>
    <t xml:space="preserve">This map layer shows water depths and topography of the seafloor (bathymetry). From the coast to the continental shelf break, each line indicates a 10-meter depth change. Beyond the 200-meter shelf edge, the lines mark 100-meter depth changes. </t>
  </si>
  <si>
    <t xml:space="preserve">Shoreline </t>
  </si>
  <si>
    <t xml:space="preserve">Sediment Grain Size </t>
  </si>
  <si>
    <t xml:space="preserve">This map layer shows sediment grain size on the seafloor. This map layer is intended for use only at the regional scale to provide a gross overview and to show general textural trends. The sediment classification for any given area reflects the dominant surficial sediment type. </t>
  </si>
  <si>
    <t xml:space="preserve">Water Depth </t>
  </si>
  <si>
    <t xml:space="preserve">This map layer shows depth, or bathymetry, in 90-meter square grid cells from the NOAA National Geophysical Data CenterΓÇÖs Coastal Relief Model. Vertical units are in meters and the data cover coastal and offshore areas in the northeastern U.S. and extend out to the continental shelf. The maximum depth shown on the map is 3,942.5 m. </t>
  </si>
  <si>
    <t xml:space="preserve">Seabed Topographic Forms </t>
  </si>
  <si>
    <t xml:space="preserve">This map layer shows seabed topography as measured by a combination of seabed position and slope. Seabed position describes the topography of the area surrounding a particular location, and slope is the steepness of the seafloor at that location. </t>
  </si>
  <si>
    <t xml:space="preserve">Population By State </t>
  </si>
  <si>
    <t xml:space="preserve">This map layer shows the population of Vermont, New Hampshire, Massachusetts, Connecticut, Rhode Island, and Maine. </t>
  </si>
  <si>
    <t xml:space="preserve">Population By County </t>
  </si>
  <si>
    <t xml:space="preserve">This map layer shows the population of counties along the coast of New York, Vermont, New Hampshire, Massachusetts, Connecticut, Rhode Island, and Maine. </t>
  </si>
  <si>
    <t xml:space="preserve">Coastal Geographic Names </t>
  </si>
  <si>
    <t xml:space="preserve">This map layer shows labels of coastal features such as bays, channels, bars, and beaches. Labels become visible at suitable zoom levels. The NOAA Coastal Services Center produced this map layer based on the federal Geographic Names Information System (GNIS). The GNIS is the official repository of domestic geographic names data, the official vehicle for geographic names used by all departments of the federal government, and the source for applying geographic names to federal electronic and printed products. </t>
  </si>
  <si>
    <t xml:space="preserve">This layer represents the hydrokinetic sites which have been issued preliminary permits or licenses for development by the Federal Energy Regulatory Commission (FERC). Hydrokinetic facilities generate electricity from turbines deployed in the water column by harnessing the energy from tidal activity. The Cobscook Bay OCGEN Power Project is the only operational site in the northeast, in Eastport, ME. The Muskegat Tidal Energy Project is under the jurisdiction of the town of Edgartown and is in a review phase. All other sites are currently undergoing scoping or site assessments. </t>
  </si>
  <si>
    <t xml:space="preserve">This map layer shows a zone approximately 2 km wide selected as the most suitable area for offshore renewable energy development under the Rhode Island Ocean Special Area Management Plan (SAMP). The zone is located approximately 3.5 km south of Block Island. The Rhode Island Ocean SAMP is a federally recognized coastal management plan that provides a balanced approach to the protection of Rhode Island's ocean-based resources. </t>
  </si>
  <si>
    <t>Yes</t>
  </si>
  <si>
    <t>3 sites in East River</t>
  </si>
  <si>
    <t>http://j.mp/1lInjJB</t>
  </si>
  <si>
    <t>Just south of block island</t>
  </si>
  <si>
    <t>http://j.mp/1lInynW</t>
  </si>
  <si>
    <t>http://j.mp/1lInHrk</t>
  </si>
  <si>
    <t>http://j.mp/1lInJzx</t>
  </si>
  <si>
    <t>Inland and along coast just north of LIS</t>
  </si>
  <si>
    <t>http://j.mp/1lInW5H</t>
  </si>
  <si>
    <t>http://j.mp/1lIo0Te</t>
  </si>
  <si>
    <t>In LIS</t>
  </si>
  <si>
    <t>http://j.mp/1lIo85d</t>
  </si>
  <si>
    <t>http://j.mp/1lIogS4</t>
  </si>
  <si>
    <t>Inland and along the coast and all around LIS</t>
  </si>
  <si>
    <t>http://j.mp/1lIoNDq</t>
  </si>
  <si>
    <t>http://j.mp/1lIoRTU</t>
  </si>
  <si>
    <t>http://j.mp/1lIp9tO</t>
  </si>
  <si>
    <t>http://j.mp/1lIpehf</t>
  </si>
  <si>
    <t>http://j.mp/1lIqil6</t>
  </si>
  <si>
    <t>http://j.mp/1lIqkcO</t>
  </si>
  <si>
    <t>http://j.mp/1lIqAIQ</t>
  </si>
  <si>
    <t>Near Block Island Sound</t>
  </si>
  <si>
    <t>In Thames River near Goshen point</t>
  </si>
  <si>
    <t>http://j.mp/1lIqOzF</t>
  </si>
  <si>
    <t>Around LIS</t>
  </si>
  <si>
    <t>http://j.mp/1lIqUYb</t>
  </si>
  <si>
    <t>http://j.mp/1lIqZee</t>
  </si>
  <si>
    <t>http://j.mp/1lIr0Ph</t>
  </si>
  <si>
    <t>http://j.mp/1lIr4yJ</t>
  </si>
  <si>
    <t>http://j.mp/1lIrcOG</t>
  </si>
  <si>
    <t>http://j.mp/1lIrAgb</t>
  </si>
  <si>
    <t>http://j.mp/1lIrEMG</t>
  </si>
  <si>
    <t>http://j.mp/1lIrG7l</t>
  </si>
  <si>
    <t>http://j.mp/1lIrK7b</t>
  </si>
  <si>
    <t>http://j.mp/1lIr5T6</t>
  </si>
  <si>
    <t>http://j.mp/1lIrYuX</t>
  </si>
  <si>
    <t>http://j.mp/1lIs1XI</t>
  </si>
  <si>
    <t>http://j.mp/1lIs7i1</t>
  </si>
  <si>
    <t>In LIS…but some areas missing</t>
  </si>
  <si>
    <t>http://j.mp/1lIsfht</t>
  </si>
  <si>
    <t>One cell in LIS</t>
  </si>
  <si>
    <t>http://j.mp/1lIsjOc</t>
  </si>
  <si>
    <t>http://j.mp/1lIsoBE</t>
  </si>
  <si>
    <t>http://j.mp/1lIsxFc</t>
  </si>
  <si>
    <t>http://j.mp/1lIsDwn</t>
  </si>
  <si>
    <t>http://j.mp/1lIsKs3</t>
  </si>
  <si>
    <t>http://j.mp/1lIznuo</t>
  </si>
  <si>
    <t>http://j.mp/1lIzrKy</t>
  </si>
  <si>
    <t>http://j.mp/1lIzu92</t>
  </si>
  <si>
    <t>http://j.mp/1lIzxSt</t>
  </si>
  <si>
    <t>http://j.mp/1lIzC8G</t>
  </si>
  <si>
    <t>http://j.mp/1lIzHt7</t>
  </si>
  <si>
    <t>http://j.mp/1lIzNRt</t>
  </si>
  <si>
    <t>http://j.mp/1lIzTbC</t>
  </si>
  <si>
    <t>http://j.mp/1lIANov</t>
  </si>
  <si>
    <t>Northern coast of LIS</t>
  </si>
  <si>
    <t>http://j.mp/1lIAY3j</t>
  </si>
  <si>
    <t>http://j.mp/1lIBuyf</t>
  </si>
  <si>
    <t>http://j.mp/1lIBD4L</t>
  </si>
  <si>
    <t>http://j.mp/1lIBHBq</t>
  </si>
  <si>
    <t>http://j.mp/1lIEevt</t>
  </si>
  <si>
    <t>http://j.mp/1lIEgU9</t>
  </si>
  <si>
    <t>http://j.mp/1lIEnyX</t>
  </si>
  <si>
    <t>http://j.mp/1lIEqeg</t>
  </si>
  <si>
    <t>http://j.mp/1lIEs5Z</t>
  </si>
  <si>
    <t>http://j.mp/1lIEz1j</t>
  </si>
  <si>
    <t>http://j.mp/1lIEAlX</t>
  </si>
  <si>
    <t>http://j.mp/1lIEKK3</t>
  </si>
  <si>
    <t>Block Island Sound Area</t>
  </si>
  <si>
    <t>http://j.mp/1lIERFx</t>
  </si>
  <si>
    <t>All around LIS</t>
  </si>
  <si>
    <t>http://j.mp/1lIEWJ7</t>
  </si>
  <si>
    <t>http://j.mp/1lIF5fP</t>
  </si>
  <si>
    <t>http://j.mp/1lIFq23</t>
  </si>
  <si>
    <t>http://j.mp/1lIFpez</t>
  </si>
  <si>
    <t>http://j.mp/1lIFuPp</t>
  </si>
  <si>
    <t>http://j.mp/1lIFYVH</t>
  </si>
  <si>
    <t>North along the coast of LIS</t>
  </si>
  <si>
    <t>http://j.mp/1lIG8fy</t>
  </si>
  <si>
    <t>http://j.mp/1lIGcfe</t>
  </si>
  <si>
    <t>http://j.mp/1lIGaEp</t>
  </si>
  <si>
    <t>http://j.mp/1lIGiDR</t>
  </si>
  <si>
    <t>Includes CT and RI</t>
  </si>
  <si>
    <t>http://j.mp/1lIGoez</t>
  </si>
  <si>
    <t>Includes CT, NY and RI</t>
  </si>
  <si>
    <t>http://j.mp/1lIGxyx</t>
  </si>
  <si>
    <t>Along coast of LIS</t>
  </si>
  <si>
    <t>Ocean Uses</t>
  </si>
  <si>
    <t>Energy and Infrastructure</t>
  </si>
  <si>
    <t>Industrial</t>
  </si>
  <si>
    <t>Navigation</t>
  </si>
  <si>
    <t>Commercial Fishing</t>
  </si>
  <si>
    <t>Recreation</t>
  </si>
  <si>
    <t>Biology</t>
  </si>
  <si>
    <t>Birds</t>
  </si>
  <si>
    <t>Marine Mammals</t>
  </si>
  <si>
    <t>Fish</t>
  </si>
  <si>
    <t>Plankton</t>
  </si>
  <si>
    <t>Habitat</t>
  </si>
  <si>
    <t>Physical Oceanography</t>
  </si>
  <si>
    <t>Geographic Reference</t>
  </si>
  <si>
    <t>Chlorophyll a, fall</t>
  </si>
  <si>
    <t>raster</t>
  </si>
  <si>
    <t>1998-2006, composite</t>
  </si>
  <si>
    <t>NOAA NCCOS</t>
  </si>
  <si>
    <t>yes</t>
  </si>
  <si>
    <t>NAD83 UTM Zone 18N</t>
  </si>
  <si>
    <t>Chlorophyll a, spring</t>
  </si>
  <si>
    <t>Chlorophyll a, summer</t>
  </si>
  <si>
    <t>Chlorophyll a, winter</t>
  </si>
  <si>
    <t>Zooplankton, fall</t>
  </si>
  <si>
    <t>1966-2001, composite</t>
  </si>
  <si>
    <t>Zooplankton, spring</t>
  </si>
  <si>
    <t>Zooplankton, summer</t>
  </si>
  <si>
    <t>Zooplankton, winter</t>
  </si>
  <si>
    <t>1980-1988, composite</t>
  </si>
  <si>
    <t>Manomet Bird Observatory, NOAA NCCOS</t>
  </si>
  <si>
    <t>Abundance, annual</t>
  </si>
  <si>
    <t>Diversity, annual</t>
  </si>
  <si>
    <t>Species Richness, annual</t>
  </si>
  <si>
    <t>polygon</t>
  </si>
  <si>
    <t>2001-2010, composite</t>
  </si>
  <si>
    <t>NOAA NMFS</t>
  </si>
  <si>
    <t>Gillnet, landings</t>
  </si>
  <si>
    <t>Pot, landings</t>
  </si>
  <si>
    <t>Rec Charter/Party Boat, landings</t>
  </si>
  <si>
    <t>Seine, landings</t>
  </si>
  <si>
    <t>Trawl, effort</t>
  </si>
  <si>
    <t>Trawl, landings</t>
  </si>
  <si>
    <t>Fishing</t>
  </si>
  <si>
    <t>Physical</t>
  </si>
  <si>
    <t>Sea surface temperature, fall</t>
  </si>
  <si>
    <t>1985-2001, composite</t>
  </si>
  <si>
    <t>Sea surface temperature, spring</t>
  </si>
  <si>
    <t>Sea surface temperature, summer</t>
  </si>
  <si>
    <t>Sea surface temperature, winter</t>
  </si>
  <si>
    <t>Stratification, fall</t>
  </si>
  <si>
    <t>1980-2007, composite</t>
  </si>
  <si>
    <t>Stratification, spring</t>
  </si>
  <si>
    <t>Stratification, summer</t>
  </si>
  <si>
    <t>Stratification, winter</t>
  </si>
  <si>
    <t>Turbidity, fall</t>
  </si>
  <si>
    <t>Turbidity, spring</t>
  </si>
  <si>
    <t>Turbidity, summer</t>
  </si>
  <si>
    <t>Turbidity, winter</t>
  </si>
  <si>
    <t>Metadata</t>
  </si>
  <si>
    <t>Point</t>
  </si>
  <si>
    <t>Polygon</t>
  </si>
  <si>
    <t>Raster</t>
  </si>
  <si>
    <t>Description</t>
  </si>
  <si>
    <t>35 Common Benthic Species</t>
  </si>
  <si>
    <t>USGS</t>
  </si>
  <si>
    <t>http://coastalmap.marine.usgs.gov/regional/contusa/eastcoast/midatl/lis/data.html</t>
  </si>
  <si>
    <t xml:space="preserve">This GIS layer provides the location where samples from Pellegrino and Hubbard were summarized to provide detailed analysis of 35 common species found in Long Island Sound benthic communities 
</t>
  </si>
  <si>
    <t>Lond Island Sound</t>
  </si>
  <si>
    <t>8 Digit HUC Boundary</t>
  </si>
  <si>
    <t>USDA, NRCS</t>
  </si>
  <si>
    <t>EPA Region 2</t>
  </si>
  <si>
    <t>8-Digit Hydrologic Units at a scale of 1: 250,000 for the Continental United States, Puerto Rico and the USVI downloaded from the Natural Resources Conservation Service and imported into the EPA Region 2 Oracle/SDE database.</t>
  </si>
  <si>
    <t>Connecticut, New York (Statewide) and other states</t>
  </si>
  <si>
    <t>Areas in Need of Waterfront Recreational Facilties</t>
  </si>
  <si>
    <t>RPA</t>
  </si>
  <si>
    <t>Map of area that lack recreational facilities. To show waterfront areas with more than ½ mile (Zone 1) or 1 mile (Zone 2) from any public swimming, boating, fishing, or hunting facilities within the Long Island Sound project area.
Data layer created using county data. Counties were classified into two zones.   Zone 1: NYC, Westchester, Nassau, Fairfield, New Haven &amp; Western Suffolk Counties.  Zone 2: Eastern Suffolk, Middlesex, New London Counties.</t>
  </si>
  <si>
    <t>Long Island Sound (Entire)</t>
  </si>
  <si>
    <t>Bathymetric contours in meters for LIS</t>
  </si>
  <si>
    <t>This bathymetric contour data set was derived from a gridded data set obtained from URI (B.Tyce, G. Hatcher). They used the "Gridder" program to obtain the grid. This gridded data set was generated from the original NOS soundings from 9 track tape that was cleaned up and edited at URI. This work was done with the intention of producing the color poster called "Long Island Sound Estuary" (Connecticut Dept. of Environmental Protection"), 1993. The accuracy is questionable</t>
  </si>
  <si>
    <t>Line</t>
  </si>
  <si>
    <t>unknown</t>
  </si>
  <si>
    <t>NY</t>
  </si>
  <si>
    <t>Benthos Species Richness</t>
  </si>
  <si>
    <t xml:space="preserve">This GIS layer provides detailed information from Pellegrino and Hubbard (1983). It shows the sample locations and provides a summary of the total number of species found at each station </t>
  </si>
  <si>
    <t>Boating Locations</t>
  </si>
  <si>
    <t>Boating access locations. Data created withCT Access Guide, CT DEP, NYS DOT, Embassy Guide , NYS OPRHP, NYS Marina Guide, DeLorme, NYSDEC: Final Marine Recreational Fishing Access Plan and Generic Environmental Impact.</t>
  </si>
  <si>
    <t>Breeding Bird Atlas</t>
  </si>
  <si>
    <t>Patuxent Wildlife Research Center</t>
  </si>
  <si>
    <t>http://www.pwrc.usgs.gov/bba/index.cfm?fa=bba.getData</t>
  </si>
  <si>
    <t>Breeding bird atlas for US</t>
  </si>
  <si>
    <t>USA</t>
  </si>
  <si>
    <t>Breeding Bird Survey Route Locations</t>
  </si>
  <si>
    <t>National Atlas</t>
  </si>
  <si>
    <t>The Breeding Bird Survey Route Locations map layer shows the current routes used for conducting the North American Breeding Bird Survey (BBS) in the conterminous United States.</t>
  </si>
  <si>
    <t>United States</t>
  </si>
  <si>
    <t>US EPA</t>
  </si>
  <si>
    <t>http://www.epa.gov/enviro/geo_data.html</t>
  </si>
  <si>
    <t>To improve public health and the environment, the United States Environmental Protection Agency (USEPA) collects information about facilities, sites, or places subject to environmental regulation or of environmental interest. Through the Geospatial Data Download Service, the public is now able to download the EPA Geodata shapefile containing facility and site information from EPA's national program systems. The file is Internet accessible from the Envirofacts Web site (http://www.epa.gov/enviro). The data may be used with geospatial mapping applications. (Note: The shapefile omits facilities without latitude/longitude coordinates.) The EPA Geospatial Data contains the name, location (latitude/longitude), and EPA program information about specific facilities and sites. In addition, the file contains a Uniform Resource Locator (URL), which allows mapping applications to present an option to users to access additional EPA data resources on a specific facility or site.</t>
  </si>
  <si>
    <t>U.S.</t>
  </si>
  <si>
    <t>Census Block Groups (TANA)</t>
  </si>
  <si>
    <t>Tele Atlas</t>
  </si>
  <si>
    <t>U.S. Census Summary File 3 (SF3) contains sample data, which is information compiled from the questions asked of a sample of all people and housing units. It includes data on income, educational attainment, poverty status, home value, and population totals for foreign born and ancestry groups.  This layer contains a number of derived variables for EnviroJustice applications.  TeleAtlas Dynamap(R)/2000 Boundary layers have been used for all geographies.</t>
  </si>
  <si>
    <t>EPA Regions 1, 2, and 3</t>
  </si>
  <si>
    <t>Census Blocks (TANA)</t>
  </si>
  <si>
    <t>The Dynamap(R)/2000 Block Boundary without a shoreline buffer layer represents all Block boundaries that are included in the U.S. Census Bureau's 2000 TIGER/Line(R) files. These boundaries have been conflated into the Tele Atlas(R) database for January 2002 product and subsequent releases. Blocks are identified by their 4-digit census block number.</t>
  </si>
  <si>
    <t>Distribution Maps of the Birds of the Western Hemisphere</t>
  </si>
  <si>
    <t>Ridgely, R. S., T. F. Allnutt, T. Brooks, D. K. McNicol, D. W. Mehlman, B. E. Young, and J. R. Zook. 2003. Digital Distribution Maps of the Birds of the Western Hemisphere, version 1.0. NatureServe, Arlington, Virginia, USA.</t>
  </si>
  <si>
    <t xml:space="preserve">The data presented here represents an updated version of major product of this collaboration—a digital map library of the distributions of the birds of the Western Hemisphere, now covering 4,273 species. The maps are annotated to indicate sources, migratory status, historic versus current ranges, origin (native or introduced) and taxonomic decisions. The migratory status indications are particularly detailed, distinguishing where birds are permanent residents, breeding residents, non-breeding residents, or passage migrants. </t>
  </si>
  <si>
    <t>Western Hemisphere</t>
  </si>
  <si>
    <t>Eastern Tiger Swallowtail (Papilio glaucus)</t>
  </si>
  <si>
    <t>The Eastern tiger swallowtail is an important insect pollinator of the eastern United States, ranging from North Dakota east through southern Ontario to southern New England and south to the Gulf coast.</t>
  </si>
  <si>
    <t>EPA and FEMA Regions</t>
  </si>
  <si>
    <t>EPA/ESRI</t>
  </si>
  <si>
    <t xml:space="preserve">Federal administrative regions used by the U.S. Environmental Protection Agency (EPA) and the Federal Emergency Management Agency (FEMA).  Boundaries are based on a generalized data set of U.S. States distributed by ESRI with ArcGIS.  </t>
  </si>
  <si>
    <t>EPA</t>
  </si>
  <si>
    <t>EPA Level III Ecoregions</t>
  </si>
  <si>
    <t xml:space="preserve">These ecoregions have been derived from Omernik (1987) and from refinements of Omernik's framework that have been made for other projects. These ongoing or recently completed projects, conducted in collaboration with the U.S. EPA regional offices and with state resource management agencies, involve refining ecoregions, defining subregions, and locating sets of reference sites.  </t>
  </si>
  <si>
    <t>Federal Outer Continental Shelf Boundaries</t>
  </si>
  <si>
    <t xml:space="preserve">This data set contains the Preliminary Federal Outer Continental Shelf (OCS) Administrative Boundaries Extending from the Submerged Lands Act Boundary seaward to the Limit of the United States Outer Continental Shelf (The U.S. 200 nautical mile Limit, or other marine boundary) for the MMS Atlantic Region.  The precise coordinates in this file are preliminary, pending final review.  </t>
  </si>
  <si>
    <t>Connecticut and New York (Statewide) and other Atlantic states</t>
  </si>
  <si>
    <t>Fish Passageways</t>
  </si>
  <si>
    <t>Artem Treyger (SUNY ESF; USFWS Intern)</t>
  </si>
  <si>
    <t>Artem Treyger</t>
  </si>
  <si>
    <t>These rivers are the most comprehensive account of Riverine Migratory Corridors in the Long Island Sound Study (LISS) area, including the entire state of Connecticut. These data include known existing,exisitng with fishways and potential anadromous fish runs. The data are a combination of data from Connecticut Department of Environmental Protection (key knowledge source: Steve Gephard), New York State Department of Environmental Conservation, US Fish and Wildlife Service, New York City Parks, and include presently known information, as well as historic data, primarily from 1938 for Long Island and 1936 for Westchester County. The existing with fishways category includes any sort of a fish passage (such as a fish ladder, or dam removal) that was not available prior to a project conducted by any of the partners of the LISS.</t>
  </si>
  <si>
    <t>Fishing Locations</t>
  </si>
  <si>
    <t>Point locations of fishing access in NY and CT in the LIS.</t>
  </si>
  <si>
    <t>Harbor seal winter areas</t>
  </si>
  <si>
    <t>US Fish &amp; Wildlife</t>
  </si>
  <si>
    <t>Harbor seal winter special use area in eastern Long Island Sound.  Suggest using in combination with harbor seal winter haul out point sites for Long Island Sound and south shore of Long Island.Data were developed to help identify significant fish and wildlife habitats in the Long Island Sound area, in support of the Stewardship System as part of the Long Island Sound Study National Estuary Program.</t>
  </si>
  <si>
    <t>Harbor seal wintering locations</t>
  </si>
  <si>
    <t>Harbor seal winter haul out sites for Long Island Sound and south shore of Long Island.  Suggest using in combination with harbor seal winter special use area in eastern Long Island Sound. Data were developed to help identify significant fish and wildlife habitats in the Long Island Sound area, in support of the Stewardship System as part of the Long Island Sound Study National Estuary Program.</t>
  </si>
  <si>
    <t>Invasive Species - Zebra Mussel Distribution</t>
  </si>
  <si>
    <t>The Zebra Mussel Distribution in North America map layer features the locations of confirmed zebra mussel sightings from 1988 to January 2008. Reports of sightings came from a variety of Federal, State, and municipal agencies, public utilities, universities, engineering firms, and private consultants. </t>
  </si>
  <si>
    <t>NE Aquatic Habitats</t>
  </si>
  <si>
    <t>Wildlife Management Institute</t>
  </si>
  <si>
    <t>http://rcngrants.org/spatialData</t>
  </si>
  <si>
    <t>Northeast</t>
  </si>
  <si>
    <t>NYS Natural Heritage LIS Natural Communities</t>
  </si>
  <si>
    <t>NYS Natural Heritage</t>
  </si>
  <si>
    <t>The shapefiles represent locations of element occurrences recorded in the New York Natural Heritage Program=s Biodiversity Databases. Element occurrences are specific locations of rare plants, rare animals, rare or significant ecological communities*, and concentration areas of groups of animal species. The shapefiles also contain selected data fields associated with these occurrences. Contains records of occurrences of significant natural communities.</t>
  </si>
  <si>
    <t xml:space="preserve">LIS </t>
  </si>
  <si>
    <t>NYS Natural Heritage LIS Potential Significant Areas</t>
  </si>
  <si>
    <t>The shapefiles represent locations of element occurrences recorded in the New York Natural Heritage Program=s Biodiversity Databases. Element occurrences are specific locations of rare plants, rare animals, rare or significant ecological communities*, and concentration areas of groups of animal species. The shapefiles also contain selected data fields associated with these occurrences. Contains records of element occurrences either last documented before 1980 (historical records), and/or records for which precise or relatively precise locations are not known (e.g., records known only to the level of NY Breeding Bird Atlas survey block), and/or records that have been reported but the identification has not been confirmed. For historical records, there is no recent information and their current status is unknown. If appropriate habitat for these plants or animals is present, it is possible they may still be present.</t>
  </si>
  <si>
    <t>NYS Natural Heritage LIS Species</t>
  </si>
  <si>
    <t>The shapefiles represent locations of element occurrences recorded in the New York Natural Heritage Program=s Biodiversity Databases. Element occurrences are specific locations of rare plants, rare animals, rare or significant ecological communities*, and concentration areas of groups of animal species. The shapefiles also contain selected data fields associated with these occurrences. Contains records of occurrences of rare animals and rare plants last documented since 1980, and for which the locations are precisely or relatively precisely known.</t>
  </si>
  <si>
    <t>Potential Fishing Locations</t>
  </si>
  <si>
    <t>Potential fishing loactions in LIS. Map based on data from CT DEP, Office of Long Island Sound programs and NYS DOS Long Island Sound Access report.</t>
  </si>
  <si>
    <t>Potential Swimming Locations</t>
  </si>
  <si>
    <t>Potential swimming locations in LIS based on data from CT CANN LULC beach potential data,and NOAA ESI for shores 3A,3, and 4.</t>
  </si>
  <si>
    <t>Pumpout Locations</t>
  </si>
  <si>
    <t>Pumpout stations within LIS; layer based on data from Embassy Guide and NYS Marina Guide.</t>
  </si>
  <si>
    <t>Region 2 Pipelines</t>
  </si>
  <si>
    <t>USDOT</t>
  </si>
  <si>
    <t>The U.S. Department of Transportation, Office of Pipeline Safety (OPS) has partnered with other federal and state agencies and the pipeline industry to design and cost-effectively build a National Pipeline Mapping System (NPMS). The NPMS is operational and consists of a single National Repository and fourteen state repositories. The NPMS depicts the location of the natural gas transmission pipelines, hazardous liquid pipelines, and liquefied natural gas facilities under OPS jurisdiction.</t>
  </si>
  <si>
    <t>EPA Region 2 and surrounding states (including Connecticut)</t>
  </si>
  <si>
    <t>Sediment Texture</t>
  </si>
  <si>
    <t>USGS Coastal and Marine Geology Program</t>
  </si>
  <si>
    <t>The U.S. Geological Survey, in cooperation with the National Oceanic and Atmospheric Administration and the Connecticut Department of Environmental Protection, has produced detailed geologic maps of the sea floor in Long Island Sound, a major East Coast estuary surrounded by the most densely populated region of the United States. The mosaics and their interpretations serve many purposes, including: (1) defining the geological variability of the sea floor, which is one of the primary controls of benthic habitat diversity; (2) improving our understanding of the processes that control the distribution and transport of bottom sediments and the distribution of benthic habitats and associated infaunal community structures; and (3) providing a detailed framework for future research, monitoring, and management activities. The sidescan sonar mosaics also serve as base maps for subsequent sedimentological, geochemical, and biological observations, because precise information on environmental setting is important for selection of sampling sites and for accurate interpretation of point measurements.</t>
  </si>
  <si>
    <t>Sedimentary Environment</t>
  </si>
  <si>
    <t>Shoreline Access</t>
  </si>
  <si>
    <t>Areas with high access to LIS shoreline. The Amount of Parkland by Municipality layer was created using the RPA municipal layer each with a number, then the number was multiplied by 100.  A protected lands layer was created, each with a number 1-4, which then was multiplied by 10.  Non-park areas received a value of zero.  The Protected lands data (with a value of 100), and the municipality layers (with a value of 10) where then added, combined values of 110 show the amount of parkland within the municipality.</t>
  </si>
  <si>
    <t>Swimming Locations</t>
  </si>
  <si>
    <t>Swimming locations in LIS created from using data from CT Access Guide, NRDC Testing the Waters 2002: A Guide to Water Quality at Vacation Beaches, NYS OPRHP, Westchester Health Department County Beaches, DeLorme and Hagstrom.</t>
  </si>
  <si>
    <t>Toxic Release Inventory System Sites</t>
  </si>
  <si>
    <t>Bluffs--buffered</t>
  </si>
  <si>
    <t>area surrounding scenic bluffs and escarpments at elevations greater than 30 ft based on CT DEP coastal escarpment data and NYS DEM.</t>
  </si>
  <si>
    <t>Eco Regions- Fish and Wildlife Service [Northeast &amp; Caribbean]</t>
  </si>
  <si>
    <t>USFWS</t>
  </si>
  <si>
    <t xml:space="preserve"> Digital ecosystem information portraying the location and boundaries of the ecosystem units in several file formats. </t>
  </si>
  <si>
    <t>Northeast Coastal Areas Study-Regionally Significant Fish and Wildlife Habitat Areas</t>
  </si>
  <si>
    <t>US FISH &amp; WILDLIFE SERVICE, SNE/NYB COASTAL ECOSYSTEMS PROGRAM</t>
  </si>
  <si>
    <t>AUTOMATION OF THE 1991 NORTHEAST COASTAL AREAS STUDY - IDENTIFYING  SIGNIFICANT COASTAL HABITATS OF SOUTHERN NEW ENGLAND AND PORTIONSOF LI, NY. DIGITIZED FROM 8.5X11 PHOTOCOPIES FROM THE REPORT BY REGISTERING EACH SHEET TO THE CORRESPONDING 100K MAP (RMS&lt;.005). SIG. HABITATS WERE LABELED WITH UNIT_NAME, UNIT_NO, AND SUBUNIT.</t>
  </si>
  <si>
    <t>Potential Boating Locations</t>
  </si>
  <si>
    <t>Potential boating locations based on CT DEP and NYS DOT data.</t>
  </si>
  <si>
    <t>Stewardship Locations</t>
  </si>
  <si>
    <t>33 inaugural stewardship sites.</t>
  </si>
  <si>
    <t>Long Island Sound Study Area (Study Boundary Area)</t>
  </si>
  <si>
    <t>NYS Assessment of Underdeveloped Parcels</t>
  </si>
  <si>
    <t>Waterbird habitat areas</t>
  </si>
  <si>
    <t>This dataset contains polygon units that identify colonial waterbird habitat areas along the coasts of Connecticut,  New York and a small portion in Western Rhode Island, near Little Narragansett Bay. Habitat areas were identified by biologists in the spring of 2003. The coastal region within Long Island Sound is the prominent geographic extent for this dataset. This dataset also contains information on the Southern portion of the Connecticut River (from Middletown to the mouth), and the Peconics on the Eastern end of Long Island. The dataset contains information on wading birds such as Great Blue Herons, Egrets, and mixed heronries of intermediate-sized herons. Common and Least Terns, Piping Plovers, Bitterns, Gulls, and Cormorants are also included in this dataset. - Data Are Draft at this time.</t>
  </si>
  <si>
    <t>Wetlands</t>
  </si>
  <si>
    <t>Additional wetland areas within LIS.</t>
  </si>
  <si>
    <t>Wildlife Viewing Areas</t>
  </si>
  <si>
    <t>Wildlife viewing areas in LIS. Data layer created by RPA using data from CT DEP Access Map; NY &amp; CT Audubon IBA Sites, USFWS Refuges, NYC Forever Wild Areas; IBA; Birding Sites from Long Island Convention and Visitors Bureau and Westchester County Office of Tourism, NYS BCA Program, Delorme Atlas &amp; Gazetteer Wildlife Viewing Locations.</t>
  </si>
  <si>
    <t>Important Bird Areas  (IBA)in CT</t>
  </si>
  <si>
    <t>Audobon NY</t>
  </si>
  <si>
    <t>CT</t>
  </si>
  <si>
    <t xml:space="preserve">Important Bird Areas  (IBA)in NY </t>
  </si>
  <si>
    <t>Audobon CT</t>
  </si>
  <si>
    <t>Connecticut (Statewide)</t>
  </si>
  <si>
    <t>11-Digit HUCS [NY]</t>
  </si>
  <si>
    <t>This geospatial dataset is a hydrologic unit boundary layer of New York State that is at the watershed (11-digit) level. This data set was downloaded from the Cornell University Geospatial Information Repository (CUGIR) and imported to the EPA Region 2 Oracle/SDE database.  The 11 digit New York State boundaries are based on the old USGS watershed boundary standard and is roughly equivalent to 10 digit hydrologic units in the current standard.  A 12 digit hydrologic unit boundaries are under development for New York State, but have not been finalized (as of July 2006) and the 11 digit hydrologic units are currently the best available for New York State.</t>
  </si>
  <si>
    <t>New York</t>
  </si>
  <si>
    <t>Bird Conservation Areas </t>
  </si>
  <si>
    <t>NYS DEC</t>
  </si>
  <si>
    <t>This data set shows point locations of Bird Conservation Areas. Bird Conservation Areas are New York State lands that have been officially designated for their value to bird conservation. </t>
  </si>
  <si>
    <t>New York (Statewide)</t>
  </si>
  <si>
    <t>Bluffs &amp; Escarpments</t>
  </si>
  <si>
    <t>CT scenic bluffs and escarpments.</t>
  </si>
  <si>
    <t>Connecticut (in LISS Boundary area)</t>
  </si>
  <si>
    <t>CT Aquifer Protection Areas</t>
  </si>
  <si>
    <t>Estuary, lake, and river areas 305b assessed in 2006 and 2008.</t>
  </si>
  <si>
    <t>1991-2010</t>
  </si>
  <si>
    <t>CT Coastal Area</t>
  </si>
  <si>
    <t>CT coastal area.</t>
  </si>
  <si>
    <t>CT Coastal Boundary</t>
  </si>
  <si>
    <t>Extent of lands and coastal waters as defined by Connecticut General Statute (C.G.S.) 22a-93(5)) within Connecticut's coastal area (defined by C.G.S. 22a-94(c)). The coastal boundary is a hybrid of the original 1:24,000 version maps prepared by DEP consistent with C.G.S. 22a-94(d) (Coastal Area) and the revised boundary mapping undertaken by twenty-two coastal towns prepared pursuant to C.G.S. 22a-94(f). This layer therefore does not replace the legal maps and may not be used for legal determinations.</t>
  </si>
  <si>
    <t>CT Coastal Environmental Sensitivity Index 2002</t>
  </si>
  <si>
    <t>Shoreline and coastal habitats of Connecticut classified according to the Environmental Sensitivity Index (ESI) classification system. ESI data characterize the marine and coastal environments and wildlife by their sensitivity to spilled oil. The ESI data include information for three main components: shoreline habitats, sensitive biological resources, and human-use resources.</t>
  </si>
  <si>
    <t>1999-2001</t>
  </si>
  <si>
    <t>CT Critical Habitats</t>
  </si>
  <si>
    <t>Map of significant natural communities in CT with 10 ft resolution. Connecticut Critical Habitats is a polygon feature-based layer with a resolution of +/- 10 meters that represents significant natural community types occurring in Connecticut. This layer is a subset of habitat-related vegetation associations, described in Connecticut's Natural Vegetation Classification, that were designated as key habitats for species of Greatest Conservation Need in the Comprehensive Wildlife Conservation Strategy. These habitats are known to host a number of rare species including highly specialized invertebrates with very specific habitat associations. Some key habitats are broken into subtypes based on natural variations in plant species dominance and/or vegetation structure. These differences are apparent in the subtype names. Connecticut Critical Habitats can serve to highlight ecologically significant areas and to target areas of species diversity.</t>
  </si>
  <si>
    <t>2004-2009</t>
  </si>
  <si>
    <t>CT DEP Boat Launch Locations</t>
  </si>
  <si>
    <t>Connecticut DEP Boat Lauch is a point feature-based layer that includes all DEP boat lauch locations in the State of Connecticut. Types of boat launce in this layer include Trailered, Car Top and Carry-In.This layer is based on information that was collected and mapped at various scales and at different levels of accuracy using the 2004 othophoto as base layer.</t>
  </si>
  <si>
    <t>2004, 2008</t>
  </si>
  <si>
    <t>CT Eelgrass Sample Points</t>
  </si>
  <si>
    <t xml:space="preserve">Eelgrass Sample Points is a 1:24,000-scale, point feature-based layer that depicts the locations where eelgrass (Zostera marina) was either observed or where a location would be potentially favorable for future eelgrass growth. Sample points were taken along Connecticut's coast in Long Island Sound, and in major bays, harbors and rivers along the shoreline. The point features in this layer were compiled from field research using global positioning system (GPS) equipment. Feature locations were not always exact due to equipment failure or lack of satellite reception. In those cases, points were estimated from field notes. Some point locations were corrected based on field notes or hydrography and bathymetry conditions at the sample point location. The number of field points that were altered were as follows: In 1993, 32 of 290 points (11%); in 1994, 93 of 454 points (20%); in 1995, 37 of 105 points (35%). Data compilation occurred on 17 days between 7/21/1993 and 11/16/1995; exact dates of each source's data collection are noted in the attribute table.
A total of 849 point locations were surveyed. The westernmost point is Frash Pond in Stratford, Connecticut and the easternmost point is the Pawcatuck River on the Connecticut/Rhode Island Border. Eelgrass was found at 484 locations and was described as either high, medium, or low density, or simply as present or absent. Eelgrass was absent at 365 locations. </t>
  </si>
  <si>
    <t>1993-1995</t>
  </si>
  <si>
    <t>CT Managed Shellfish Beds</t>
  </si>
  <si>
    <t>Managed shellfish beds in Connecticut waters. These beds, as defined below, include state managed beds, municipally managed beds, natural beds and recreational beds.</t>
  </si>
  <si>
    <t>CT Migratory Waterfowl</t>
  </si>
  <si>
    <t>Depicts the concentration areas of migratory waterfowl at specific locations within Connecticut. Paul Merola, former DEP Wildlife Biologist, and Greg Chasko, DEP Wildlife Biologist, identified the migratory waterfowl concentration areas based on the Northeast Coastal Areas Study, Joseph Dowhan, 1991 (see Supplemental Information) as well as by using midwinter surveys, breeding surveys and personal observations.</t>
  </si>
  <si>
    <t>CT Natural Diversity Database Areas</t>
  </si>
  <si>
    <t>Represents general locations of endangered, threatened and special concern species and significant natural communities. The layer is based on information collected by DEP staff, cooperating scientists, conservation groups and landowners. In some cases an occurrence represents a location derived from literature, museum records and specimens. These data are compiled and maintained by the DEP Bureau of Natural Resources, Natural Diversity Database Program.</t>
  </si>
  <si>
    <t>CT Observed eelgrass beds</t>
  </si>
  <si>
    <t>bserved Eelgrass Beds is a 1:24,000 scale, polygon feature-based layer that depicts the locations of observed eelgrass beds in Long Island Sound, in major rivers, and within bays, harbors and other waterbodies along Connecticut's coast. The layer is based on information from the Eelgrass Sample Points layer. It represents conditions at a particular point in time (1993 to 1995). During the 1993-95 field seasons a team of researchers from the University of Connecticut Dept. of Ecology and Evolutionary Biology led by Charles Yarish, equipped with a Global Positioning System (GPS), SCUBA, and a 20' boat surveyed over 800 potential eelgrass locations. Their GPS coordinates and field notes were used to create a point coverage entitled Eelgrass Sample Points, which was plotted and checked on a 1:24000 scale base map of the Connecticut shore. These point locations, observations, and the nearshore bathymetry were then used to delineate areas representing both observed and potential eelgrass beds. Eelgrass beds were initially digitized at 1:24,000 scale, but have been edited and revised on screen at higher resolution. Keeping in mind the temporal and spatial variability of eelgrass, beds may vary in size, shape, and density from year to year</t>
  </si>
  <si>
    <t>CT Phragmites 1994 Distribution</t>
  </si>
  <si>
    <t>Areas where phragmites existed in 1994 along the lower Connecticut River corridor from the towns of Portland and Cromwell south to Long Island Sound.</t>
  </si>
  <si>
    <t>CT Potential eelgrass beds</t>
  </si>
  <si>
    <t>Potential Eelgrass Beds is a 1:24,000 scale, polygon feature-based layer that depicts the locations of potential eelgrass beds in Long Island Sound, in major rivers, and within bays, harbors and other waterbodies along Connecticut's coast. The layer is based on information from the Observed Eelgrass Beds and Eelgrass Sample Points layers. It represents conditions at a particular point in time (1993 to 1995). During the 1993-95 field seasons a team of researchers from the University of Connecticut Dept. of Ecology and Evolutionary Biology led by Charles Yarish, equipped with a Global Positioning System (GPS), SCUBA, and a 20' boat surveyed over 800 potential eelgrass locations. Their GPS coordinates and field notes were used to create a point coverage entitled Eelgrass Sample Points, which was plotted and checked on a 1:24000 scale base map of the Connecticut shore. These point locations, observations, and the nearshore bathymetry were then used to delineate areas representing both observed and potential eelgrass beds. Eelgrass beds were initially digitized at 1:24,000 scale, but have been edited and revised on screen at higher resolution. Potential beds, where not individually delineated, were created by buffering observed beds a distance of 33 feet (10 meters). These buffered polygons were intersected with buffered (distance of 5 ft.) shoreline arcs to keep potential polygons a minimum distance off the shoreline. These potential beds are considered to be areas where eelgrass is likely to spread to under ideal conditions, where eelgrass may exist in small isolated patches, where eelgrass may exhibit high temporal variability, or perhaps where restoration projects could be undertaken.</t>
  </si>
  <si>
    <t>CT Protected Open Space Mapping (POSM)</t>
  </si>
  <si>
    <t>This layer includes polygon features that depict protected open space for towns included in Phase 2 (non-coastal towns) of the Protected Open Space Mapping (POSM) project. Only parcels that meet the criteria of protected open space as defined in the POSM project are in this layer. Protected open space is defined as:
(1) Land or interest in land acquired for the permanent protection of natural features of the state's landscape or essential habitat for endangered or threatened species; or
(2) Land or an interest in land acquired to permanently support and sustain non-facility-based outdoor recreation, forestry and fishery activities, or other wildlife or natural resource conservation or preservation activities.</t>
  </si>
  <si>
    <t>CT Shellfish Areas</t>
  </si>
  <si>
    <t>Represents the classifications of shellfish growing waters for the State of Connecticut shoreline towns. This datalayer is composed of polygon features. The shellfishing areas are delineated and classified by the DA/BA, which is the state shellfish control authority in Connecticut. The Connecticut Department of Environmental Protection (DEP) applied information from the DA/BA to the hydrography data to create digital data of shellfish area classifications. DA/BA reassesses pollution sources and shellfish growing areas annually. The digital data is current to that effective date or last amended date recorded on the assessment date list (see supplemental information). This data is subject to change and the DA/BA may have more recent information for some areas.</t>
  </si>
  <si>
    <t>1990-2007</t>
  </si>
  <si>
    <t>Digital Flood Insurance Rate Map</t>
  </si>
  <si>
    <t>FEMA</t>
  </si>
  <si>
    <t xml:space="preserve">The Digital Flood Insurance Rate Map (DFIRM) Database depicts flood risk information and supporting data used to develop the risk data. The primary risk classifications used are the 1-percent-annual-chance flood event, the 0.2-percent-annual-chance flood event, and areas of minimal flood risk.  The file is georeferenced to earth's surface using the UTM projection and coordinate system.The specifications for the horizontal control of DFIRM data files are consistent with those required for mapping at a scale of 1:12,000.  </t>
  </si>
  <si>
    <t>Freshwater Wetlands</t>
  </si>
  <si>
    <t>Freshwater wetlands. Layer created from CT DEP wetlands.</t>
  </si>
  <si>
    <t>National Hydrography dataset. High resolution 1:24,000/1:12,000.</t>
  </si>
  <si>
    <t>New York (in LISS Boundary area)</t>
  </si>
  <si>
    <t>LIS Submerged Cable &amp; Pipeline Areas</t>
  </si>
  <si>
    <t>The Long Island Sound Submerged Cable and Pipeline Areas layer is a polygon feature-based layer that includes the location of submerged cable and/or pipeline areas in Long Island Sound. These can include, but are not necessarily limited to: electric transmission lines, telephone and/or fiber optic cables, natural gas and/or petroleum pipelines, etc. The layer is based on information from the 2002 edition of digital National Oceanic &amp; Atmospheric Administration (NOAA) nautical charts provided by Maptech, Inc., a field survey completed by Ocean Surveys Inc (OSI) in 2002, and the *proposed* location of a pipeline from plans provided by Broadwater Energy in 2005.</t>
  </si>
  <si>
    <t>2002, 2005</t>
  </si>
  <si>
    <t>National Wetland Inventory [R2]</t>
  </si>
  <si>
    <t>USFW, EPA</t>
  </si>
  <si>
    <t xml:space="preserve">This data set represents the extent, approximate location and type of wetlands and deepwater habitats in EPA Region 2.  These data delineate the areal extent of wetlands and surface waters as defined by Cowardin et al. (1979).  Certain wetland habitats are excluded from the National mapping program because of the limitations of aerial imagery as the primary data source used to detect wetlands. These habitats include seagrasses or submerged aquatic vegetation that are found in the intertidal and subtidal zones of estuaries and near shore coastal waters. Some deepwater reef communities (coral or tuberficid worm reefs) have also been excluded from the inventory. These habitats, because of their depth, go undetected by aerial imagery. By policy, the Service also excludes certain types of "farmed wetlands" as may be defined by the Food Security Act or that do not coincide with the Cowardin et al. definition. </t>
  </si>
  <si>
    <t>Nominated LISS Stewardship sites in NY</t>
  </si>
  <si>
    <t>Inventory of Ecological Sites nominated for possible inclusion into the Long Island Sound Stewardship Initiative System</t>
  </si>
  <si>
    <t>Sole Source Aquifers [NY NJ]</t>
  </si>
  <si>
    <t>NJ DEPP, EPA</t>
  </si>
  <si>
    <t>This layer represents the designated sole source aquifers of New York and New Jersey. A Sole Source Aquifer (SSA) is an aquifer that supplies 50% or more of the drinking water for a given area where there are no reasonably available alternative sources should the aquifer become contaminated.</t>
  </si>
  <si>
    <t>New York (Statewide), New Jersey</t>
  </si>
  <si>
    <t>Tidal Wetlands</t>
  </si>
  <si>
    <t>Tidal wetlands. Data created from CT DEP wetlands clipped to LIS.</t>
  </si>
  <si>
    <t>Water Quality Classifications</t>
  </si>
  <si>
    <t>Water quality classifications for NYS waterbodies (streams, rivers, ponds, etc..)</t>
  </si>
  <si>
    <t>National wetland inventory dataset.</t>
  </si>
  <si>
    <t>Connecticut</t>
  </si>
  <si>
    <t>CT Channels, Basins, and Achorages</t>
  </si>
  <si>
    <t>Channels, Basins, and Anchorages is a 1:20,000-scale, polygon feature-based layer that includes the location of channels, turning basins, and anchorages within (mostly) Connecticut waters. The layer is derived from information depicted on the 2002 edition of digital National Oceanic &amp; Atmospheric Administration (NOAA) nautical charts, Maptech, Inc. and US Army Corps of Engineers (USACOE) Volume 3 - Rivers &amp; Harbors of Rhode Island and Connecticut Project Maps publication dated Sept 1988. The Channels, Basins, and Anchorages layer was compiled during the summer of 2001. The layer represents conditions at a particular point in time. The layer includes representations of areas of channels, turning basins, and anchorages that are or may be periodically maintained by various entitites for commercial and recreational uses. It does not include all possible/potential such areas, just those identified on the source documents; nor does the layer include any buoys or channel markers designating the bounds or entrances to channels, basins, or anchorages. Features are polygon locations that represent the approximate or assumed location of channels, turning basins, and anchorages.</t>
  </si>
  <si>
    <t>1988 and 2002</t>
  </si>
  <si>
    <t>CT DEP Property</t>
  </si>
  <si>
    <t>DEP Property is a polygon feature-based layer that includes all land owned in fee simple interest by the State of Connecticut Department of Environmental Protection. This layer is based on information that was collected and mapped at various scales and at different levels of accuracy. Generally, partial interests such as easements or development rights are not included in this layer. The exception is flood control areas, which may include permanent easements. Types of property in this layer include parks, forests, wildlife areas, flood control areas, scenic preserves, natural areas, historic reserves, DEP owned waterbodies, water access sites and other miscellaneous properties. This layer is current and is updated as parcels are acquired by DEP.</t>
  </si>
  <si>
    <t>CT Drainage Basins</t>
  </si>
  <si>
    <t>Connecticut Drainage Basins is 1:24,000-scale, polygon and line feature data that define natural drainage areas in Connecticut. These are small basin areas that average approximately 1 square mile in size and make up, in order of increasing size, the larger local, subregional, regional, and major drainage basin areas. Connecticut Drainage Basins includes drainage areas for all Connecticut rivers, streams, brooks, lakes, reservoirs and ponds published on 1:24,000-scale 7.5 minute topographic quadrangle maps prepared by the USGS between 1969 and 1984. Data is compiled at 1:24,000 scale (1 inch = 2,000 feet). This information is not updated.</t>
  </si>
  <si>
    <t>US Army Corps of Engineers</t>
  </si>
  <si>
    <t>Worst case Hurricane Surge Inundation areas for category 1 through 4 hurricanes striking the coast of Connecticut. Hurricane surge values were developed by the National Hurricane Center using the SLOSH (Sea Lake and Overland Surge from Hurricanes) Model. This Surge Inundation layer was created by the U.S. Army Corps of Engineers, New England District. Using ArcInfo's Grid extension, LiDAR bare earth elevation data from both the State of Connecticut and FEMA was subtracted from the worst-case hurricane surge values to determine which areas could be expected to be inundated.</t>
  </si>
  <si>
    <t>CT Local Drainage Basins</t>
  </si>
  <si>
    <t>Connecticut Local Drainage Basins is 1:24,000-scale, polygon and line feature data that define local drainage basin areas in Connecticut. These relatively small basin areas mostly range from 0.5 to 8 square miles in size and make up, in order of increasing size the larger subregional, regional, and major drainage basin areas. Connecticut Local Drainage Basins includes drainage areas for all Connecticut rivers, streams, brooks, lakes, reservoirs and ponds published on 1:24,000-scale 7.5 minute topographic quadrangle maps prepared by the USGS between 1969 and 1984. Data is compiled at 1:24,000 scale (1 inch = 2,000 feet). This information is not updated.</t>
  </si>
  <si>
    <t>CT Major Drainage Basin</t>
  </si>
  <si>
    <t>Connecticut Major Drainage Basins is 1:24,000-scale, polygon and line feature data that define Major drainage basin areas in Connecticut. These large basins mostly range from 70 to 2,000 square miles in size. Connecticut Major Drainage Basins includes drainage areas for all Connecticut rivers, streams, brooks, lakes, reservoirs and ponds published on 1:24,000-scale 7.5 minute topographic quadrangle maps prepared by the USGS between 1969 and 1984. Data is compiled at 1:24,000 scale (1 inch = 2,000 feet). This information is not updated.</t>
  </si>
  <si>
    <t>CT Planning Region Index</t>
  </si>
  <si>
    <t>Connecticut Planning Region Index is a 1:125,000-scale polygon feature-based layer that includes a polygon feature for every Connecticut Regional Planning Organization. There are 16 polygon features in this layer. The corresponding Regional Planning Organization number and name attributes uniquely identify individual polygon features. The Regional Planning Organization number values are based on an alphabetic sort of Regional Planning Organization names and range from 1 to 16.</t>
  </si>
  <si>
    <t>CT Senate Districts</t>
  </si>
  <si>
    <t>Connecticut Senate Districts is a 1:100,000-scale, polygon feature-based layer that defines the Reapportionment of Connecticut Senate District boundaries as reflected in the 2001 Senate Redistricting Plan for the State of Connecticut. Attribute information is comprised of codes that identify individual Senate Districts.</t>
  </si>
  <si>
    <t>No Discharge Areas for Marine Vessel Waste in US Environmental Protection Agency (EPA) Region 2</t>
  </si>
  <si>
    <t>These are No Discharge Area (NDA) Areas (polygons) for New York and New Jersey. The actual NDA areas/polygons were primarily created using narrative description from Federal Register notices and digitized against basemap data for hydrography and from recent aerial photography.</t>
  </si>
  <si>
    <t>Anadromous Fish Runs</t>
  </si>
  <si>
    <t>Anadromous fish runs in Connecticut. Intended as complimentary anadromous fish migration and breeding corridor data from Connecticut and the Long Island portion of New York.</t>
  </si>
  <si>
    <t>Andromous fish runs in LIS</t>
  </si>
  <si>
    <t>Long Island anadromous fish runs. Intended as complimentary anadromous fish migration and breeding corridor data from Connecticut and the Long Island portion of New York.</t>
  </si>
  <si>
    <t>CT Fish Stream Survey Locations</t>
  </si>
  <si>
    <t>Layer documents streams which have been surveyed for a variety of characteristics relative to fish habitat (1987-1995). It is a point shapefile with a site number field and x and y coordinate fields. The actual data is in report format in a separate database and is accessed via html (web) pages. This data includes location information, chemical data, physical data and site attributes.</t>
  </si>
  <si>
    <t>1987-1995</t>
  </si>
  <si>
    <t>CT Tidal Wetland 1990s</t>
  </si>
  <si>
    <t>Mapped tidal wetlands across the state of Connecticut. The mapping has been compiled from two sources; the 1994 Ramsar Tidal Wetlands Mapping and the 1995 OLISP Tidal Wetlands Mapping, both produced by the State of Connecticut, Department of Long Island Sound Programs. The tidal wetland boundaries are not regulatory boundaries but should be interpreted as a guide to the location of tidal wetlands throughout the state.</t>
  </si>
  <si>
    <t>NYS OPRHP</t>
  </si>
  <si>
    <t/>
  </si>
  <si>
    <t>National Wildlife Refuge Boundaries</t>
  </si>
  <si>
    <t xml:space="preserve">This data set depicts refuge boundary information for National Wildlife Refuges, National Fish Hatcheries and USFWS administrative sites. Coverage is nationwide, but does not yet include all refuges. </t>
  </si>
  <si>
    <t>New York State Historic Sites and Park Boundary </t>
  </si>
  <si>
    <t>State Park and Historic Site Boundaries - Data include boundaries of state park and historic site facilities. Facility types include state parks, marine parks, boat launch sites, historic sites, historic parks, and park preserves. </t>
  </si>
  <si>
    <t>Waterbodies</t>
  </si>
  <si>
    <t>Waterfowl areas (CT)</t>
  </si>
  <si>
    <t>No descriptive information; based on map attribute information, looks like a waterfowl taxa inventory (presence/absence) within the coastal areas of CT.</t>
  </si>
  <si>
    <t>Westchester County County Parks and Parkway Lands</t>
  </si>
  <si>
    <t>Westchester County DIT</t>
  </si>
  <si>
    <t>http://giswww.westchestergov.com/wcgis/</t>
  </si>
  <si>
    <t>This data layer consists of County-owned Parks and Parkway Lands and  is a result of a comprehensive county-wide update to the 1994 major open spaces GIS data layer and map. The layer was derived from the "wcospace" layer which serves as the master coverage of all county open space. A variety of sources were used to compile this information, including aerial photography, digital tax parcel data, and local recreation, land use and master plan maps. Other sources included municipal planning departments and consultants, conservation committees and the Westchester Land Trust.</t>
  </si>
  <si>
    <t>Westchester County</t>
  </si>
  <si>
    <t>Westchester County Critical Environmental Areas</t>
  </si>
  <si>
    <t>This coverage shows Critical Environmental Areas as adopted by the Westchester County Board of Legislators October 16, 1989 and designated by the NYSDEC as of January 31, 1990 . They include County and State parklands, Hudson River and Long Island Sound shoreline areas, reservoirs and other selected environmentally sensitive areas in Westchester County.</t>
  </si>
  <si>
    <t>1998-present</t>
  </si>
  <si>
    <t>Westchester County State, County and Local Parks</t>
  </si>
  <si>
    <t>This data layer consists of County-, State and Municipal Parks, Open Spaces and Parkway Lands and  is a result of a comprehensive county-wide update to the 1994 major open spaces GIS data layer and map. The layer was derived from the "wcospace" layer which serves as the master coverage of all county open space. A variety of sources were used to compile this information, including aerial photography, digital tax parcel data, and local recreation, land use and master plan maps. Other sources included municipal planning departments and consultants, conservation committees and the Westchester Land Trust.</t>
  </si>
  <si>
    <t>12-Digit HUCS [R2]</t>
  </si>
  <si>
    <t xml:space="preserve">12 digit Hydrologic Units (HUCs) for EPA Region 2 and surrounding states (Northeastern states, parts of the Great Lakes, Puerto Rico and the USVI) downloaded from the Natural Resources Conservation Service (NRCS) Geospatial Gateway and imported into the EPA Region 2 Oracle/SDE database.  This layer reflects 2009 updates to the national Watershed Boundary Database (WBD) that included new boundary data for New York and New Jersey.
</t>
  </si>
  <si>
    <t>CT 305b Assessed Estuary 2008</t>
  </si>
  <si>
    <t xml:space="preserve">Connecticut 305b Assessed Estuary 2008 is a 1:24,000-scale, polygon feature-based layer that includes estuaries that have been assessed in compliance with Sections 305(b) and 303(d) of the federal Clean Water Act.  Section 305(b) of the Clean Water Act requires each state to monitor, assess and report on the quality of its waters relative to attainment of designated uses established by the State's water quality standards.  Section 303(d) requires each State to compile a subset of that list identifying only those waters not meeting water quality standards and assign a Total Maximum Daily Load (TMDL) priority ranking to each impaired waterbody.  This layer is based on information collected and compiled prior to 2008.  It represents conditions at a particular point in time and does not represent current conditions.  This layer includes only assessed estuaries. </t>
  </si>
  <si>
    <t>prior to 2008</t>
  </si>
  <si>
    <t>DEC Lands </t>
  </si>
  <si>
    <t>Lands under the care, custody and control of DEC, including Wildlife Management areas, Unique Areas, State Forests, and Forest Preserve. </t>
  </si>
  <si>
    <t>National wetlands index wetland data in NY.</t>
  </si>
  <si>
    <t>NAT_HYDROLOGY.NWI[HISTORICAL].LYR</t>
  </si>
  <si>
    <t xml:space="preserve">National Wetland Inventory Historical [R2]. This data set represents the extent, approximate location and type of wetlands and deepwater habitats in EPA Region 2.  </t>
  </si>
  <si>
    <t>NYS DOS</t>
  </si>
  <si>
    <t>Significant Coastal Fish and Wildlife Boundaries </t>
  </si>
  <si>
    <t>Statutory boundary describing significant coastal fish and wildlife habitats identified and recommended by Environmental Conservation and designated by Department of State. This data set is under development. Long Island and New York City areas are completed in draft form and require re-filing with local municipalities to replace paper map versions. Password would document distribution and subsequent facilitate revision notices.</t>
  </si>
  <si>
    <t>South Shore Estuary of Long Island - Benthic Habitats Mapping 2002 </t>
  </si>
  <si>
    <t>Dataset of digital polygons representing benthic habitat data photogrametrically derived from conventional-color metric aerial photography of Long Island's south shore bays acquired in May &amp; June 2002.</t>
  </si>
  <si>
    <t>South Shore Estuary of Long Island Tidal Wetlands </t>
  </si>
  <si>
    <t>The data set contains digital map and attribute information for tidal wetlands of the South Shore Estuary Reserve (SSER) on Long Island, NY.  </t>
  </si>
  <si>
    <t>Waterfowl areas (NY)</t>
  </si>
  <si>
    <t>Identify for management and conservation, important areas used by waterfowl.  The areas are for planning purposes, developed, in conjunction with state biologists, by the Atlantic Coast Joint Venture.</t>
  </si>
  <si>
    <t>aquatic</t>
  </si>
  <si>
    <t xml:space="preserve">Ecological/Habitat </t>
  </si>
  <si>
    <t>aquifer</t>
  </si>
  <si>
    <t xml:space="preserve">Environmental Benefit </t>
  </si>
  <si>
    <t>bathymetry</t>
  </si>
  <si>
    <t xml:space="preserve">General Reference </t>
  </si>
  <si>
    <t>benthos</t>
  </si>
  <si>
    <t>birds</t>
  </si>
  <si>
    <t>boating</t>
  </si>
  <si>
    <t xml:space="preserve">Recreational </t>
  </si>
  <si>
    <t>boundary</t>
  </si>
  <si>
    <t xml:space="preserve">Environmental Constraint </t>
  </si>
  <si>
    <t>census</t>
  </si>
  <si>
    <t xml:space="preserve">Demographic </t>
  </si>
  <si>
    <t>coast</t>
  </si>
  <si>
    <t>critical habitats</t>
  </si>
  <si>
    <t>ecoregions</t>
  </si>
  <si>
    <t>eelgrass</t>
  </si>
  <si>
    <t>facility</t>
  </si>
  <si>
    <t>fish</t>
  </si>
  <si>
    <t>fish &amp; wildlife</t>
  </si>
  <si>
    <t>fishing</t>
  </si>
  <si>
    <t>flood</t>
  </si>
  <si>
    <t>geology</t>
  </si>
  <si>
    <t>hydrography</t>
  </si>
  <si>
    <t>inertebrate</t>
  </si>
  <si>
    <t>infrastructure</t>
  </si>
  <si>
    <t>mammals</t>
  </si>
  <si>
    <t>NDDB</t>
  </si>
  <si>
    <t>parks</t>
  </si>
  <si>
    <t>phrag</t>
  </si>
  <si>
    <t>pollution</t>
  </si>
  <si>
    <t>property</t>
  </si>
  <si>
    <t>public access</t>
  </si>
  <si>
    <t>species</t>
  </si>
  <si>
    <t>stewardship sites</t>
  </si>
  <si>
    <t>swimming</t>
  </si>
  <si>
    <t>water quality</t>
  </si>
  <si>
    <t>watershed</t>
  </si>
  <si>
    <t>wetlands</t>
  </si>
  <si>
    <t>wildlife</t>
  </si>
  <si>
    <t>Marine Jurisdictions</t>
  </si>
  <si>
    <t>Administrative</t>
  </si>
  <si>
    <t>Renewable Energy</t>
  </si>
  <si>
    <t>Artificial Reefs</t>
  </si>
  <si>
    <t>Marine Life</t>
  </si>
  <si>
    <t>Submarine Cables</t>
  </si>
  <si>
    <t>Maritime</t>
  </si>
  <si>
    <t>Data Inventory</t>
  </si>
  <si>
    <t>Final Data Product Source</t>
  </si>
  <si>
    <t>Webservice link</t>
  </si>
  <si>
    <t>Northeast Ocean Data Portal</t>
  </si>
  <si>
    <t>Mid-Atlantic Data Portal</t>
  </si>
  <si>
    <t>Inventory Description</t>
  </si>
  <si>
    <t>Link</t>
  </si>
  <si>
    <t>NortheastOceanData.org</t>
  </si>
  <si>
    <t>Inventory Contact/Updater</t>
  </si>
  <si>
    <t>Dataset Coordinate System</t>
  </si>
  <si>
    <t>Link to download final data product</t>
  </si>
  <si>
    <t>Inventory Updater</t>
  </si>
  <si>
    <t>LIS Spatial Extent</t>
  </si>
  <si>
    <t>Link to Map</t>
  </si>
  <si>
    <t>Date this dataset was added into the LIS CMSP Inventory</t>
  </si>
  <si>
    <t>Dataset Format</t>
  </si>
  <si>
    <t>N/A</t>
  </si>
  <si>
    <t>This layer shows locations where participants in the 2012 Northeast Recreational Boater Survey, conducted by SeaPlan and the Northeast Regional Ocean Council (NROC), viewed specific types of animals during boating trips. Survey participants plotted activity points using an interactive mapping tool. If a participant indicated that they were viewing wildlife at a specific location, they could also choose the type of animal they were viewing. Wildlife categories included: whales, birds, dolphins &amp; porpoise, turtles, seals, and other.</t>
  </si>
  <si>
    <t>Dataset Name</t>
  </si>
  <si>
    <t>Dataset Description</t>
  </si>
  <si>
    <t>http://www.northeastoceandata.org/data/data-download/</t>
  </si>
  <si>
    <t>http://ec2-50-19-218-171.compute-1.amazonaws.com/arcgis1/rest/services/</t>
  </si>
  <si>
    <t>12/2013</t>
  </si>
  <si>
    <t>Original Data Source(s)</t>
  </si>
  <si>
    <t>Federal Energy Regulatory Comission</t>
  </si>
  <si>
    <t>Rhode Island Coastal Resources Management Council</t>
  </si>
  <si>
    <t>University of Rhode Island</t>
  </si>
  <si>
    <t>??</t>
  </si>
  <si>
    <t>NOAA Coastal Services Center</t>
  </si>
  <si>
    <t>as of 6/6/2013</t>
  </si>
  <si>
    <t>through 2022</t>
  </si>
  <si>
    <t>Metadata Date</t>
  </si>
  <si>
    <t>NOAA Navigational Charts</t>
  </si>
  <si>
    <t>Time Period of Dataset</t>
  </si>
  <si>
    <t>representative of 2009 facilities</t>
  </si>
  <si>
    <t>United States Environmental Protection Agency</t>
  </si>
  <si>
    <t>NOAA Office of Coast Survey</t>
  </si>
  <si>
    <t>Code of Federal Regulations</t>
  </si>
  <si>
    <t>Code of Federal Regulations, U.S. Coast Pilot</t>
  </si>
  <si>
    <t>Automatic Identification Systems, U.S. Coast Guard</t>
  </si>
  <si>
    <t>Maine Department of Marine Resources Aquaculture Lease Records, New Hampshire Department of Environmental Services Coastal Resources Program, New Hampshire Department of Environmental Services Shellfish Program, New Hampshire Fish and Game Department, Connecticut Department of Agriculture Bureau of Aquaculture and Laboratory
Services, Connecticut Department of Energy and Environmental Protection, Connecticut SeaGrant, Rhode Island Coastal Resources Management Council</t>
  </si>
  <si>
    <t>Connecticut Department of Agriculture Bureau of Aquaculture (CT DA/BA), Connecticut Department of Environmental Protection (CT DEP), Massachusetts Division of Marine Fisheries (MA DMF), Massachusetts Office of Geographic Information (MassGIS), Maine Department of Marine Resources (MEDMR), Maine Office of Geographic Information Systems (MEGIS), New Hampshire Department of Environmental Services (NHDES), New York State Department of Environmental Conservation (NYSDEC) Bureau of
Marine Resources, Rhode Island Department of Environmental Management (RIDEM), Rhode Island Geographic Information Database (RIGIS), U.S. Food and Drug Administration National Shellfish Sanitation Program (NSSP), U.S. Census</t>
  </si>
  <si>
    <t>2000 to 2009</t>
  </si>
  <si>
    <t>SeaPlan 2012 Northeast Recreational Boater Survey</t>
  </si>
  <si>
    <t>The Nature Conservancy, NOAA National Marine Fisheries Service 2012</t>
  </si>
  <si>
    <t>The Nature Conservancy, NOAA National Marine Fisheries Service 2013</t>
  </si>
  <si>
    <t>The Nature Conservancy, NOAA National Marine Fisheries Service 2014</t>
  </si>
  <si>
    <t>The Nature Conservancy, NOAA National Marine Fisheries Service 2015</t>
  </si>
  <si>
    <t>The Nature Conservancy, NOAA National Marine Fisheries Service 2016</t>
  </si>
  <si>
    <t>The Nature Conservancy, NOAA National Marine Fisheries Service 2017</t>
  </si>
  <si>
    <t>The Nature Conservancy, NOAA National Marine Fisheries Service 2018</t>
  </si>
  <si>
    <t>The Nature Conservancy, NOAA National Marine Fisheries Service 2019</t>
  </si>
  <si>
    <t>NOAA Environmental Sensitivity Index (ESI)</t>
  </si>
  <si>
    <t>Massachusetts: data reviewed by local and regional experts in 1998, New Hampshire:  compiled during 2003, Connecticut, New York, Rhode Island: 1959 to 2001, New York (Long Island Sound): 1998 to 2008</t>
  </si>
  <si>
    <t>Marine Mammals Habitat</t>
  </si>
  <si>
    <t>http://j.mp/1p7lvOm</t>
  </si>
  <si>
    <t>Northern/Soutern coasts of LIS</t>
  </si>
  <si>
    <t>2009 to 2011</t>
  </si>
  <si>
    <t>Northeast Fisheries Science Center</t>
  </si>
  <si>
    <t>2007 to 2011</t>
  </si>
  <si>
    <t>2003 to 2007</t>
  </si>
  <si>
    <t>The Nature Conservancy</t>
  </si>
  <si>
    <t>Maine Department of Marine Resources, Bureau of Resource Management, Maine Office of GIS, University of New Hampshire, New Hampshire Department of Environmental Services, NH GRANIT (New Hampshire Geographically Referenced Analysis and
Information Transfer System), Massachusetts Department of Environmental Protection, MassGIS, Rhode Island Eelgrass Task Force, Virginia Tech University/US Fish and Wildlife Inventory, National Wetlands Inventory Program, Connecticut Department of Energy and Environmental Protection</t>
  </si>
  <si>
    <t>National Wetlands Inventory, Massachusetts Department of Environmental Protection</t>
  </si>
  <si>
    <t>Northeastern Regional Association of Coastal Ocean Observing Systems</t>
  </si>
  <si>
    <t>RPS Applied Science Associates</t>
  </si>
  <si>
    <t>National Renewable Energy Laboratory</t>
  </si>
  <si>
    <t>June 2010 Report</t>
  </si>
  <si>
    <t>NOAA National Geophysical Data Center</t>
  </si>
  <si>
    <t>USGS Contiental Margin Mapping Program</t>
  </si>
  <si>
    <t>1982 to 1999</t>
  </si>
  <si>
    <t xml:space="preserve">U.S. Census </t>
  </si>
  <si>
    <t>USGS Geographic Names Information System</t>
  </si>
  <si>
    <t>as of 12/2/2013</t>
  </si>
  <si>
    <t>Based on best available data from the US Army Corps of Engineers as of 11/22/2010, and U.S. Code of Federal Regulations as of 3/31/2012</t>
  </si>
  <si>
    <t>as of 3/31/2012</t>
  </si>
  <si>
    <t>as of 4/2013</t>
  </si>
  <si>
    <t>as of 8/2013</t>
  </si>
  <si>
    <t>as of 1/25/2014</t>
  </si>
  <si>
    <t>as of 3/1/2013</t>
  </si>
  <si>
    <t>as of 10/29/2013</t>
  </si>
  <si>
    <t>5/2012 to 10/2012</t>
  </si>
  <si>
    <t>1/1998 to 12/2006</t>
  </si>
  <si>
    <t>Maine: between 2001 and 2010, New Hampshire: late summer of 2011, Massachusetts: 2001, Rhode Island: 2012, Connecticut: 7/14/2009 to 7/15/2009</t>
  </si>
  <si>
    <t>1/2009</t>
  </si>
  <si>
    <t>1/2010</t>
  </si>
  <si>
    <t>10/2011</t>
  </si>
  <si>
    <t>4/2013</t>
  </si>
  <si>
    <t>if there is one</t>
  </si>
  <si>
    <t>raster, polygon, point, line</t>
  </si>
  <si>
    <t>Where did the origional data come from?</t>
  </si>
  <si>
    <t>Where did the final data product come from?</t>
  </si>
  <si>
    <t>Does this dataset have metadata?</t>
  </si>
  <si>
    <t>LIS CMSP Inventory Addition/Update</t>
  </si>
  <si>
    <t>Web: Web Merc., Download: NAD83</t>
  </si>
  <si>
    <t>Original Data Category</t>
  </si>
  <si>
    <t>Original Data Sub-Category</t>
  </si>
  <si>
    <t>NY Spatial Data Inventory</t>
  </si>
  <si>
    <t xml:space="preserve">The NY Spatial Data Inventory catalogues the data NY Department of State's Office of Planning and Development hosts on their Geographic Information Gateway (currently in development). The Gateway is intended to provide the public and decision-makers access to the information and tools necessary to grow New York's economy, ensure resilient communities, and plan for the responsible use and revitalization of our land and water resources. </t>
  </si>
  <si>
    <t>Biological</t>
  </si>
  <si>
    <t xml:space="preserve"> Productivity</t>
  </si>
  <si>
    <t>regional, includes LIS</t>
  </si>
  <si>
    <t>CT DEEP</t>
  </si>
  <si>
    <t>CT State Plane NAD83</t>
  </si>
  <si>
    <t>http://www.ct.gov/deep/cwp/view.asp?a=2698&amp;q=322898&amp;deepNav_GID=1707%20</t>
  </si>
  <si>
    <t>NatureServe. 2009. Digital Distribution of Eastern Tiger Swallowtail (Papilio glaucus), an Important Pollinator. NatureServe, Arlington, VA, USA.</t>
  </si>
  <si>
    <t>http://cteco.uconn.edu/maps.htm</t>
  </si>
  <si>
    <t>http://cteco.uconn.edu/map_services.htm</t>
  </si>
  <si>
    <t>http://www.nysgis.state.ny.us/gisdata/inventories/details.cfm?DSID=318</t>
  </si>
  <si>
    <t>http://www.ct.gov/deep/cwp/view.asp?a=2698&amp;q=322898&amp;deepNav_GID=1707%20#CoastalResourceManagement</t>
  </si>
  <si>
    <t>The result of an exercise ca. 2011 to provide a  list of relevant CT/NY coastal spatial data to support the EPA Long Island Sound Study's Stewardship Sites working Group.</t>
  </si>
  <si>
    <t>https://www.conservationgateway.org/ConservationByGeography/NorthAmerica/UnitedStates/edc/reportsdata/marine/lis/Pages/default.aspx</t>
  </si>
  <si>
    <t>Ecological Marine Unit</t>
  </si>
  <si>
    <t>Migratory Portfolio</t>
  </si>
  <si>
    <t>Seafloor Portfolio</t>
  </si>
  <si>
    <t>Integrated Portfolio</t>
  </si>
  <si>
    <t>2012 All AIS Vessel Density</t>
  </si>
  <si>
    <t>2012 Cargo AIS Vessel Density</t>
  </si>
  <si>
    <t>2012 Passenger AIS Vessel Density</t>
  </si>
  <si>
    <t>2012 Tug-Tow AIS Vessel Density</t>
  </si>
  <si>
    <t>2012 Tanker AIS Vessel Density</t>
  </si>
  <si>
    <t xml:space="preserve">This layer shows the density of vessel traffic in 2012 for all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</si>
  <si>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 xml:space="preserve">This layer shows the density of vessel traffic in 2012 for cargo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</si>
  <si>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 xml:space="preserve">This layer shows the density of vessel traffic in 2012 for passenger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</si>
  <si>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 xml:space="preserve">This layer shows the density of vessel traffic in 2012 for tug and tow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</si>
  <si>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http://j.mp/1sQGBx7</t>
  </si>
  <si>
    <t>http://j.mp/1sQGEci</t>
  </si>
  <si>
    <t>http://j.mp/1sQGLo0</t>
  </si>
  <si>
    <t>http://j.mp/1sQGPV2</t>
  </si>
  <si>
    <t>http://j.mp/1sQGSA4</t>
  </si>
  <si>
    <t>Web: Web Merc.</t>
  </si>
  <si>
    <t>Not Downloadable</t>
  </si>
  <si>
    <t xml:space="preserve">This map layer shows nest sites of coastal bird species in Connecticut, Massachusetts, New Hampshire, New York and Rhode Island. Multiple records may be available at the same feature location. The data were created from NOAA's Environmental Sensitivity Index, which was developed to characterize shorelines based on their sensitivity to spilled oil in order to understand the potential risk to these species. These data are currently not available for download. Layer is available at a scale of approximately 1:500,000. </t>
  </si>
  <si>
    <t>This map layer shows sensitive habitat for coastal bird species in Connecticut, Massachusetts, New Hampshire, New York and Rhode Island. Multiple records may be available at the same feature location. The data were created from NOAA's Environmental Sensitivity Index, which was developed to characterize shorelines based on their sensitivity to spilled oil in order to understand the potential risk to these species. These data are currently not available for download. Layer is available at a scale of approximately 1:500,000.</t>
  </si>
  <si>
    <t>This map layer shows sensitive habitat for marine mammal species in Connecticut, Massachusetts, New Hampshire, New York and Rhode Island. Multiple records may be available at the same feature location. The data were created from NOAA's Environmental Sensitivity Index, which was developed to characterize shorelines based on their sensitivity to spilled oil in order to understand the potential risk to these species. These data are currently not available for download. Layer is available at a scale of approximately 1:500,000.</t>
  </si>
  <si>
    <t>Administrative Boundaries</t>
  </si>
  <si>
    <t>Jurisdictional</t>
  </si>
  <si>
    <t>Planning</t>
  </si>
  <si>
    <t>Sea Turtles</t>
  </si>
  <si>
    <t>Cultural &amp; Demographic</t>
  </si>
  <si>
    <t>Energy Infrastructure</t>
  </si>
  <si>
    <t>LIS CMSP Category</t>
  </si>
  <si>
    <t>LIS CMSP Subcategory</t>
  </si>
  <si>
    <t>Marine Mammals and Sea Turtles</t>
  </si>
  <si>
    <t xml:space="preserve">population, tribal lands, </t>
  </si>
  <si>
    <t xml:space="preserve">Tidal Hydrokinetic Projects, Turbine Locations, Electrical Transmission Substations, Electrical Transmission Lines </t>
  </si>
  <si>
    <t>Recreational Boater Activities datasets</t>
  </si>
  <si>
    <t>Coastal Barrier Resource System</t>
  </si>
  <si>
    <t>Outer Continental Lease Blocks</t>
  </si>
  <si>
    <t>Counties</t>
  </si>
  <si>
    <t>States</t>
  </si>
  <si>
    <t>This map layer shows five types of offshore marine jurisdictional boundaries for the United States: Exclusive Economic Zone, Contiguous Zone, Territorial Sea, Revenue Sharing Boundary, and State Seaward Boundary. The map layer is a standardized compilation of published marine boundaries from the NOAA Office of Coast Survey and the Bureau of Ocean Energy Management.</t>
  </si>
  <si>
    <t>This map layer shows areas designated as undeveloped coastal barriers in accordance with the Coastal Barrier Resources Act, which encourages conservation of hurricane-prone, biologically rich coastal barriers by restricting federal expenditures that encourage development. Coastal Barrier Resources System units (tan) are usually private lands, while Otherwise Protected Areas (brown) are typically owned by organizations for the purpose of wildlife refuge, sanctuary, recreation, and/or natural resource conservation.</t>
  </si>
  <si>
    <t>This map layer shows Outer Continental Shelf (OCS) Lease Blocks, which are defined by the federal government to support offshore resource management. Block labels are visible on the map at appropriate zoom levels. Standard lease blocks are 4,800 meters square, but blocks can be smaller when clipped by an existing marine boundary, such as an international boundary, federal-state boundary, or Universal Transverse Mercator (UTM) Zone boundary.</t>
  </si>
  <si>
    <t xml:space="preserve">This map layer shows coastal counties of New England and New York, including their offshore boundaries. </t>
  </si>
  <si>
    <t xml:space="preserve"> This map layer shows the coastal states of New England and New York, including their offshore boundaries. </t>
  </si>
  <si>
    <t>http://j.mp/TxBlUS</t>
  </si>
  <si>
    <t>http://j.mp/TxBszK</t>
  </si>
  <si>
    <t>http://j.mp/TxBvvu</t>
  </si>
  <si>
    <t>http://j.mp/TxBx6t</t>
  </si>
  <si>
    <t>http://j.mp/TxBzeG</t>
  </si>
  <si>
    <t>In and around LIS</t>
  </si>
  <si>
    <t>Around Block Island</t>
  </si>
  <si>
    <t>Web: Web Merc., Download: NAD84</t>
  </si>
  <si>
    <t>Web: Web Merc., Download: NAD85</t>
  </si>
  <si>
    <t>Web: Web Merc., Download: NAD86</t>
  </si>
  <si>
    <t>Web: Web Merc., Download: NAD87</t>
  </si>
  <si>
    <t>U.S. Fish and Wildlife Service 2010</t>
  </si>
  <si>
    <t>09/30/1982-10/15/2008</t>
  </si>
  <si>
    <t>Bureau of Ocean Energy Management</t>
  </si>
  <si>
    <t>2005-2008</t>
  </si>
  <si>
    <t>U.S Census Bureau</t>
  </si>
  <si>
    <t>No-Report Included</t>
  </si>
  <si>
    <t>Coastal Energy Facilities, EPA regulated Facilities, Ocean Disposal Sites</t>
  </si>
  <si>
    <t>Chemical</t>
  </si>
  <si>
    <t>Geological</t>
  </si>
  <si>
    <t>Physical Environment</t>
  </si>
  <si>
    <t>Oceanographic</t>
  </si>
  <si>
    <t>Shellfish</t>
  </si>
  <si>
    <t>Example Data</t>
  </si>
  <si>
    <t>http://portal.midatlanticocean.org/planner/#x=-73.24&amp;y=38.93&amp;z=7&amp;logo=true&amp;controls=true&amp;basemap=ESRI+Ocean&amp;tab=data&amp;legends=false&amp;layers=true</t>
  </si>
  <si>
    <t xml:space="preserve">Submerged Lands Act Boundary </t>
  </si>
  <si>
    <t>The Submerged Lands Act (SLA) boundary line (also known as State Seaward Boundary or Fed State Boundary) defines the seaward limit of a state's submerged lands and the landward boundary of federally managed OCS lands. In the BOEM Atlantic Region it is projected 3 nautical miles offshore from the baseline.</t>
  </si>
  <si>
    <t>Bureau of Ocean Energy Management, Mapping and Boundary Branch</t>
  </si>
  <si>
    <t>MARCO Data Portal</t>
  </si>
  <si>
    <t xml:space="preserve">OCS Lease Blocks </t>
  </si>
  <si>
    <t>These boundaries were created for BOEM administrative purposes only, such as delineating BOEM planning areas or determining shared state revenue sharing within the 3 nautical mile zone seaward of the SLA boundary, known as the Revenue Sharing Boundary. They were created using the equidistant principle used to divide offshore areas between countries as defined within the UNCLOS. They are not meant to depict areas offshore as pertaining to or controlled by any particular state.</t>
  </si>
  <si>
    <t>These are polygon locations of Mid-Atlantic artificial reefs. These data usually represent general polygons within which artificial reef material has been deposited--the entirety of each polygon is not necessarily all artificial reef.</t>
  </si>
  <si>
    <t>Compiled by TNC from various sources</t>
  </si>
  <si>
    <t>All Gear Types</t>
  </si>
  <si>
    <t>Bottom Trawl</t>
  </si>
  <si>
    <t>Gill Nets</t>
  </si>
  <si>
    <t>Long Lines</t>
  </si>
  <si>
    <t>Midwater Trawls</t>
  </si>
  <si>
    <t>Other Dredges</t>
  </si>
  <si>
    <t>Other Gear</t>
  </si>
  <si>
    <t>Pots Traps</t>
  </si>
  <si>
    <t>Summer Flounder Landings</t>
  </si>
  <si>
    <t>Recreational Fishing</t>
  </si>
  <si>
    <t>Party &amp; Charter Boat</t>
  </si>
  <si>
    <t>Benthic Habitats (North)</t>
  </si>
  <si>
    <t>Coldwater Corals</t>
  </si>
  <si>
    <t>Essential Fish Habitat</t>
  </si>
  <si>
    <t>Habitat for Soft Corals (Alcyonacea)</t>
  </si>
  <si>
    <t>Sea Level Rise Vulnerability</t>
  </si>
  <si>
    <t>Seabed Forms</t>
  </si>
  <si>
    <t>Sediment Grain Size</t>
  </si>
  <si>
    <t>Aids to Navigation</t>
  </si>
  <si>
    <t>All Vessels</t>
  </si>
  <si>
    <t>AIS Shipping Data (2011)</t>
  </si>
  <si>
    <t>Cargo Vessels</t>
  </si>
  <si>
    <t>Passenger Vessels</t>
  </si>
  <si>
    <t>Tanker Vessels</t>
  </si>
  <si>
    <t>Tug Tow Vessels</t>
  </si>
  <si>
    <t>Anchorage Grounds</t>
  </si>
  <si>
    <t>Maintained Channels</t>
  </si>
  <si>
    <t>N. Atlantic Right Whale SMAs</t>
  </si>
  <si>
    <t>Offshore Discharge Flow</t>
  </si>
  <si>
    <t>Port Commodity</t>
  </si>
  <si>
    <t>Port Facilities (Areas)</t>
  </si>
  <si>
    <t>Port Ownership</t>
  </si>
  <si>
    <t>Port Commodity (Points)</t>
  </si>
  <si>
    <t>Port Facilities (Points)</t>
  </si>
  <si>
    <t>Port Ownership (Points)</t>
  </si>
  <si>
    <t>Shipwreck Density</t>
  </si>
  <si>
    <t>Coastal Energy Facilities</t>
  </si>
  <si>
    <t>Wind Speed</t>
  </si>
  <si>
    <t>This is an extract of Fishing Vessel Trip Report (FVTR) data that The Nature Conservancy compiled from raw data received from the National Marine Fisheries Service (NMFS).</t>
  </si>
  <si>
    <t>National Marine Fisheries Service</t>
  </si>
  <si>
    <t>This is an extract of Fishing Vessel Trip Report (FVTR) data that The Nature Conservancy compiled from data received from the National Marine Fisheries Service (NMFS).</t>
  </si>
  <si>
    <t>This is an extract of Fishing Vessel Trip Report (FVTR) data for Recreational Party and Charter Boat Fishing that The Nature Conservancy compiled from data received from the National Marine Fisheries Service (NMFS).</t>
  </si>
  <si>
    <t>Fishing effort (days fished) and landings compiled by ten-minute square (areas that are 10 minutes of longitude by 10 minutes of latitude) for a 10-year period (2000-2009). The fishing effort data are broken down by various gear types. In the MARCO portal the data are displayed for a sum of all gear types, for a sum of all bottom contacting mobile gear (mostly dredges and bottom trawls) and for a sum of pelagic gear types.</t>
  </si>
  <si>
    <t>Benthic habitats are based on Ecological Marine Units (EMUs), which represent the three-way combination of depth, sediment grain size and seabed forms based on the ecological thresholds revealed by the organism relationships. Benthic habitats are combinations of EMUs considered with their species assemblages. Thresholds were created by classifying grab samples into organism groups based on similarities in the composition and abundance of the benthic species using hierarchical cluster analysis. To perform this analysis, each grab sample was classified to an organism group, then overlaid on standardized base maps of depth, sediment grain size and seabed forms, and attributed with the information taken from the classified data. Regression trees were built individually for each physical variable to identify critical thresholds that separated sets of organism groups from each other. Regression trees were also built using all variables collectively to identify which variables were driving the organism differences. Each analysis was performed separately by ecological subregion after data exploration revealed that the relationships between genera and physical factors differed markedly among subregions.</t>
  </si>
  <si>
    <t>USGS, NOAA; analysis by TNC</t>
  </si>
  <si>
    <t>Areas where coldwater corals are present.</t>
  </si>
  <si>
    <t>NOAA Deep Sea Coral Research and Technology Program</t>
  </si>
  <si>
    <t>Essential Fish Habitat (EFH) is defined as those waters and substrate necessary to fish for spawning, breeding, feeding, or growth to maturity (16 U.S.C. 1802(10)). Waters include aquatic areas and their associated physical, chemical, and biological properties that are used by fish and may include aquatic areas historically used by fish where appropriate; substrate includes sediment, hard bottom, structures underlying the waters, and associated biological communities; necessary means the habitat required to support a sustainable fishery and the managed species' contribution to a healthy ecosystem; and spawning, breeding, feeding, or growth to maturity covers a species' full life cycle. This particular layer represents an overlay of EFH polygons for numerous species. The Nature Conservancy obtained individual EFH layers from NOAA. The data presented here do not represent EFH for individual species but rather the number of overlapping EFH in any given location. The following species are included in the overlay: American Plaice, Atlantic Halibut, Atlantic Herring, Haddock, Monkfish, Ocean Pout, Offshore Hake, Pollock, Redfish, Red Hake, Sea Scallop, Silver Hake, Tilefish, White Hake, Windowpane Flounder, Winter Flounder, Witch Flounder, and Yellowtail Flounder.</t>
  </si>
  <si>
    <t>NOAA; analysis by TNC</t>
  </si>
  <si>
    <t>NOAA/NOS National Centers for Coastal Ocean Science (NCCOS)</t>
  </si>
  <si>
    <t>Seabed forms classify seafloor topography into discrete units. Derived from The Nature Conservancy's digital bathymetry, seabed forms can be described by a combination of just two variables: seabed position and slope. Seabed position (also referred to as topographic position or slope position) describes the topography of the area surrounding a particular cell. We based our seabed position calculations on Fels and Zobel's (1995) method, which evaluates the elevation differences between the model cell and the surrounding cells within a specified distance.</t>
  </si>
  <si>
    <t>The goal of this project is to provide a preliminary overview of the relative susceptibility of the Nation's coast to sea-level rise through the use of a coastal vulnerability index (CVI). This initial classification is based upon the variables geomorphology, regional coastal slope, tide range, wave height, relative sea-level rise and shoreline erosion and accretion rates. The combination of these variables and their association to each other furnish a broad overview of regions where physical changes are likely to occur due to sea-level rise. The purpose of this data layer is to allow the user to view both the coastal vulnerability index (CVI) and the data from which the CVI is calculated (tides, wave height, relative sea-level rise, coastal slope, geomorphology, and shoreline erosion and accretion rate) for the U.S. Atlantic Coast. The CVI provides insight into the relative potential for coastal change due to future sea-level rise.</t>
  </si>
  <si>
    <t>U.S. Geological Survey</t>
  </si>
  <si>
    <t>This layer was created from interpolation of usSEABED point data. usSEABED's averaged grain-size for each sample produced a robust interpretation of sediment texture, showing local variation as well as large-scale patterns. The point samples were interpolated using the Kriging interpolation method in ArcGIS to create surfaces representing the area between sample points at a cell size of 500 meters. These data were created to be used for planning purposes only at an ecoregional scale. The source sediment data were point data that in some cases is very widely spaced. We classified grain-size according to organisms' preferences, and assigned names to these classes based on the Wentworth (1922) scheme.</t>
  </si>
  <si>
    <t>USGS; analysis by TNC</t>
  </si>
  <si>
    <t>Structures intended to assist a navigator to determine position or safe course, or to warn of dangers or obstructions to navigation. This dataset includes lights, signals, buoys, day beacons, and other aids to navigation. These data are intended for coastal and ocean use planning. Not for navigation. The aids to navigation database is maintained by the US Coast Guard and is the basis from which NOAA Coastal Services Center created a geospatial database for display on MarineCadastre.gov.</t>
  </si>
  <si>
    <t>This map layer shows buoys, lighthouses, and other signals that mark navigable channels, waterways, and obstructions. The layer is visible on the map only at medium to high zoom levels</t>
  </si>
  <si>
    <t>http://j.mp/1okBhC9</t>
  </si>
  <si>
    <t>U.S Coast Guard Navigation Center</t>
  </si>
  <si>
    <t>Pilot Boarding Areas</t>
  </si>
  <si>
    <t xml:space="preserve">This layer shows locations where harbor pilots meet and board arriving ships to navigate their passage to and from a destination port. Most pilot boarding areas are represented by circle with a radius of 0.5 nautical miles, unless source material indicated otherwise. This dataset will undergo a review by pilot associations to verify the information. </t>
  </si>
  <si>
    <t>Coast Pilot information: 2012 and 2013 and Massachusetts Office of Coastal Zone Management as of 2009</t>
  </si>
  <si>
    <t>U.S. Coast Pilot, Massachusetts Office of Coastal Zone Management</t>
  </si>
  <si>
    <t>http://j.mp/1okCV6O</t>
  </si>
  <si>
    <t>Eastern and Western LIS</t>
  </si>
  <si>
    <t>2011 All Vessel Density from AIS</t>
  </si>
  <si>
    <t>2011 Cargo Vessel Density from AIS</t>
  </si>
  <si>
    <t>2011 Passenger Vessel Density from AIS</t>
  </si>
  <si>
    <t>2011 Tug and Tow Vessel Density from AIS</t>
  </si>
  <si>
    <t>2011 Tanker Vessel Density from AIS</t>
  </si>
  <si>
    <t>Multispecies VMS point density 2006-2010</t>
  </si>
  <si>
    <t>This dataset broadly characterizes the density of commercial fishing vessel activity for the Multispecies fishery in the northeastern U.S. based on Vessel Monitoring Systems (VMS) from fishing vessels from 2006 to 2010. Data values are standardized and are best interpreted qualitatively. This dataset does not distinguish between areas of fishing activity versus transit. Therefore ports show up as high density regions, despite little to no fishing activity at those locations. An absence of data does not indicate an absence of fishing activity.</t>
  </si>
  <si>
    <t>National Marine Fisheries Service, Vessel Monitoring Systems</t>
  </si>
  <si>
    <t>http://j.mp/1nhKCgM</t>
  </si>
  <si>
    <t>http://j.mp/1nhKCNX</t>
  </si>
  <si>
    <t>Monkfish VMS point density 2006-2010</t>
  </si>
  <si>
    <t>This dataset broadly characterizes the density of commercial fishing vessel activity for the Monkfish fishery in the northeastern U.S. based on Vessel Monitoring Systems (VMS) from fishing vessels from 2006 to 2010. Data values are standardized and are best interpreted qualitatively. This dataset does not distinguish between areas of fishing activity versus transit. Therefore ports show up as high density regions, despite little to no fishing activity at those locations. An absence of data does not indicate an absence of fishing activity.</t>
  </si>
  <si>
    <t>Surf Clam/Quahog VMS point density 2006-2010</t>
  </si>
  <si>
    <t>This dataset broadly characterizes the density of commercial fishing vessel activity for the Surf Clam/Quahog fishery in the northeastern U.S. based on Vessel Monitoring Systems (VMS) from fishing vessels from 2007 to 2010 (no records were available for 2006). Data values are standardized and are best interpreted qualitatively. This dataset does not distinguish between areas of fishing activity versus transit. Therefore ports show up as high density regions, despite little to no fishing activity at those locations. An absence of data does not indicate an absence of fishing activity.</t>
  </si>
  <si>
    <t>http://j.mp/1okEH7R</t>
  </si>
  <si>
    <t>http://j.mp/1okEIsl</t>
  </si>
  <si>
    <t>Scallop VMS point density 2006-2010</t>
  </si>
  <si>
    <t>This dataset broadly characterizes the density of commercial fishing vessel activity for the Scallop fishery in the northeastern U.S. based on Vessel Monitoring Systems (VMS) from fishing vessels from 2006 to 2010. Data values are standardized and are best interpreted qualitatively. This dataset does not distinguish between areas of fishing activity versus transit. Therefore ports show up as high density regions, despite little to no fishing activity at those locations. An absence of data does not indicate an absence of fishing activity.</t>
  </si>
  <si>
    <t>Eastern LIS</t>
  </si>
  <si>
    <t>Around Block Island and a few areas along northern LIS coast</t>
  </si>
  <si>
    <t>Middle and Eastern LIS</t>
  </si>
  <si>
    <t>2006-2010</t>
  </si>
  <si>
    <t>All Gear Number of Trips 2000-2009</t>
  </si>
  <si>
    <t>Bottom Trawl Number of Trips 2000-2009</t>
  </si>
  <si>
    <t>Gill Nets Number of Trips 2000-2009</t>
  </si>
  <si>
    <t>Long Lines Number of Trips 2000-2009</t>
  </si>
  <si>
    <t>Midwater Trawl Number of Trips 2000-2009</t>
  </si>
  <si>
    <t>Other Dredges Number of Trips 2000-2009</t>
  </si>
  <si>
    <t>Other Gear Number of Trips 2000-2009</t>
  </si>
  <si>
    <t>Pots &amp; Traps Number of Trips 2000-2009</t>
  </si>
  <si>
    <t>Automatic Identification System (AIS) data are collected by the U.S. Coast Guard using automated two-way radio transmissions to track real-time vessel information such as ship identity, purpose, course, and speed, primarily in coastal U.S. waters. These data layers are derived from archived 2011 AIS data and are intended to be used by the ocean planning community to better understand vessel traffic patterns. The density grids shown here depict the concentration of a majority of commercial shipping traffic within U.S. coastal and offshore waters, though it should be noted that certain vessel types (i.e., fishing, military) are underrepresented. A track line was generated for each unique vessel from a “raw” AIS point database and these track lines were then used to create density grids.</t>
  </si>
  <si>
    <t>These data represent Seasonal Management Area locations where regulations implement speed restrictions in shipping areas at certain times of the year along the coast of the U.S. Atlantic seaboard. The purpose of the regulations is to reduce the likelihood of deaths and serious injuries to endangered North Atlantic right whales that result from collisions with ships as designated by 73 FR 60173, October 10, 2008, Rules and Regulations.</t>
  </si>
  <si>
    <t>Locations and flow attribute of discharge of effluent from waste water treatment plants receiving waste water from households, commercial establishments, and industries in the coastal drainage basin. Only offshore locations are included; inland source facilities were excluded. EPA flow data marked by facility are attributed to the federal and state offshore point data.</t>
  </si>
  <si>
    <t>These areas primarily include tax parcels that overlap port facility points extracted from a database maintained by the US Army Corps of Engineers Navigation Data Center. Public terminal boundaries in Virginia and Baltimore were received directly from those respective port authorities. All areas in the vicinity of Philadelphia were incorporated directly from Philly Freight Finder. Information on ownership and commodities is also included.</t>
  </si>
  <si>
    <t>This is a subset of the Port Facility database maintained by the US Army Corps of Engineers Navigation Data Center. This database contains all facility types that may be reported as the origin or destination of commercial waterborne vessel moves. Only those facilities relevant to the four major Mid-Atlantic ports of Virginia, Baltimore, Philadelphia and New York/New Jersey are included here. Information on ownership and commodities is also included.</t>
  </si>
  <si>
    <t>Density map of reported shipwrecks illustrating the prevalence of potential historic period archaeological sites on the Atlantic OCS. Because this information was compiled using sources that have unreliable location information, this data does not represent a complete record of potential archaeological sites within a particular geographic area and is not intended for decision-making or planning purposes.</t>
  </si>
  <si>
    <t>BOEM</t>
  </si>
  <si>
    <t>These data represent cables that have been laid underwater or buried beneath the seabed. This layer was created to allow for visualization, querying and downloading of NOAA’s Electronic Navigational Charts.</t>
  </si>
  <si>
    <t>NOAA</t>
  </si>
  <si>
    <t>The areas described in subpart A (33 U.S.C. 100) are designated as special anchorage areas. Vessels of less than 20 meters are not required to exhibit anchor lights or shapes required by rule 30 of the Inland Navigation Rules (33 U.S.C. 2030). The areas described in subpart B are designated as anchorage grounds. Please Note: Some areas depicted are deemed "Anchorage Prohibited" or "Anchor at Your Own Risk". Please refer to the appropriate Nautical Chart or the CFR for more detailed information.</t>
  </si>
  <si>
    <t>MarineCadastre.gov</t>
  </si>
  <si>
    <t>Maintained channels are areas designated as navigable channels, maintained by the US Army Corps of Engineers. In the MARCO Portal, these data are displayed in three depth classes: 0-35', 35-45', and &gt;45'. These data were derived from NOAA Electronic Navigation Charts (ENC) and translated and stored in a geodatabase by NOAA Coastal Services Center for the purposes of regional ocean planning.</t>
  </si>
  <si>
    <t>NOAA ENCs</t>
  </si>
  <si>
    <t>Electricity-generating facilities along the Mid-Atlantic coast. Parameters such as fuel source of the facility may be useful in ocean planning. The presence of a facility may indicate that certain power transmission infrastructure exists nearby. Absence of a facility or lack of sufficient capacity at a facility in a given area may also be an important characteristic in future energy planning processes.</t>
  </si>
  <si>
    <t>Annual average wind speeds are closely related to the available energy at a particular location. In these data, wind speeds are categorized by their value at a height of 90 meters above the surface. The data were created by the National Renewable Energy Laboratory (NREL) and AWS Truepower. Wind speed data for all of the MARCO states was created as part of onshore wind mapping projects. Speed data was extrapolated to 50 nautical miles offshore by NREL. The 90 m wind speed was calculated by a linear interpolation between 70 m and 100 m wind speeds.</t>
  </si>
  <si>
    <t>2000-2009</t>
  </si>
  <si>
    <t>http://portal.midatlanticocean.org/explore/catalog</t>
  </si>
  <si>
    <t>http://portal.midatlanticocean.org/visualize/#x=-72.61&amp;y=41.03&amp;z=9&amp;logo=true&amp;controls=true&amp;dls[]=true&amp;dls[]=0.7&amp;dls[]=74&amp;basemap=ESRI+Ocean&amp;themes[ids][]=1&amp;themes[ids][]=4&amp;tab=data&amp;legends=false&amp;layers=true</t>
  </si>
  <si>
    <t>http://portal.midatlanticocean.org/visualize/#x=-72.58&amp;y=41.10&amp;z=9&amp;logo=true&amp;controls=true&amp;dls[]=true&amp;dls[]=0.5&amp;dls[]=6&amp;basemap=ESRI+Ocean&amp;themes[ids][]=1&amp;tab=data&amp;legends=false&amp;layers=true</t>
  </si>
  <si>
    <t>Get from MARCO Group</t>
  </si>
  <si>
    <t>Few squares in LIS</t>
  </si>
  <si>
    <t>Few locations in eastern LIS</t>
  </si>
  <si>
    <t>http://portal.midatlanticocean.org/visualize/#x=-72.73&amp;y=41.00&amp;z=9&amp;logo=true&amp;controls=true&amp;dls[]=true&amp;dls[]=1&amp;dls[]=20&amp;basemap=ESRI+Ocean&amp;themes[ids][]=1&amp;themes[ids][]=4&amp;tab=data&amp;legends=false&amp;layers=true</t>
  </si>
  <si>
    <t>http://portal.midatlanticocean.org/visualize/#x=-72.73&amp;y=41.00&amp;z=9&amp;logo=true&amp;controls=true&amp;dls[]=false&amp;dls[]=0.5&amp;dls[]=11&amp;basemap=ESRI+Ocean&amp;themes[ids][]=1&amp;themes[ids][]=4&amp;tab=data&amp;legends=false&amp;layers=true</t>
  </si>
  <si>
    <t>http://portal.midatlanticocean.org/visualize/#x=-72.73&amp;y=41.00&amp;z=9&amp;logo=true&amp;controls=true&amp;dls[]=true&amp;dls[]=0.5&amp;dls[]=12&amp;basemap=ESRI+Ocean&amp;themes[ids][]=1&amp;themes[ids][]=4&amp;tab=data&amp;legends=false&amp;layers=true</t>
  </si>
  <si>
    <t>http://portal.midatlanticocean.org/visualize/#x=-72.73&amp;y=41.00&amp;z=9&amp;logo=true&amp;controls=true&amp;dls[]=true&amp;dls[]=0.5&amp;dls[]=68&amp;basemap=ESRI+Ocean&amp;themes[ids][]=1&amp;themes[ids][]=4&amp;tab=data&amp;legends=false&amp;layers=true</t>
  </si>
  <si>
    <t>http://portal.midatlanticocean.org/visualize/#x=-72.73&amp;y=41.00&amp;z=9&amp;logo=true&amp;controls=true&amp;dls[]=true&amp;dls[]=0.5&amp;dls[]=69&amp;basemap=ESRI+Ocean&amp;themes[ids][]=1&amp;themes[ids][]=4&amp;tab=data&amp;legends=false&amp;layers=true</t>
  </si>
  <si>
    <t>http://portal.midatlanticocean.org/visualize/#x=-72.73&amp;y=41.00&amp;z=9&amp;logo=true&amp;controls=true&amp;dls[]=true&amp;dls[]=0.5&amp;dls[]=70&amp;basemap=ESRI+Ocean&amp;themes[ids][]=1&amp;themes[ids][]=4&amp;tab=data&amp;legends=false&amp;layers=true</t>
  </si>
  <si>
    <t>http://portal.midatlanticocean.org/visualize/#x=-72.73&amp;y=41.00&amp;z=9&amp;logo=true&amp;controls=true&amp;dls[]=true&amp;dls[]=0.5&amp;dls[]=71&amp;basemap=ESRI+Ocean&amp;themes[ids][]=1&amp;themes[ids][]=4&amp;tab=data&amp;legends=false&amp;layers=true</t>
  </si>
  <si>
    <t>http://portal.midatlanticocean.org/visualize/#x=-72.73&amp;y=41.00&amp;z=9&amp;logo=true&amp;controls=true&amp;dls[]=true&amp;dls[]=0.5&amp;dls[]=72&amp;basemap=ESRI+Ocean&amp;themes[ids][]=1&amp;themes[ids][]=4&amp;tab=data&amp;legends=false&amp;layers=true</t>
  </si>
  <si>
    <t>http://portal.midatlanticocean.org/visualize/#x=-72.73&amp;y=41.00&amp;z=9&amp;logo=true&amp;controls=true&amp;dls[]=true&amp;dls[]=0.5&amp;dls[]=73&amp;basemap=ESRI+Ocean&amp;themes[ids][]=1&amp;themes[ids][]=4&amp;tab=data&amp;legends=false&amp;layers=true</t>
  </si>
  <si>
    <t>http://portal.midatlanticocean.org/visualize/#x=-72.73&amp;y=41.00&amp;z=9&amp;logo=true&amp;controls=true&amp;dls[]=true&amp;dls[]=0.5&amp;dls[]=14&amp;basemap=ESRI+Ocean&amp;themes[ids][]=1&amp;themes[ids][]=4&amp;tab=data&amp;legends=false&amp;layers=true</t>
  </si>
  <si>
    <t>Unknown</t>
  </si>
  <si>
    <t>http://portal.midatlanticocean.org/visualize/#x=-72.73&amp;y=41.00&amp;z=9&amp;logo=true&amp;controls=true&amp;dls[]=true&amp;dls[]=0.5&amp;dls[]=91&amp;basemap=ESRI+Ocean&amp;themes[ids][]=1&amp;themes[ids][]=4&amp;tab=data&amp;legends=false&amp;layers=true</t>
  </si>
  <si>
    <t>http://portal.midatlanticocean.org/visualize/#x=-72.73&amp;y=41.00&amp;z=9&amp;logo=true&amp;controls=true&amp;dls[]=true&amp;dls[]=0.5&amp;dls[]=52&amp;basemap=ESRI+Ocean&amp;themes[ids][]=2&amp;tab=data&amp;legends=false&amp;layers=true</t>
  </si>
  <si>
    <t>http://portal.midatlanticocean.org/visualize/#x=-72.73&amp;y=41.00&amp;z=9&amp;logo=true&amp;controls=true&amp;dls[]=false&amp;dls[]=1&amp;dls[]=58&amp;basemap=ESRI+Ocean&amp;themes[ids][]=2&amp;tab=data&amp;legends=false&amp;layers=true</t>
  </si>
  <si>
    <t>Few points in LIS</t>
  </si>
  <si>
    <t>http://portal.midatlanticocean.org/visualize/#x=-72.73&amp;y=41.00&amp;z=9&amp;logo=true&amp;controls=true&amp;dls[]=false&amp;dls[]=0.5&amp;dls[]=30&amp;basemap=ESRI+Ocean&amp;themes[ids][]=2&amp;tab=data&amp;legends=false&amp;layers=true</t>
  </si>
  <si>
    <t>http://portal.midatlanticocean.org/visualize/#x=-72.73&amp;y=41.00&amp;z=9&amp;logo=true&amp;controls=true&amp;dls[]=false&amp;dls[]=0.5&amp;dls[]=135&amp;basemap=ESRI+Ocean&amp;themes[ids][]=2&amp;tab=data&amp;legends=false&amp;layers=true</t>
  </si>
  <si>
    <t>http://portal.midatlanticocean.org/visualize/#x=-72.80&amp;y=40.84&amp;z=9&amp;logo=true&amp;controls=true&amp;dls[]=false&amp;dls[]=0.6&amp;dls[]=53&amp;basemap=ESRI+Ocean&amp;themes[ids][]=2&amp;tab=data&amp;legends=false&amp;layers=true</t>
  </si>
  <si>
    <t>Along Coast of LIS</t>
  </si>
  <si>
    <t>http://portal.midatlanticocean.org/visualize/#x=-72.81&amp;y=40.85&amp;z=9&amp;logo=true&amp;controls=true&amp;dls[]=true&amp;dls[]=0.5&amp;dls[]=33&amp;basemap=ESRI+Ocean&amp;themes[ids][]=2&amp;tab=data&amp;legends=false&amp;layers=true</t>
  </si>
  <si>
    <t>http://portal.midatlanticocean.org/visualize/#x=-72.81&amp;y=40.85&amp;z=9&amp;logo=true&amp;controls=true&amp;dls[]=false&amp;dls[]=0.5&amp;dls[]=9&amp;basemap=ESRI+Ocean&amp;themes[ids][]=2&amp;tab=data&amp;legends=false&amp;layers=true</t>
  </si>
  <si>
    <t>http://portal.midatlanticocean.org/visualize/#x=-72.81&amp;y=40.85&amp;z=9&amp;logo=true&amp;controls=true&amp;dls[]=false&amp;dls[]=0.5&amp;dls[]=128&amp;basemap=ESRI+Ocean&amp;themes[ids][]=8&amp;tab=data&amp;legends=false&amp;layers=true</t>
  </si>
  <si>
    <t>http://portal.midatlanticocean.org/visualize/#x=-72.59&amp;y=40.98&amp;z=9&amp;logo=true&amp;controls=true&amp;dls[]=true&amp;dls[]=0.5&amp;dls[]=98&amp;basemap=ESRI+Ocean&amp;themes[ids][]=8&amp;tab=data&amp;legends=false&amp;layers=true</t>
  </si>
  <si>
    <t>http://portal.midatlanticocean.org/visualize/#x=-72.59&amp;y=40.98&amp;z=9&amp;logo=true&amp;controls=true&amp;dls[]=true&amp;dls[]=0.5&amp;dls[]=99&amp;basemap=ESRI+Ocean&amp;themes[ids][]=8&amp;tab=data&amp;legends=false&amp;layers=true</t>
  </si>
  <si>
    <t>http://portal.midatlanticocean.org/visualize/#x=-72.59&amp;y=40.98&amp;z=9&amp;logo=true&amp;controls=true&amp;dls[]=true&amp;dls[]=0.5&amp;dls[]=102&amp;basemap=ESRI+Ocean&amp;themes[ids][]=8&amp;tab=data&amp;legends=false&amp;layers=true</t>
  </si>
  <si>
    <t>http://portal.midatlanticocean.org/visualize/#x=-72.59&amp;y=40.98&amp;z=9&amp;logo=true&amp;controls=true&amp;dls[]=true&amp;dls[]=0.5&amp;dls[]=100&amp;basemap=ESRI+Ocean&amp;themes[ids][]=8&amp;tab=data&amp;legends=false&amp;layers=true</t>
  </si>
  <si>
    <t>http://portal.midatlanticocean.org/visualize/#x=-72.59&amp;y=40.98&amp;z=9&amp;logo=true&amp;controls=true&amp;dls[]=true&amp;dls[]=0.5&amp;dls[]=101&amp;basemap=ESRI+Ocean&amp;themes[ids][]=8&amp;tab=data&amp;legends=false&amp;layers=true</t>
  </si>
  <si>
    <t>2010-2012</t>
  </si>
  <si>
    <t>http://portal.midatlanticocean.org/visualize/#x=-72.59&amp;y=40.98&amp;z=9&amp;logo=true&amp;controls=true&amp;dls[]=true&amp;dls[]=0.8&amp;dls[]=105&amp;basemap=ESRI+Ocean&amp;themes[ids][]=8&amp;tab=data&amp;legends=false&amp;layers=true</t>
  </si>
  <si>
    <t>http://portal.midatlanticocean.org/visualize/#x=-72.59&amp;y=40.98&amp;z=9&amp;logo=true&amp;controls=true&amp;dls[]=false&amp;dls[]=0.5&amp;dls[]=122&amp;basemap=ESRI+Ocean&amp;themes[ids][]=8&amp;tab=data&amp;legends=false&amp;layers=true</t>
  </si>
  <si>
    <t>as of April 2013</t>
  </si>
  <si>
    <t>http://portal.midatlanticocean.org/visualize/#x=-72.59&amp;y=40.98&amp;z=9&amp;logo=true&amp;controls=true&amp;dls[]=false&amp;dls[]=0.5&amp;dls[]=106&amp;basemap=ESRI+Ocean&amp;themes[ids][]=8&amp;tab=data&amp;legends=false&amp;layers=true</t>
  </si>
  <si>
    <t>Just south of Block Island</t>
  </si>
  <si>
    <t>12/09/2008-12/09/2013</t>
  </si>
  <si>
    <t>http://portal.midatlanticocean.org/visualize/#x=-72.59&amp;y=40.98&amp;z=9&amp;logo=true&amp;controls=true&amp;dls[]=false&amp;dls[]=0.5&amp;dls[]=86&amp;basemap=ESRI+Ocean&amp;themes[ids][]=8&amp;tab=data&amp;legends=false&amp;layers=true</t>
  </si>
  <si>
    <t>One point in LIS</t>
  </si>
  <si>
    <t>1995-2010</t>
  </si>
  <si>
    <t>http://portal.midatlanticocean.org/visualize/#x=-73.70&amp;y=40.69&amp;z=10&amp;logo=true&amp;controls=true&amp;dls[]=true&amp;dls[]=0.5&amp;dls[]=123&amp;basemap=ESRI+Ocean&amp;themes[ids][]=8&amp;tab=data&amp;legends=false&amp;layers=true</t>
  </si>
  <si>
    <t>Western LIS</t>
  </si>
  <si>
    <t>US Army Corps of Engineers, The Nature Conservancy, Rutgers University</t>
  </si>
  <si>
    <t>http://portal.midatlanticocean.org/visualize/#x=-73.65&amp;y=40.74&amp;z=10&amp;logo=true&amp;controls=true&amp;dls[]=true&amp;dls[]=0.5&amp;dls[]=125&amp;basemap=ESRI+Ocean&amp;themes[ids][]=8&amp;tab=data&amp;legends=false&amp;layers=true</t>
  </si>
  <si>
    <t>http://portal.midatlanticocean.org/visualize/#x=-73.38&amp;y=40.84&amp;z=10&amp;logo=true&amp;controls=true&amp;dls[]=true&amp;dls[]=0.5&amp;dls[]=124&amp;basemap=ESRI+Ocean&amp;themes[ids][]=8&amp;tab=data&amp;legends=false&amp;layers=true</t>
  </si>
  <si>
    <t>http://portal.midatlanticocean.org/visualize/#x=-73.38&amp;y=40.84&amp;z=10&amp;logo=true&amp;controls=true&amp;dls[]=true&amp;dls[]=0.5&amp;dls[]=126&amp;basemap=ESRI+Ocean&amp;themes[ids][]=8&amp;tab=data&amp;legends=false&amp;layers=true</t>
  </si>
  <si>
    <t>http://portal.midatlanticocean.org/visualize/#x=-72.50&amp;y=40.92&amp;z=9&amp;logo=true&amp;controls=true&amp;dls[]=true&amp;dls[]=0.5&amp;dls[]=90&amp;basemap=ESRI+Ocean&amp;themes[ids][]=8&amp;tab=data&amp;legends=false&amp;layers=true</t>
  </si>
  <si>
    <t>16th century, 17th century, 18th century, 19th century, 20th century, 21st century</t>
  </si>
  <si>
    <t>http://portal.midatlanticocean.org/visualize/#x=-72.50&amp;y=40.92&amp;z=9&amp;logo=true&amp;controls=true&amp;dls[]=false&amp;dls[]=0.6&amp;dls[]=34&amp;basemap=ESRI+Ocean&amp;themes[ids][]=8&amp;tab=data&amp;legends=false&amp;layers=true</t>
  </si>
  <si>
    <t xml:space="preserve"> 2001 to present</t>
  </si>
  <si>
    <t>http://portal.midatlanticocean.org/visualize/#x=-72.50&amp;y=40.92&amp;z=9&amp;logo=true&amp;controls=true&amp;dls[]=false&amp;dls[]=0.6&amp;dls[]=88&amp;basemap=ESRI+Ocean&amp;themes[ids][]=3&amp;tab=data&amp;legends=false&amp;layers=true</t>
  </si>
  <si>
    <t>Along Coast of LIS and inland (coastal)</t>
  </si>
  <si>
    <t>http://portal.midatlanticocean.org/visualize/#x=-72.50&amp;y=40.92&amp;z=9&amp;logo=true&amp;controls=true&amp;dls[]=false&amp;dls[]=0.5&amp;dls[]=7&amp;basemap=ESRI+Ocean&amp;themes[ids][]=3&amp;tab=data&amp;legends=false&amp;layers=true</t>
  </si>
  <si>
    <t>Broken Link</t>
  </si>
  <si>
    <t>Corals</t>
  </si>
  <si>
    <t>Regional</t>
  </si>
  <si>
    <t>Offshore</t>
  </si>
  <si>
    <t>LIS Pilot Bathy Merge 1m</t>
  </si>
  <si>
    <t>LIS Pilot Sidescan Merge 1m</t>
  </si>
  <si>
    <t>Pilot Survey Extents</t>
  </si>
  <si>
    <t>LIS Pilot Integrated bathymetry merge 1m</t>
  </si>
  <si>
    <t>LIS Pilot Integrated Backscatter &amp; Sidescan merge 1m</t>
  </si>
  <si>
    <t>LIS Pilot Mean Bathymetry 1m</t>
  </si>
  <si>
    <t>LIS Pilot Bathymetry Standard Deviation 1m</t>
  </si>
  <si>
    <t>LIS Pilot Curvature 1m</t>
  </si>
  <si>
    <t>LIS Pilot Plan Curvature 1m</t>
  </si>
  <si>
    <t>LIS Pilot Profile Curvature 1m</t>
  </si>
  <si>
    <t>LIS Pilot Rugosity 1m</t>
  </si>
  <si>
    <t>LIS Pilot Slope 1m</t>
  </si>
  <si>
    <t>LIS Pilot Slope of Slope 1m</t>
  </si>
  <si>
    <t>LIS Pilot Principal Component Analysis 1m</t>
  </si>
  <si>
    <t>USGS/LDEO sediment grab locations</t>
  </si>
  <si>
    <t>Sampling Blocks</t>
  </si>
  <si>
    <t>Sampling Block Video</t>
  </si>
  <si>
    <t>Sampling Block Photos</t>
  </si>
  <si>
    <t>Sediment Grain Size Composition</t>
  </si>
  <si>
    <t>Total Organic Content</t>
  </si>
  <si>
    <t>Nitrogen Content</t>
  </si>
  <si>
    <t>Lead (Pb) Content</t>
  </si>
  <si>
    <t>Zinc (Zn) Content</t>
  </si>
  <si>
    <t>Copper (Cu) Content</t>
  </si>
  <si>
    <t>Matrix Density</t>
  </si>
  <si>
    <t>Sediment Texture Intepretation - Shepard</t>
  </si>
  <si>
    <t>Sediment Texture Interpretation - Folk</t>
  </si>
  <si>
    <t>Mud Content</t>
  </si>
  <si>
    <t>Sand Content</t>
  </si>
  <si>
    <t>Subbottom survey tracks</t>
  </si>
  <si>
    <t>Subbottom profile images</t>
  </si>
  <si>
    <t>Sediment Core locations</t>
  </si>
  <si>
    <t>Sediment Core description summaries</t>
  </si>
  <si>
    <t>XRF metal profiles</t>
  </si>
  <si>
    <t>Sediment Environments - Classes</t>
  </si>
  <si>
    <t>Sediment Environments - Energy Regime</t>
  </si>
  <si>
    <t>Sediment Environments - Classes &amp; Energy Regimes</t>
  </si>
  <si>
    <t>Acoustic Patches</t>
  </si>
  <si>
    <t>Sediment Composition (LISMARC)</t>
  </si>
  <si>
    <t>Topographic Roughness Index (LISMARC)</t>
  </si>
  <si>
    <t>Slope - Percent (LISMARC)</t>
  </si>
  <si>
    <t>Silt-Clay IDW</t>
  </si>
  <si>
    <t>Bottom Stress</t>
  </si>
  <si>
    <t>Subpatch Classifcation</t>
  </si>
  <si>
    <t>Infaunal Grab locations</t>
  </si>
  <si>
    <t>Infaunal Total Abundance Fall 2012</t>
  </si>
  <si>
    <t>Infaunal Species Richness Fall 2012</t>
  </si>
  <si>
    <t>Infaunal Shannon Diversity Fall 2012</t>
  </si>
  <si>
    <t>Infaunal Fisher's Diversity Fall 2012</t>
  </si>
  <si>
    <t>Infaunal Community Types Fall 2012</t>
  </si>
  <si>
    <t>Infaunal Total Abundance Spring 2013</t>
  </si>
  <si>
    <t>Infaunal Species Richness Spring 2013</t>
  </si>
  <si>
    <t>Infaunal Shannon Diversity Spring 2013</t>
  </si>
  <si>
    <t>Infaunal Fisher's Diversity Spring 2013</t>
  </si>
  <si>
    <t>Infaunal Community Types Spring 2013</t>
  </si>
  <si>
    <t>Seasonal Changes in Mean Infaunal Total Abundance</t>
  </si>
  <si>
    <t>Seasonal Changes in Mean Infaunal Species Richness</t>
  </si>
  <si>
    <t>Seasonal Changes in Mean Infaunal Shannon Diversity</t>
  </si>
  <si>
    <t>Seasonal Changes in Infaunal Fisher's Diversity</t>
  </si>
  <si>
    <t>Station locations</t>
  </si>
  <si>
    <t>Analysis areas</t>
  </si>
  <si>
    <t>Image Survey Tracks</t>
  </si>
  <si>
    <t>Epifaunal Community Clusters Fall 2012</t>
  </si>
  <si>
    <t>Epifaunal Community Clusters Spring 2013</t>
  </si>
  <si>
    <t>Invertebrate Richness - Fall 2012</t>
  </si>
  <si>
    <t>Invertebrate Richness - Spring 2013</t>
  </si>
  <si>
    <t>Biogenic Richness - Fall 2012</t>
  </si>
  <si>
    <t>Biogenic Richness - Spring 2013</t>
  </si>
  <si>
    <t>Habitat Forming Species Richness - Fall 2012</t>
  </si>
  <si>
    <t>Habitat Forming Species Richness - Spring 2013</t>
  </si>
  <si>
    <t>Invertebrate/Biogenic Feature Richness - Fall 2012</t>
  </si>
  <si>
    <t>Invertebrate/Biogenic Feature Richness - Spring 2013</t>
  </si>
  <si>
    <t>Habitat Forming Species/Biogenic Feature Richness - Fall 2012</t>
  </si>
  <si>
    <t>Habitat Forming Species/Biogenic Feature Richness - Spring 2013</t>
  </si>
  <si>
    <t>Invertebrate Shannon Diversity - Fall 2012</t>
  </si>
  <si>
    <t>Invertebrate Shannon Diversity - Spring 2013</t>
  </si>
  <si>
    <t>Biogenic Shannon Diveristy - Fall 2012</t>
  </si>
  <si>
    <t>Biogenic Shannon Diveristy - Spring 2013</t>
  </si>
  <si>
    <t>Habitat Forming Species Shannon Diversity - Fall 2012</t>
  </si>
  <si>
    <t>Habitat Forming Species Shannon Diversity - Spring 2013</t>
  </si>
  <si>
    <t>Invertebrate/Biogenic Feature Shannon Diveristy - Fall 2012</t>
  </si>
  <si>
    <t>Invertebrate/Biogenic Feature Shannon Diverisy - Spring 2013</t>
  </si>
  <si>
    <t>Habitat Forming Species/Biogenic Feature Shannon Diveristy - Fall 2012</t>
  </si>
  <si>
    <t>Habitat Forming Species/Biogenic Feature Shannon Diveristy - Spring 2013</t>
  </si>
  <si>
    <t>Amphipoda Tubes % Cover - Fall 2012</t>
  </si>
  <si>
    <t>Amphipoda Tubes % Cover - Spring 2013</t>
  </si>
  <si>
    <t>Astrangia poculata % Cover - Fall 2012</t>
  </si>
  <si>
    <t>Astrangia poculata % Cover - Spring 2013</t>
  </si>
  <si>
    <t>Balanmorpha % Cover - Fall 2012</t>
  </si>
  <si>
    <t>Balanmorpha % Cover - Spring 2013</t>
  </si>
  <si>
    <t>Live Bivalves % Cover - Fall 2012</t>
  </si>
  <si>
    <t>Live Bivalves % Cover - Spring 2013</t>
  </si>
  <si>
    <t>Bostrichobranchus % Cover - Fall 2012</t>
  </si>
  <si>
    <t>Bostrichobranchus % Cover - Spring 2013</t>
  </si>
  <si>
    <t>Corymorpha pendula % Cover - Fall 2012</t>
  </si>
  <si>
    <t>Corymorpha pendula % Cover - Spring 2013</t>
  </si>
  <si>
    <t>Crepidula fornicata % Cover - Fall 2012</t>
  </si>
  <si>
    <t>Crepidula fornicata % Cover - Spring 2013</t>
  </si>
  <si>
    <t>Diadumene leucloena % Cover - Fall 2012</t>
  </si>
  <si>
    <t>Diadumene leucloena % Cover - Spring 2013</t>
  </si>
  <si>
    <t>Dipatra cuprea % Cover - Fall 2012</t>
  </si>
  <si>
    <t>Dipatra cuprea % Cover - Spring 2013</t>
  </si>
  <si>
    <t>Hydroidolina/Cheilostomatidae % Cover - Fall 2012</t>
  </si>
  <si>
    <t>Hydroidolina/Cheilostomatidae % Cover - Spring 2013</t>
  </si>
  <si>
    <t>Mytilus edulis % Cover - Fall 2012</t>
  </si>
  <si>
    <t>Mytilus edulis % Cover - Spring 2013</t>
  </si>
  <si>
    <t>Intact Shells % Cover - Fall 2012</t>
  </si>
  <si>
    <t>Intact Shells % Cover - Spring 2013</t>
  </si>
  <si>
    <t>Shell Material % Cover - Fall 2012</t>
  </si>
  <si>
    <t>Shell Material % Cover - Spring 2013</t>
  </si>
  <si>
    <t>Large Burrows % Cover - Fall 2012</t>
  </si>
  <si>
    <t>Large Burrows % Cover - Spring 2013</t>
  </si>
  <si>
    <t>Porifera % Cover - Fall 2012</t>
  </si>
  <si>
    <t>Porifera % Cover - Spring 2013</t>
  </si>
  <si>
    <t xml:space="preserve">Seasonal Changes in Epifaunal Species Richness </t>
  </si>
  <si>
    <t xml:space="preserve">Seasonal Changes in Epifaunal Taxonomic Mean Shannon Diversity </t>
  </si>
  <si>
    <t>Maps of Monthly Bottom Temperature Distributions</t>
  </si>
  <si>
    <t>Maps of Monthly Salinity Distributions</t>
  </si>
  <si>
    <t>Maps of Monthly Bottom Salinity Distributions</t>
  </si>
  <si>
    <t>Map of Maximum Bottom Stress - Tidal Curents</t>
  </si>
  <si>
    <t>Map of Mean Bottom Stress - Tidal Curents</t>
  </si>
  <si>
    <t>Map of Mean Bottom Stress - Tidal Curents &amp; Waves</t>
  </si>
  <si>
    <t>Acoustic Data collected as part of LIS CableFund Seafloor Mapping Pilot Project</t>
  </si>
  <si>
    <t>Geologic Sample Data collected as part of LIS CableFund Seafloor Mapping Pilot Project</t>
  </si>
  <si>
    <t>Acoustic Data processed as part of LIS CableFund Seafloor Mapping Pilot Project</t>
  </si>
  <si>
    <t>Geologic Sample Data processed as part of LIS CableFund Seafloor Mapping Pilot Project</t>
  </si>
  <si>
    <t>Chemical Sample Data processed as part of LIS CableFund Seafloor Mapping Pilot Project</t>
  </si>
  <si>
    <t>Geo-Acoustic sample data collected as part of LIS CableFund Seafloor Mapping Pilot Project</t>
  </si>
  <si>
    <t>Geo-Acoustic Data processed as part of LIS CableFund Seafloor Mapping Pilot Project</t>
  </si>
  <si>
    <t>Physical Oceanogrpahy data processed as part of LIS CableFund Seafloor Mapping Pilot Project</t>
  </si>
  <si>
    <t>Biologic data collected as part of LIS CableFund Seafloor Mapping Pilot Project</t>
  </si>
  <si>
    <t>Biologic data processed as part of LIS CableFund Seafloor Mapping Pilot Project</t>
  </si>
  <si>
    <t>PDF</t>
  </si>
  <si>
    <t>Stratford shoal corridor - Bridgeport CT to Port Jefferson NY</t>
  </si>
  <si>
    <t>KOB</t>
  </si>
  <si>
    <t>2012-2013</t>
  </si>
  <si>
    <t>Columbia-LDEO</t>
  </si>
  <si>
    <t>UCONN-LISMARC/Columbia-LDEO</t>
  </si>
  <si>
    <t>UCONN-LISMARC</t>
  </si>
  <si>
    <t>http://www.marine-geo.org/portals/lis/</t>
  </si>
  <si>
    <t>UTM 18 NAD83</t>
  </si>
  <si>
    <t>Excel Tab</t>
  </si>
  <si>
    <t>Inventory Tab in Inventory Excel Sheet</t>
  </si>
  <si>
    <t>NE Ocean Data Portal Inventory</t>
  </si>
  <si>
    <t>Mid-Atlantic Portal Inventory</t>
  </si>
  <si>
    <t>LISEA</t>
  </si>
  <si>
    <t>LIS Cable Fund Mapping</t>
  </si>
  <si>
    <t>LIS Inventory May2011revisedLIS</t>
  </si>
  <si>
    <t>Imagery</t>
  </si>
  <si>
    <t>Video</t>
  </si>
  <si>
    <t>Notes</t>
  </si>
  <si>
    <t>ID</t>
  </si>
  <si>
    <t>NEOD-1</t>
  </si>
  <si>
    <t>NEOD-2</t>
  </si>
  <si>
    <t>NEOD-3</t>
  </si>
  <si>
    <t>NEOD-4</t>
  </si>
  <si>
    <t>NEOD-5</t>
  </si>
  <si>
    <t>NEOD-6</t>
  </si>
  <si>
    <t>NEOD-7</t>
  </si>
  <si>
    <t>NEOD-8</t>
  </si>
  <si>
    <t>NEOD-9</t>
  </si>
  <si>
    <t>NEOD-10</t>
  </si>
  <si>
    <t>NEOD-11</t>
  </si>
  <si>
    <t>NEOD-12</t>
  </si>
  <si>
    <t>NEOD-13</t>
  </si>
  <si>
    <t>NEOD-14</t>
  </si>
  <si>
    <t>NEOD-15</t>
  </si>
  <si>
    <t>NEOD-16</t>
  </si>
  <si>
    <t>NEOD-17</t>
  </si>
  <si>
    <t>NEOD-18</t>
  </si>
  <si>
    <t>NEOD-19</t>
  </si>
  <si>
    <t>NEOD-20</t>
  </si>
  <si>
    <t>NEOD-21</t>
  </si>
  <si>
    <t>NEOD-22</t>
  </si>
  <si>
    <t>NEOD-23</t>
  </si>
  <si>
    <t>NEOD-24</t>
  </si>
  <si>
    <t>NEOD-25</t>
  </si>
  <si>
    <t>NEOD-26</t>
  </si>
  <si>
    <t>NEOD-27</t>
  </si>
  <si>
    <t>NEOD-28</t>
  </si>
  <si>
    <t>NEOD-29</t>
  </si>
  <si>
    <t>NEOD-30</t>
  </si>
  <si>
    <t>NEOD-31</t>
  </si>
  <si>
    <t>NEOD-32</t>
  </si>
  <si>
    <t>NEOD-33</t>
  </si>
  <si>
    <t>NEOD-34</t>
  </si>
  <si>
    <t>NEOD-35</t>
  </si>
  <si>
    <t>NEOD-36</t>
  </si>
  <si>
    <t>NEOD-37</t>
  </si>
  <si>
    <t>NEOD-38</t>
  </si>
  <si>
    <t>NEOD-39</t>
  </si>
  <si>
    <t>NEOD-40</t>
  </si>
  <si>
    <t>NEOD-41</t>
  </si>
  <si>
    <t>NEOD-42</t>
  </si>
  <si>
    <t>NEOD-43</t>
  </si>
  <si>
    <t>NEOD-44</t>
  </si>
  <si>
    <t>NEOD-45</t>
  </si>
  <si>
    <t>NEOD-46</t>
  </si>
  <si>
    <t>NEOD-47</t>
  </si>
  <si>
    <t>NEOD-48</t>
  </si>
  <si>
    <t>NEOD-49</t>
  </si>
  <si>
    <t>NEOD-50</t>
  </si>
  <si>
    <t>NEOD-51</t>
  </si>
  <si>
    <t>NEOD-52</t>
  </si>
  <si>
    <t>NEOD-53</t>
  </si>
  <si>
    <t>NEOD-54</t>
  </si>
  <si>
    <t>NEOD-55</t>
  </si>
  <si>
    <t>NEOD-56</t>
  </si>
  <si>
    <t>NEOD-57</t>
  </si>
  <si>
    <t>NEOD-58</t>
  </si>
  <si>
    <t>NEOD-59</t>
  </si>
  <si>
    <t>NEOD-60</t>
  </si>
  <si>
    <t>NEOD-61</t>
  </si>
  <si>
    <t>NEOD-62</t>
  </si>
  <si>
    <t>NEOD-63</t>
  </si>
  <si>
    <t>NEOD-64</t>
  </si>
  <si>
    <t>NEOD-65</t>
  </si>
  <si>
    <t>NEOD-66</t>
  </si>
  <si>
    <t>NEOD-67</t>
  </si>
  <si>
    <t>NEOD-68</t>
  </si>
  <si>
    <t>NEOD-69</t>
  </si>
  <si>
    <t>NEOD-70</t>
  </si>
  <si>
    <t>NEOD-71</t>
  </si>
  <si>
    <t>NEOD-72</t>
  </si>
  <si>
    <t>NEOD-73</t>
  </si>
  <si>
    <t>NEOD-74</t>
  </si>
  <si>
    <t>NEOD-75</t>
  </si>
  <si>
    <t>NEOD-76</t>
  </si>
  <si>
    <t>NEOD-77</t>
  </si>
  <si>
    <t>NEOD-78</t>
  </si>
  <si>
    <t>NEOD-79</t>
  </si>
  <si>
    <t>NEOD-80</t>
  </si>
  <si>
    <t>NEOD-81</t>
  </si>
  <si>
    <t>NEOD-82</t>
  </si>
  <si>
    <t>NEOD-83</t>
  </si>
  <si>
    <t>NEOD-84</t>
  </si>
  <si>
    <t>NEOD-85</t>
  </si>
  <si>
    <t>NEOD-86</t>
  </si>
  <si>
    <t>MAP-1</t>
  </si>
  <si>
    <t>MAP-2</t>
  </si>
  <si>
    <t>MAP-3</t>
  </si>
  <si>
    <t>MAP-4</t>
  </si>
  <si>
    <t>MAP-5</t>
  </si>
  <si>
    <t>MAP-6</t>
  </si>
  <si>
    <t>MAP-7</t>
  </si>
  <si>
    <t>MAP-8</t>
  </si>
  <si>
    <t>MAP-9</t>
  </si>
  <si>
    <t>MAP-10</t>
  </si>
  <si>
    <t>MAP-11</t>
  </si>
  <si>
    <t>MAP-12</t>
  </si>
  <si>
    <t>MAP-13</t>
  </si>
  <si>
    <t>MAP-14</t>
  </si>
  <si>
    <t>MAP-15</t>
  </si>
  <si>
    <t>MAP-16</t>
  </si>
  <si>
    <t>MAP-17</t>
  </si>
  <si>
    <t>MAP-18</t>
  </si>
  <si>
    <t>MAP-19</t>
  </si>
  <si>
    <t>MAP-20</t>
  </si>
  <si>
    <t>MAP-21</t>
  </si>
  <si>
    <t>MAP-22</t>
  </si>
  <si>
    <t>MAP-23</t>
  </si>
  <si>
    <t>MAP-24</t>
  </si>
  <si>
    <t>MAP-25</t>
  </si>
  <si>
    <t>MAP-26</t>
  </si>
  <si>
    <t>MAP-27</t>
  </si>
  <si>
    <t>MAP-28</t>
  </si>
  <si>
    <t>MAP-29</t>
  </si>
  <si>
    <t>MAP-30</t>
  </si>
  <si>
    <t>MAP-31</t>
  </si>
  <si>
    <t>MAP-32</t>
  </si>
  <si>
    <t>MAP-33</t>
  </si>
  <si>
    <t>MAP-34</t>
  </si>
  <si>
    <t>MAP-35</t>
  </si>
  <si>
    <t>MAP-36</t>
  </si>
  <si>
    <t>MAP-37</t>
  </si>
  <si>
    <t>MAP-38</t>
  </si>
  <si>
    <t>NYSDI-1</t>
  </si>
  <si>
    <t>NYSDI-2</t>
  </si>
  <si>
    <t>NYSDI-3</t>
  </si>
  <si>
    <t>NYSDI-4</t>
  </si>
  <si>
    <t>NYSDI-5</t>
  </si>
  <si>
    <t>NYSDI-6</t>
  </si>
  <si>
    <t>NYSDI-7</t>
  </si>
  <si>
    <t>NYSDI-8</t>
  </si>
  <si>
    <t>NYSDI-9</t>
  </si>
  <si>
    <t>NYSDI-10</t>
  </si>
  <si>
    <t>NYSDI-11</t>
  </si>
  <si>
    <t>NYSDI-12</t>
  </si>
  <si>
    <t>NYSDI-13</t>
  </si>
  <si>
    <t>NYSDI-14</t>
  </si>
  <si>
    <t>NYSDI-15</t>
  </si>
  <si>
    <t>NYSDI-16</t>
  </si>
  <si>
    <t>NYSDI-17</t>
  </si>
  <si>
    <t>NYSDI-21</t>
  </si>
  <si>
    <t>NYSDI-22</t>
  </si>
  <si>
    <t>NYSDI-23</t>
  </si>
  <si>
    <t>NYSDI-24</t>
  </si>
  <si>
    <t>NYSDI-25</t>
  </si>
  <si>
    <t>NYSDI-26</t>
  </si>
  <si>
    <t>NYSDI-27</t>
  </si>
  <si>
    <t>NYSDI-28</t>
  </si>
  <si>
    <t>NYSDI-29</t>
  </si>
  <si>
    <t>NYSDI-30</t>
  </si>
  <si>
    <t>NYSDI-31</t>
  </si>
  <si>
    <t>NYSDI-32</t>
  </si>
  <si>
    <t>LISEA-1</t>
  </si>
  <si>
    <t>LISEA-2</t>
  </si>
  <si>
    <t>LISEA-3</t>
  </si>
  <si>
    <t>LISEA-4</t>
  </si>
  <si>
    <t>LISEA-5</t>
  </si>
  <si>
    <t>LISCFM-1</t>
  </si>
  <si>
    <t>LISCFM-2</t>
  </si>
  <si>
    <t>LISCFM-3</t>
  </si>
  <si>
    <t>LISCFM-4</t>
  </si>
  <si>
    <t>LISCFM-5</t>
  </si>
  <si>
    <t>LISCFM-6</t>
  </si>
  <si>
    <t>LISCFM-7</t>
  </si>
  <si>
    <t>LISCFM-8</t>
  </si>
  <si>
    <t>LISCFM-9</t>
  </si>
  <si>
    <t>LISCFM-10</t>
  </si>
  <si>
    <t>LISCFM-11</t>
  </si>
  <si>
    <t>LISCFM-12</t>
  </si>
  <si>
    <t>LISCFM-13</t>
  </si>
  <si>
    <t>LISCFM-14</t>
  </si>
  <si>
    <t>LISCFM-15</t>
  </si>
  <si>
    <t>LISCFM-16</t>
  </si>
  <si>
    <t>LISCFM-17</t>
  </si>
  <si>
    <t>LISCFM-18</t>
  </si>
  <si>
    <t>LISCFM-19</t>
  </si>
  <si>
    <t>LISCFM-20</t>
  </si>
  <si>
    <t>LISCFM-21</t>
  </si>
  <si>
    <t>LISCFM-22</t>
  </si>
  <si>
    <t>LISCFM-23</t>
  </si>
  <si>
    <t>LISCFM-24</t>
  </si>
  <si>
    <t>LISCFM-25</t>
  </si>
  <si>
    <t>LISCFM-26</t>
  </si>
  <si>
    <t>LISCFM-27</t>
  </si>
  <si>
    <t>LISCFM-28</t>
  </si>
  <si>
    <t>LISCFM-29</t>
  </si>
  <si>
    <t>LISCFM-30</t>
  </si>
  <si>
    <t>LISCFM-31</t>
  </si>
  <si>
    <t>LISCFM-32</t>
  </si>
  <si>
    <t>LISCFM-33</t>
  </si>
  <si>
    <t>LISCFM-34</t>
  </si>
  <si>
    <t>LISCFM-35</t>
  </si>
  <si>
    <t>LISCFM-36</t>
  </si>
  <si>
    <t>LISCFM-37</t>
  </si>
  <si>
    <t>LISCFM-38</t>
  </si>
  <si>
    <t>LISCFM-39</t>
  </si>
  <si>
    <t>LISCFM-40</t>
  </si>
  <si>
    <t>LISCFM-41</t>
  </si>
  <si>
    <t>LISCFM-42</t>
  </si>
  <si>
    <t>LISCFM-43</t>
  </si>
  <si>
    <t>LISCFM-44</t>
  </si>
  <si>
    <t>LISCFM-45</t>
  </si>
  <si>
    <t>LISCFM-46</t>
  </si>
  <si>
    <t>LISCFM-47</t>
  </si>
  <si>
    <t>LISCFM-48</t>
  </si>
  <si>
    <t>LISCFM-49</t>
  </si>
  <si>
    <t>LISCFM-50</t>
  </si>
  <si>
    <t>LISCFM-51</t>
  </si>
  <si>
    <t>LISCFM-52</t>
  </si>
  <si>
    <t>LISCFM-53</t>
  </si>
  <si>
    <t>LISCFM-54</t>
  </si>
  <si>
    <t>LISCFM-55</t>
  </si>
  <si>
    <t>LISCFM-56</t>
  </si>
  <si>
    <t>LISCFM-57</t>
  </si>
  <si>
    <t>LISCFM-58</t>
  </si>
  <si>
    <t>LISCFM-59</t>
  </si>
  <si>
    <t>LISCFM-60</t>
  </si>
  <si>
    <t>LISCFM-61</t>
  </si>
  <si>
    <t>LISCFM-62</t>
  </si>
  <si>
    <t>LISCFM-63</t>
  </si>
  <si>
    <t>LISCFM-64</t>
  </si>
  <si>
    <t>LISCFM-65</t>
  </si>
  <si>
    <t>LISCFM-66</t>
  </si>
  <si>
    <t>LISCFM-67</t>
  </si>
  <si>
    <t>LISCFM-68</t>
  </si>
  <si>
    <t>LISCFM-69</t>
  </si>
  <si>
    <t>LISCFM-70</t>
  </si>
  <si>
    <t>LISCFM-71</t>
  </si>
  <si>
    <t>LISCFM-72</t>
  </si>
  <si>
    <t>LISCFM-73</t>
  </si>
  <si>
    <t>LISCFM-74</t>
  </si>
  <si>
    <t>LISCFM-75</t>
  </si>
  <si>
    <t>LISCFM-76</t>
  </si>
  <si>
    <t>LISCFM-77</t>
  </si>
  <si>
    <t>LISCFM-78</t>
  </si>
  <si>
    <t>LISCFM-79</t>
  </si>
  <si>
    <t>LISCFM-80</t>
  </si>
  <si>
    <t>LISCFM-81</t>
  </si>
  <si>
    <t>LISCFM-82</t>
  </si>
  <si>
    <t>LISCFM-83</t>
  </si>
  <si>
    <t>LISCFM-84</t>
  </si>
  <si>
    <t>LISCFM-85</t>
  </si>
  <si>
    <t>LISCFM-86</t>
  </si>
  <si>
    <t>LISCFM-87</t>
  </si>
  <si>
    <t>LISCFM-88</t>
  </si>
  <si>
    <t>LISCFM-89</t>
  </si>
  <si>
    <t>LISCFM-90</t>
  </si>
  <si>
    <t>LISCFM-91</t>
  </si>
  <si>
    <t>LISCFM-92</t>
  </si>
  <si>
    <t>LISCFM-93</t>
  </si>
  <si>
    <t>LISCFM-94</t>
  </si>
  <si>
    <t>LISCFM-95</t>
  </si>
  <si>
    <t>LISCFM-96</t>
  </si>
  <si>
    <t>LISCFM-97</t>
  </si>
  <si>
    <t>LISCFM-98</t>
  </si>
  <si>
    <t>LISCFM-99</t>
  </si>
  <si>
    <t>LISCFM-100</t>
  </si>
  <si>
    <t>LISCFM-101</t>
  </si>
  <si>
    <t>LISCFM-102</t>
  </si>
  <si>
    <t>LISCFM-103</t>
  </si>
  <si>
    <t>LISCFM-104</t>
  </si>
  <si>
    <t>LISCFM-105</t>
  </si>
  <si>
    <t>LISCFM-106</t>
  </si>
  <si>
    <t>LISCFM-107</t>
  </si>
  <si>
    <t>LISCFM-108</t>
  </si>
  <si>
    <t>LISCFM-109</t>
  </si>
  <si>
    <t>LISCFM-110</t>
  </si>
  <si>
    <t>LISCFM-111</t>
  </si>
  <si>
    <t>LISCFM-112</t>
  </si>
  <si>
    <t>LISCFM-113</t>
  </si>
  <si>
    <t>LISCFM-114</t>
  </si>
  <si>
    <t>LISCFM-115</t>
  </si>
  <si>
    <t>LISCFM-116</t>
  </si>
  <si>
    <t>LISCFM-117</t>
  </si>
  <si>
    <t>LISCFM-118</t>
  </si>
  <si>
    <t>LISCFM-119</t>
  </si>
  <si>
    <t>LISCFM-120</t>
  </si>
  <si>
    <t>LISCFM-121</t>
  </si>
  <si>
    <t>LISCFM-122</t>
  </si>
  <si>
    <t>LISCFM-123</t>
  </si>
  <si>
    <t>NEOD</t>
  </si>
  <si>
    <t>MAP</t>
  </si>
  <si>
    <t>NYSDI</t>
  </si>
  <si>
    <t>LISSI</t>
  </si>
  <si>
    <t>LISSI-1</t>
  </si>
  <si>
    <t>LISSI-2</t>
  </si>
  <si>
    <t>LISSI-3</t>
  </si>
  <si>
    <t>LISSI-4</t>
  </si>
  <si>
    <t>LISSI-5</t>
  </si>
  <si>
    <t>LISSI-6</t>
  </si>
  <si>
    <t>LISSI-7</t>
  </si>
  <si>
    <t>LISSI-8</t>
  </si>
  <si>
    <t>LISSI-9</t>
  </si>
  <si>
    <t>LISSI-10</t>
  </si>
  <si>
    <t>LISSI-11</t>
  </si>
  <si>
    <t>LISSI-12</t>
  </si>
  <si>
    <t>LISSI-13</t>
  </si>
  <si>
    <t>LISSI-14</t>
  </si>
  <si>
    <t>LISSI-15</t>
  </si>
  <si>
    <t>LISSI-16</t>
  </si>
  <si>
    <t>LISSI-17</t>
  </si>
  <si>
    <t>LISSI-18</t>
  </si>
  <si>
    <t>LISSI-19</t>
  </si>
  <si>
    <t>LISSI-20</t>
  </si>
  <si>
    <t>LISSI-21</t>
  </si>
  <si>
    <t>LISSI-22</t>
  </si>
  <si>
    <t>LISSI-23</t>
  </si>
  <si>
    <t>LISSI-24</t>
  </si>
  <si>
    <t>LISSI-25</t>
  </si>
  <si>
    <t>LISSI-26</t>
  </si>
  <si>
    <t>LISSI-27</t>
  </si>
  <si>
    <t>LISSI-28</t>
  </si>
  <si>
    <t>LISSI-29</t>
  </si>
  <si>
    <t>LISSI-30</t>
  </si>
  <si>
    <t>LISSI-31</t>
  </si>
  <si>
    <t>LISSI-32</t>
  </si>
  <si>
    <t>LISSI-33</t>
  </si>
  <si>
    <t>LISSI-34</t>
  </si>
  <si>
    <t>LISSI-35</t>
  </si>
  <si>
    <t>LISSI-36</t>
  </si>
  <si>
    <t>LISSI-37</t>
  </si>
  <si>
    <t>LISSI-38</t>
  </si>
  <si>
    <t>LISSI-39</t>
  </si>
  <si>
    <t>LISSI-40</t>
  </si>
  <si>
    <t>LISSI-41</t>
  </si>
  <si>
    <t>LISSI-42</t>
  </si>
  <si>
    <t>LISSI-43</t>
  </si>
  <si>
    <t>LISSI-44</t>
  </si>
  <si>
    <t>LISSI-45</t>
  </si>
  <si>
    <t>LISSI-46</t>
  </si>
  <si>
    <t>LISSI-47</t>
  </si>
  <si>
    <t>LISSI-48</t>
  </si>
  <si>
    <t>LISSI-49</t>
  </si>
  <si>
    <t>LISSI-50</t>
  </si>
  <si>
    <t>LISSI-51</t>
  </si>
  <si>
    <t>LISSI-52</t>
  </si>
  <si>
    <t>LISSI-53</t>
  </si>
  <si>
    <t>LISSI-54</t>
  </si>
  <si>
    <t>LISSI-55</t>
  </si>
  <si>
    <t>LISSI-56</t>
  </si>
  <si>
    <t>LISSI-57</t>
  </si>
  <si>
    <t>LISSI-58</t>
  </si>
  <si>
    <t>LISSI-59</t>
  </si>
  <si>
    <t>LISSI-60</t>
  </si>
  <si>
    <t>LISSI-61</t>
  </si>
  <si>
    <t>LISSI-62</t>
  </si>
  <si>
    <t>LISSI-63</t>
  </si>
  <si>
    <t>LISSI-64</t>
  </si>
  <si>
    <t>LISSI-65</t>
  </si>
  <si>
    <t>LISSI-66</t>
  </si>
  <si>
    <t>LISSI-67</t>
  </si>
  <si>
    <t>LISSI-68</t>
  </si>
  <si>
    <t>LISSI-69</t>
  </si>
  <si>
    <t>LISSI-70</t>
  </si>
  <si>
    <t>LISSI-71</t>
  </si>
  <si>
    <t>LISSI-72</t>
  </si>
  <si>
    <t>LISSI-73</t>
  </si>
  <si>
    <t>LISSI-74</t>
  </si>
  <si>
    <t>LISSI-75</t>
  </si>
  <si>
    <t>LISSI-76</t>
  </si>
  <si>
    <t>LISSI-77</t>
  </si>
  <si>
    <t>LISSI-78</t>
  </si>
  <si>
    <t>LISSI-79</t>
  </si>
  <si>
    <t>LISSI-80</t>
  </si>
  <si>
    <t>LISSI-81</t>
  </si>
  <si>
    <t>LISSI-82</t>
  </si>
  <si>
    <t>LISSI-83</t>
  </si>
  <si>
    <t>LISSI-84</t>
  </si>
  <si>
    <t>LISSI-85</t>
  </si>
  <si>
    <t>LISSI-86</t>
  </si>
  <si>
    <t>LISSI-87</t>
  </si>
  <si>
    <t>LISSI-88</t>
  </si>
  <si>
    <t>LISSI-89</t>
  </si>
  <si>
    <t>LISSI-90</t>
  </si>
  <si>
    <t>LISSI-91</t>
  </si>
  <si>
    <t>LISSI-92</t>
  </si>
  <si>
    <t>LISSI-93</t>
  </si>
  <si>
    <t>LISSI-94</t>
  </si>
  <si>
    <t>LISSI-95</t>
  </si>
  <si>
    <t>LISSI-96</t>
  </si>
  <si>
    <t>LISSI-97</t>
  </si>
  <si>
    <t>LISSI-98</t>
  </si>
  <si>
    <t>LISSI-99</t>
  </si>
  <si>
    <t>LISCFM</t>
  </si>
  <si>
    <t>Inventory Abbreviation</t>
  </si>
  <si>
    <t>Administrative Boundaries: Jurisdictional</t>
  </si>
  <si>
    <t>Administrative Boundaries: Planning</t>
  </si>
  <si>
    <t>Biology: Birds</t>
  </si>
  <si>
    <t>Biology: Fish</t>
  </si>
  <si>
    <t>Biology: Habitat</t>
  </si>
  <si>
    <t>Biology: Marine Mammals</t>
  </si>
  <si>
    <t>Biology: Shellfish</t>
  </si>
  <si>
    <t>Ocean Uses: Energy Infrastructure</t>
  </si>
  <si>
    <t>Ocean Uses: Navigation</t>
  </si>
  <si>
    <t>Ocean Uses: Recreation</t>
  </si>
  <si>
    <t>Physical Environment: Geological</t>
  </si>
  <si>
    <t>Physical Environment: Oceanographic</t>
  </si>
  <si>
    <t>LIS CMSP Category and Subcategory</t>
  </si>
  <si>
    <t>Physical Environment: Chemical</t>
  </si>
  <si>
    <t>Count of Dataset Name</t>
  </si>
  <si>
    <t>Biology: Corals</t>
  </si>
  <si>
    <t>Biology: Plankton</t>
  </si>
  <si>
    <t>Cultural &amp; Demographic: Cultural &amp; Demographic</t>
  </si>
  <si>
    <t>Ocean Uses: Commercial Fishing</t>
  </si>
  <si>
    <t>Ocean Uses: Industrial</t>
  </si>
  <si>
    <t>Use in Final Inventory?</t>
  </si>
  <si>
    <t>Biology: Sea Turtles</t>
  </si>
  <si>
    <t>NROC Producing Datasets</t>
  </si>
  <si>
    <t>No</t>
  </si>
  <si>
    <t>How do we display this data though, as points, can users query these points? Is there a hyperlink for users to go to report?</t>
  </si>
  <si>
    <t>Seems to be same as whats on NEOD</t>
  </si>
  <si>
    <t>NEOD Has this dataset incorporated in shellfish management areas</t>
  </si>
  <si>
    <t>NY equivalent?</t>
  </si>
  <si>
    <t>Missing NY though</t>
  </si>
  <si>
    <t>NEOD has this information in datasets</t>
  </si>
  <si>
    <t>Seems to be most recently updated as stated in metadata, NEOD the same/or similar data</t>
  </si>
  <si>
    <t>Mid Atlantic portal was updated most recently</t>
  </si>
  <si>
    <t>NEOD has this dataset</t>
  </si>
  <si>
    <t>Is there an update to this?</t>
  </si>
  <si>
    <t xml:space="preserve">NEOD will be making a new dataset for this.  </t>
  </si>
  <si>
    <t>NEOD is making this dataset</t>
  </si>
  <si>
    <t>NEOD making this dataset</t>
  </si>
  <si>
    <t>Is this dataset still valid?</t>
  </si>
  <si>
    <t>Maybe</t>
  </si>
  <si>
    <t>Can the buffered bluffs be used over this datset?  Is there an NY equivalent?</t>
  </si>
  <si>
    <t>Bathymetry</t>
  </si>
  <si>
    <t>Hardbottom</t>
  </si>
  <si>
    <t>Seabed forms</t>
  </si>
  <si>
    <t>LISEA has this dataset</t>
  </si>
  <si>
    <t>LISEA has bathymetry</t>
  </si>
  <si>
    <t>is there a NY equivalent?</t>
  </si>
  <si>
    <t>but update is needed; these data were generated based on surveys conducted in 1980-1988 and only a handful of survey points were sampled in LIS</t>
  </si>
  <si>
    <t>do we have any other species specific data? Are there other species that should be prioritized?</t>
  </si>
  <si>
    <t>same data provided by NE data portal</t>
  </si>
  <si>
    <t>data seem duplicative of other Submarine Cable layers</t>
  </si>
  <si>
    <t>only one point in LIS; should see if there are updates to this dataset</t>
  </si>
  <si>
    <t>only covers limited area of LIS but likely useful</t>
  </si>
  <si>
    <t>limited value</t>
  </si>
  <si>
    <t>see data gap page for note on reefs in general</t>
  </si>
  <si>
    <t>subset of existing data - redundant</t>
  </si>
  <si>
    <t>base layer</t>
  </si>
  <si>
    <t>probably wise to include extents of coastal regulatory/jurisdictional boundaries.  Will need comparable data for NY if available</t>
  </si>
  <si>
    <t>looks comparable to NYS Natural Heritage Communities/Significant areas</t>
  </si>
  <si>
    <t>full range of DEEP property likely not useful; however including holdings such as state parks and natural area preserves may have values as they may relate to areas of conservation/recreation in the immediate coastal area.  Does NY have something similar?</t>
  </si>
  <si>
    <t>eelgrass has both historic and current (as of 2012/13) extents.  Including the newest data is a must.  Historic data could be included if the persistence of data for time series or temporal use is helpful</t>
  </si>
  <si>
    <t>May be somewhat comprable to NYS Natural Heritage Species</t>
  </si>
  <si>
    <t>Tidal wetlands in CT and NY have both historic and current (as of ~2010) extents.  Including the newest data is a must - the source for this should be the USFWS NWI  data for CT and NY.  Historic data could be included if the persistence of data for time series or temporal use is helpful</t>
  </si>
  <si>
    <t>navigation files for imaging surveys.  Use may be limited, could be omitted</t>
  </si>
  <si>
    <t>not yet ready, but should include</t>
  </si>
  <si>
    <t>outside our area of interest (RI)?</t>
  </si>
  <si>
    <t>Using CT and HY standardized hi-res NHD hydro layers is a must.  Need to include most current - limited to no value in historic data for this "base" layer</t>
  </si>
  <si>
    <t>?</t>
  </si>
  <si>
    <t>looks comparable to CT Critical habitats, NDDB</t>
  </si>
  <si>
    <t>looks comparable to CT Critical habitats NDDB</t>
  </si>
  <si>
    <t>looks comparable to CT  NDDB</t>
  </si>
  <si>
    <t>might be useful as a spatial identifier but beyond that, not much else</t>
  </si>
  <si>
    <t>when ready (if not completed already)</t>
  </si>
  <si>
    <t>differs slightly from LIS Pilot Slope 1m in source material</t>
  </si>
  <si>
    <t>differs slightly from LIS Pilot Rugosity 1m in source material</t>
  </si>
  <si>
    <t>Sea Level Rise scenarios</t>
  </si>
  <si>
    <t>Coastal Vulnerability Index</t>
  </si>
  <si>
    <t>Coastal Erosion</t>
  </si>
  <si>
    <t>NCCOS also generated map layers of predicted habitat suitability for gorgonians and scleractinians (not just alcyonaceaea)</t>
  </si>
  <si>
    <t>LIS Photography</t>
  </si>
  <si>
    <t>Need landings data for all gear types for which we have effort</t>
  </si>
  <si>
    <t>Need more data</t>
  </si>
  <si>
    <t>NY doesn't have shellfish dataset</t>
  </si>
  <si>
    <t>Historical and current shorelines</t>
  </si>
  <si>
    <t>LIS reefs and shoals</t>
  </si>
  <si>
    <t>Eastern LIS (CT &amp; NY); late 2000s (eelgras)--NEOD is in the process of creating a historical eelgrass page</t>
  </si>
  <si>
    <t>CT equivalent?</t>
  </si>
  <si>
    <t>Use service from NEOD</t>
  </si>
  <si>
    <t>connect to EPA 303d service from NEOD</t>
  </si>
  <si>
    <t>no NEOD developing this datset</t>
  </si>
  <si>
    <t>Climate Change</t>
  </si>
  <si>
    <t>Water Quality</t>
  </si>
  <si>
    <t>CT Photography</t>
  </si>
  <si>
    <t>NOAA Nautical Charts</t>
  </si>
  <si>
    <t>Marine Cadastre</t>
  </si>
  <si>
    <t>http://csc.noaa.gov/arcgis/rest/services/MarineCadastre/AvianAverageAnnualAbundance/MapServer</t>
  </si>
  <si>
    <t>Eelgrass</t>
  </si>
  <si>
    <t>TNC Coastal Resilience Viewer</t>
  </si>
  <si>
    <t>Raster nautical charts for the northeast using the Office of Coast Survey RNC’s from October 28th</t>
  </si>
  <si>
    <t>RNC’s from October 28th</t>
  </si>
  <si>
    <t xml:space="preserve">NOAA Coastal Services Center </t>
  </si>
  <si>
    <t>Office of Coast Survey</t>
  </si>
  <si>
    <t>around block island</t>
  </si>
  <si>
    <t>http://marinecadastre.gov/data/</t>
  </si>
  <si>
    <t>The data represent predicted number of individuals of each listed seabird species per standardized survey segment</t>
  </si>
  <si>
    <t>1978 to 3/1/2014</t>
  </si>
  <si>
    <t>NOAA/NOS/NCCOS in collaboration with the USGS Patuxent Wildlife Research Center under interagency agreement</t>
  </si>
  <si>
    <t>Birds (many species)</t>
  </si>
  <si>
    <t>http://www.horizon-systems.com/nhdplus/NHDPlusV2_data.php</t>
  </si>
  <si>
    <t>The NHDPlusV2 is an integrated suite of application-ready geospatial data sets that incorporate many of the best features of the National Hydrography Dataset (NHD) and the National Elevation Dataset (NED).</t>
  </si>
  <si>
    <t>Yes (ftp://ec2-54-227-241-43.compute-1.amazonaws.com/NHDplus/NHDPlusV21/Documentation/Metadata/NHDPlusV2_metadata_20120619.htm)</t>
  </si>
  <si>
    <t>U.S. Environmental Protection Agency (USEPA) and the U.S. Geological Survey (USGS)</t>
  </si>
  <si>
    <t>along coast/inland</t>
  </si>
  <si>
    <t>National Hydrography Dataset Plus - V2</t>
  </si>
  <si>
    <t>Horizon systems Corporation</t>
  </si>
  <si>
    <t>Soft sediment</t>
  </si>
  <si>
    <t>Coming soon</t>
  </si>
  <si>
    <t>Fish Persistence</t>
  </si>
  <si>
    <t>Fish Weighted Persistence</t>
  </si>
  <si>
    <t>LISEA-6</t>
  </si>
  <si>
    <t>LISEA-7</t>
  </si>
  <si>
    <t>LISEA-8</t>
  </si>
  <si>
    <t>LISEA-10</t>
  </si>
  <si>
    <t>When released dataset will be found here: https://www.conservationgateway.org/ConservationByGeography/NorthAmerica/UnitedStates/edc/reportsdata/marine/lis/Pages/default.aspx</t>
  </si>
  <si>
    <r>
      <t>The ecologically notable places contributing to the seafloor portfolio included: seafloor complexity (</t>
    </r>
    <r>
      <rPr>
        <i/>
        <sz val="11"/>
        <color theme="1"/>
        <rFont val="Calibri"/>
        <family val="2"/>
        <scheme val="minor"/>
      </rPr>
      <t>hard bottoms and complex bottom bathymetry combined with areas of notable EMU richness</t>
    </r>
    <r>
      <rPr>
        <sz val="11"/>
        <color theme="1"/>
        <rFont val="Calibri"/>
        <family val="2"/>
        <scheme val="minor"/>
      </rPr>
      <t xml:space="preserve">), demersal (bottom) fish persistent areas, invertebrate persistent areas and seagrass beds. </t>
    </r>
  </si>
  <si>
    <t xml:space="preserve">The ecologically notable places in the water column included: pelagic and diadromous fish persistent areas.  Atlantic Sturgeon persistence areas, part of the diadromous fish group, were highlighted so they could be distinguished within the migratory portfolio. </t>
  </si>
  <si>
    <t xml:space="preserve">By combining the seafloor and migratory portfolios into the integrated portfolio, one set of ecologically notable places is presented. This can be considered the final culmination or summary result of the LISEA.  </t>
  </si>
  <si>
    <t>The soundings are from hydrographic surveys completed between 1851 and 1965 and from survey data acquired digitally on National Ocean Service (NOS) survey vessels since 1965. Both are stored in the NOS Hydrographic Database.</t>
  </si>
  <si>
    <t>National Geophysical Data Center’s Coastal Relief Model</t>
  </si>
  <si>
    <t>Areas in Long Island Sound dominated by rocky substrate, boulder fields, and hard pavements (natural hard surfaces).</t>
  </si>
  <si>
    <t>Ocean Uses: Oceanographic</t>
  </si>
  <si>
    <t>not yet available (October 2014)</t>
  </si>
  <si>
    <t>NOAA Marine Cadastre</t>
  </si>
  <si>
    <t>Category/Subcategory</t>
  </si>
  <si>
    <t>Datasets</t>
  </si>
  <si>
    <t>No Discharge Zones</t>
  </si>
  <si>
    <t>Impaired Waters</t>
  </si>
  <si>
    <t>Total Maxium Daily Load</t>
  </si>
  <si>
    <t>Waste Water Discharges</t>
  </si>
  <si>
    <t>http://j.mp/1ypwQOm</t>
  </si>
  <si>
    <t>http://j.mp/1ypwZ4C</t>
  </si>
  <si>
    <t>http://j.mp/1ypx4Ff</t>
  </si>
  <si>
    <t xml:space="preserve">This layer shows No Discharge Zones, which are areas where commercial and recreational vessels are prohibited from discharging treated or untreated sewage. Section 312 of the Clean Water Act authorizes states to establish No Discharge Zones and the EPA to approve them based on its determination that there are sufficient sewage pump-out facilities to serve the area’s boating population. The data show both final and proposed No Discharge Zones for EPA Region 1 and Region 2, which were updated in 2013 and 2011, respectively. </t>
  </si>
  <si>
    <t>This layer shows river, stream, and coastline features or water bodies that have been designated as impaired under Section 303(d) of the Clean Water Act. Section 303(d) requires states to identify water bodies where existing pollution controls are not sufficient to meet water quality standards and where states must establish protocols to improve water quality in those areas. The layer is hosted by the EPA and becomes visible when zoomed in to a scale of 1:288895.</t>
  </si>
  <si>
    <t>This layer shows municipal, industrial, and commercial facilities which have been issued permits to discharge wastewater under Section 401 of the Clean Water Act. Section 401 established the National Pollutant Discharge Elimination System (NPDES), which authorizes EPA and delegated states to issue these permits to facilities that discharge wastewater directly from a pipe, ditch, or channel. The layer is hosted by the EPA and becomes visible when zoomed in to a scale of 1:288895.</t>
  </si>
  <si>
    <t>Not Downloadable, connecting to EPA service</t>
  </si>
  <si>
    <t>NEOD-87</t>
  </si>
  <si>
    <t>NEOD-88</t>
  </si>
  <si>
    <t>NEOD-89</t>
  </si>
  <si>
    <t>NEOD-90</t>
  </si>
  <si>
    <t>Connecting to EPA service</t>
  </si>
  <si>
    <t>Region 1 zones are up to date as of 2013 and Region 2 zones are up to date as of 2011</t>
  </si>
  <si>
    <t>HUC 6-12</t>
  </si>
  <si>
    <t>NEOD-91</t>
  </si>
  <si>
    <t>http://watersgeo.epa.gov/arcgis/rest/services/OWRAD_NP21/TMDL_NP21/MapServer</t>
  </si>
  <si>
    <t>http://watersgeo.epa.gov/arcgis/rest/services/OWRAD_NP21/303D_NP21/MapServer/</t>
  </si>
  <si>
    <t>http://geodata.epa.gov/arcgis/rest/services/OEI/FRS_INTERESTS/MapServer/15</t>
  </si>
  <si>
    <t>Last updated August, 2014</t>
  </si>
  <si>
    <t>This layer shows 6-12-digit hydrologic unit code (HUC) boundaries in the northeastern U.S.</t>
  </si>
  <si>
    <t>http://j.mp/1ypChNt</t>
  </si>
  <si>
    <t>Last updated April, 2014</t>
  </si>
  <si>
    <t>U.S. Department of Agriculture, Natural Resources Conservation Service, National Geospatial Center of Excellence</t>
  </si>
  <si>
    <t>Connecting to service</t>
  </si>
  <si>
    <t>Not downloadable, connecting to service</t>
  </si>
  <si>
    <t>NEOD-92</t>
  </si>
  <si>
    <t>NEOD-93</t>
  </si>
  <si>
    <t>Coastal Tribal Lands</t>
  </si>
  <si>
    <t>National Park Boundaries</t>
  </si>
  <si>
    <t>norteastern area above LIS</t>
  </si>
  <si>
    <t>http://j.mp/1ypDBzI</t>
  </si>
  <si>
    <t>U.S. Bureau of Indian Affairs</t>
  </si>
  <si>
    <t xml:space="preserve">This dataset depicts feature location, selected demographics, and other associated data for American Indian Reservations (AIR), Alaska Native Villages (ANV), Federally Recognized Tribal Entities (FRTE), Public Domain Allotments (PDAs), and off-reservation trust lands. This is NOT a complete collection of tribal lands, nor are the locations to be considered exact. The presence and location of the tribal lands have been derived from multiple sources. These data are intended for coastal and ocean planning. Not for navigation. </t>
  </si>
  <si>
    <t>http://csc.noaa.gov/arcgis/rest/services/MarineCadastre/NationalViewer/MapServer/18</t>
  </si>
  <si>
    <t>http://j.mp/1ypEacN</t>
  </si>
  <si>
    <t>https://mapservices.nps.gov/arcgis/rest/services/LandResourcesDivisionTractAndBoundaryService/MapServer/2</t>
  </si>
  <si>
    <t>along coast of LIS (small areas)</t>
  </si>
  <si>
    <t>National Park Service</t>
  </si>
  <si>
    <t>Not downloadable</t>
  </si>
  <si>
    <t>http://ec2-50-19-218-171.compute-1.amazonaws.com/arcgis1/rest/services/HydrologicUnitCodes/MapServer</t>
  </si>
  <si>
    <t xml:space="preserve">This layer shows the National Parks Service’s Current Administrative Boundaries of the National Park System.  This layer is provided via a service from the U.S. National Park Service and contains current boundaries for National Parks, historic sites, memorials, monuments, etc. and is updated once the service is updated.  Please see metadata for update frequency and additional information on use constraints. </t>
  </si>
  <si>
    <t>as of 9/1/2014</t>
  </si>
  <si>
    <t>The Northeast Ocean Data Portal is in the process of updating their recreation theme to included: The Nature Conservancy's Secured lands dataset (conserved lands-state/national parks, sanctuaries, etc.), boat launches, water trails, beaches, dive sites, national park service boundaries</t>
  </si>
  <si>
    <t>The Northeast Ocean Data Portal is in the process of producing pages relating to multibeam datasets in the Northeast</t>
  </si>
  <si>
    <t>The Northeast Ocean Data Portal is in the process of creating a regional dataset for the National Register of Historic sites</t>
  </si>
  <si>
    <t>LISEA-9</t>
  </si>
  <si>
    <t xml:space="preserve">Soft Sediments (silts, sands and gravels) interpolation using 14,691 individual sample points. </t>
  </si>
  <si>
    <t>unsure of original timeframe, but datasets created in 2013</t>
  </si>
  <si>
    <t>unsure of original timeframe, but datasets created in 2014</t>
  </si>
  <si>
    <t>Based off bathymetry dataset dates.  Seabedforms created 2013.</t>
  </si>
  <si>
    <t>Dataset created 2013</t>
  </si>
  <si>
    <t>The seabed form data was developed to characterize seafloor structure in a systematic and categorical way, relevant to the scale of benthic habitats. These forms were derived from bathymetry by determining the relative vertical position, represented by the landscape position index (LPI), and degree of slope for each 84 meter x 84 meter square cell of the seafloor</t>
  </si>
  <si>
    <t>The EMU or ‘Seafloor Habitat’ dataset shows the diversity of physical component combinations using the thresholds and definitions for bathymetry, sediment grain size, and seabed forms. Many of these physical component combinations, or distinct EMUs, have specific associated organism groupings as we have noted previously.</t>
  </si>
  <si>
    <t>The Nature Conservancy compiled this datset using  4,158 known occurrences of hard bottom from the usSEABED, USGS East Coast Sediment Texture Database, and NOAA Nautical Chart ENC data</t>
  </si>
  <si>
    <t>The Nature Conservancy compiled this dataset using the following datasets: 1) Long Island Sound Surficial Sediment Data (Poppe et al. 2007), 2) usSEABED, a regional system that brings assorted numeric and descriptive sediment data together in a unified database (Reid et al. 2005), and 3) Stony Brook University “Benthic Mapping and Habitat Classification in the Peconic Estuary” (Cerrato and Maher 2007; Cerrato et al. 2009; Cerrato et al. 2010)</t>
  </si>
  <si>
    <t>The Nature Conservancy obtained the orig data from Connecticut Department of Energy and Environmental Protection’s Long Island Sound Trawl Survey (LISTS)</t>
  </si>
  <si>
    <t xml:space="preserve">Persistence refers to the consistency with which a species was caught in the same cell over time. </t>
  </si>
  <si>
    <t>This dataset captures both the persistence and the relative level of detection for each species in each sample cell. Since the degree of detection is correlated with abundance, this ‘weighting’ of the persistence value integrates abundance to some extent.</t>
  </si>
  <si>
    <t>Dataset created 2013, but used data from 1985 – 2010</t>
  </si>
  <si>
    <t>http://opdgig.dos.ny.gov/arcgis/rest/services/NYOPDIG/BioData/MapServer/0</t>
  </si>
  <si>
    <t>http://opdgig.dos.ny.gov/arcgis/rest/services/NYOPDIG/BioData/MapServer/1</t>
  </si>
  <si>
    <t>http://opdgig.dos.ny.gov/arcgis/rest/services/NYOPDIG/BioData/MapServer/2</t>
  </si>
  <si>
    <t>http://opdgig.dos.ny.gov/arcgis/rest/services/NYOPDIG/BioData/MapServer/3</t>
  </si>
  <si>
    <t>http://opdgig.dos.ny.gov/arcgis/rest/services/NYOPDIG/BioData/MapServer/4</t>
  </si>
  <si>
    <t>http://opdgig.dos.ny.gov/arcgis/rest/services/NYOPDIG/BioData/MapServer/5</t>
  </si>
  <si>
    <t>http://opdgig.dos.ny.gov/arcgis/rest/services/NYOPDIG/BioData/MapServer/6</t>
  </si>
  <si>
    <t>http://opdgig.dos.ny.gov/arcgis/rest/services/NYOPDIG/BioData/MapServer/7</t>
  </si>
  <si>
    <t>http://opdgig.dos.ny.gov/arcgis/rest/services/NYOPDIG/BioData/MapServer/21</t>
  </si>
  <si>
    <t>http://opdgig.dos.ny.gov/arcgis/rest/services/NYOPDIG/BioData/MapServer/44</t>
  </si>
  <si>
    <t>http://opdgig.dos.ny.gov/arcgis/rest/services/NYOPDIG/BioData/MapServer/70</t>
  </si>
  <si>
    <t>http://opdgig.dos.ny.gov/arcgis/rest/services/NYOPDIG/HumanUseData/MapServer/10</t>
  </si>
  <si>
    <t>http://opdgig.dos.ny.gov/arcgis/rest/services/NYOPDIG/HumanUseData/MapServer/14</t>
  </si>
  <si>
    <t>http://opdgig.dos.ny.gov/arcgis/rest/services/NYOPDIG/HumanUseData/MapServer/7</t>
  </si>
  <si>
    <t>http://opdgig.dos.ny.gov/arcgis/rest/services/NYOPDIG/HumanUseData/MapServer/15</t>
  </si>
  <si>
    <t>http://opdgig.dos.ny.gov/arcgis/rest/services/NYOPDIG/HumanUseData/MapServer/12</t>
  </si>
  <si>
    <t>http://opdgig.dos.ny.gov/arcgis/rest/services/NYOPDIG/HumanUseData/MapServer/13</t>
  </si>
  <si>
    <t>http://opdgig.dos.ny.gov/arcgis/rest/services/NYOPDIG/PhysicalData/MapServer/1</t>
  </si>
  <si>
    <t>http://opdgig.dos.ny.gov/arcgis/rest/services/NYOPDIG/PhysicalData/MapServer/2</t>
  </si>
  <si>
    <t>http://opdgig.dos.ny.gov/arcgis/rest/services/NYOPDIG/PhysicalData/MapServer/3</t>
  </si>
  <si>
    <t>http://opdgig.dos.ny.gov/arcgis/rest/services/NYOPDIG/PhysicalData/MapServer/4</t>
  </si>
  <si>
    <t>http://opdgig.dos.ny.gov/arcgis/rest/services/NYOPDIG/PhysicalData/MapServer/5</t>
  </si>
  <si>
    <t>http://opdgig.dos.ny.gov/arcgis/rest/services/NYOPDIG/PhysicalData/MapServer/6</t>
  </si>
  <si>
    <t>http://opdgig.dos.ny.gov/arcgis/rest/services/NYOPDIG/PhysicalData/MapServer/7</t>
  </si>
  <si>
    <t>http://opdgig.dos.ny.gov/arcgis/rest/services/NYOPDIG/PhysicalData/MapServer/8</t>
  </si>
  <si>
    <t>http://opdgig.dos.ny.gov/arcgis/rest/services/NYOPDIG/PhysicalData/MapServer/9</t>
  </si>
  <si>
    <t>http://opdgig.dos.ny.gov/arcgis/rest/services/NYOPDIG/PhysicalData/MapServer/10</t>
  </si>
  <si>
    <t>http://opdgig.dos.ny.gov/arcgis/rest/services/NYOPDIG/PhysicalData/MapServer/11</t>
  </si>
  <si>
    <t>http://opdgig.dos.ny.gov/arcgis/rest/services/NYOPDIG/PhysicalData/MapServer/12</t>
  </si>
  <si>
    <t>New York State Digitally Enhanced Orthoimagery</t>
  </si>
  <si>
    <t>NY coverage</t>
  </si>
  <si>
    <t>most recently available</t>
  </si>
  <si>
    <t>NYS</t>
  </si>
  <si>
    <t>http://www.orthos.dhses.ny.gov/arcgis/services/Latest/MapServer/WMSServer?</t>
  </si>
  <si>
    <t>NYSDI-33</t>
  </si>
  <si>
    <t>http://www.orthos.dhses.ny.gov/arcgis/services/2013/MapServer/WMSServer?</t>
  </si>
  <si>
    <t>NYSDI-34</t>
  </si>
  <si>
    <t>http://www.orthos.dhses.ny.gov/arcgis/services/2012/MapServer/WMSServer?</t>
  </si>
  <si>
    <t>NYSDI-35</t>
  </si>
  <si>
    <t>http://www.orthos.dhses.ny.gov/arcgis/services/2011/MapServer/WMSServer?</t>
  </si>
  <si>
    <t>NYSDI-36</t>
  </si>
  <si>
    <t>http://www.orthos.dhses.ny.gov/arcgis/services/2010/MapServer/WMSServer?</t>
  </si>
  <si>
    <t>NYSDI-37</t>
  </si>
  <si>
    <t>http://www.orthos.dhses.ny.gov/arcgis/services/2009/MapServer/WMSServer?</t>
  </si>
  <si>
    <t>NYSDI-38</t>
  </si>
  <si>
    <t>http://www.orthos.dhses.ny.gov/arcgis/services/2008/MapServer/WMSServer?</t>
  </si>
  <si>
    <t>NYSDI-39</t>
  </si>
  <si>
    <t>http://www.orthos.dhses.ny.gov/arcgis/services/2007/MapServer/WMSServer?</t>
  </si>
  <si>
    <t>NYSDI-40</t>
  </si>
  <si>
    <t>http://www.orthos.dhses.ny.gov/arcgis/services/2006/MapServer/WMSServer?</t>
  </si>
  <si>
    <t>NYSDI-41</t>
  </si>
  <si>
    <t>http://www.orthos.dhses.ny.gov/arcgis/services/2005/MapServer/WMSServer?</t>
  </si>
  <si>
    <t>NYSDI-42</t>
  </si>
  <si>
    <t>http://www.orthos.dhses.ny.gov/arcgis/services/2004/MapServer/WMSServer?</t>
  </si>
  <si>
    <t>NYSDI-43</t>
  </si>
  <si>
    <t>http://www.orthos.dhses.ny.gov/arcgis/services/2003/MapServer/WMSServer?</t>
  </si>
  <si>
    <t>NYSDI-44</t>
  </si>
  <si>
    <t>http://www.orthos.dhses.ny.gov/arcgis/services/2002/MapServer/WMSServer?</t>
  </si>
  <si>
    <t>NYSDI-45</t>
  </si>
  <si>
    <t>http://www.orthos.dhses.ny.gov/arcgis/services/2001/MapServer/WMSServer?</t>
  </si>
  <si>
    <t>NYSDI-46</t>
  </si>
  <si>
    <t>http://www.orthos.dhses.ny.gov/arcgis/services/2000/MapServer/WMSServer?</t>
  </si>
  <si>
    <t>NYSDI-47</t>
  </si>
  <si>
    <t>Boundaries</t>
  </si>
  <si>
    <t>Coastal Risk Areas, preliminary - NYS Dept of State</t>
  </si>
  <si>
    <t>http://opdgig.dos.ny.gov/arcgis/rest/services/NYOPDIG/PhysicalData/MapServer/13</t>
  </si>
  <si>
    <t>NYSDI-48</t>
  </si>
  <si>
    <t>Population Data</t>
  </si>
  <si>
    <t>Poverty Rate - New York counties, 2000 Census</t>
  </si>
  <si>
    <t>Census</t>
  </si>
  <si>
    <t>http://opdgig.dos.ny.gov/arcgis/rest/services/NYOPDIG/DataBrownfields/MapServer/2</t>
  </si>
  <si>
    <t>NYSDI-49</t>
  </si>
  <si>
    <t>Poverty Rate - New York Census tracts, 2000 Census</t>
  </si>
  <si>
    <t>http://opdgig.dos.ny.gov/arcgis/rest/services/NYOPDIG/DataBrownfields/MapServer/3</t>
  </si>
  <si>
    <t>NYSDI-50</t>
  </si>
  <si>
    <t>Unemployment Rate - New York Census tracts, 2000 Census</t>
  </si>
  <si>
    <t>http://opdgig.dos.ny.gov/arcgis/rest/services/NYOPDIG/DataBrownfields/MapServer/4</t>
  </si>
  <si>
    <t>NYSDI-51</t>
  </si>
  <si>
    <t>Energy, Utilities, &amp; Disposal</t>
  </si>
  <si>
    <t>Disposal</t>
  </si>
  <si>
    <t>National Pollution Discharge Elimination System NPDES</t>
  </si>
  <si>
    <t>NY and CT coverage</t>
  </si>
  <si>
    <t>http://watersgeo.epa.gov/arcgis/rest/services/OWRAD_NP21/NPDES_NP21/MapServer/0</t>
  </si>
  <si>
    <t>NYSDI-52</t>
  </si>
  <si>
    <t>Sewage Treatment Plant Outfalls</t>
  </si>
  <si>
    <t>https://edg.epa.gov/arcgis/rest/services/edgGroup/MapServer/17</t>
  </si>
  <si>
    <t>NYSDI-53</t>
  </si>
  <si>
    <t>Generation facilities</t>
  </si>
  <si>
    <t>Active Waste Generators</t>
  </si>
  <si>
    <t>https://edg.epa.gov/arcgis/rest/services/edgGroup/MapServer/20</t>
  </si>
  <si>
    <t>NYSDI-54</t>
  </si>
  <si>
    <t>http://csc.noaa.gov/arcgis/rest/services/MarineCadastre/OceanEnergy/MapServer/0</t>
  </si>
  <si>
    <t>NYSDI-55</t>
  </si>
  <si>
    <t>Storage</t>
  </si>
  <si>
    <t>Petroleum Product Terminal</t>
  </si>
  <si>
    <t>EIA</t>
  </si>
  <si>
    <t>http://opdgig.dos.ny.gov/geoportal/catalog/search/resource/detailsnoheader.page?uuid={7F70D2C6-7A15-4949-A886-4CED648B3477}</t>
  </si>
  <si>
    <t>https://eia-ms.esri.com/arcgis/rest/services/20140521StateEnergyProfilesMap/MapServer/37</t>
  </si>
  <si>
    <t>NYSDI-56</t>
  </si>
  <si>
    <t>Transport</t>
  </si>
  <si>
    <t>Petroleum Ports</t>
  </si>
  <si>
    <t>http://opdgig.dos.ny.gov/geoportal/catalog/search/resource/detailsnoheader.page?uuid={EF6340C6-96B8-438E-945F-E0E1F0068CF5}</t>
  </si>
  <si>
    <t>https://eia-ms.esri.com/arcgis/rest/services/20140521StateEnergyProfilesMap/MapServer/38</t>
  </si>
  <si>
    <t>NYSDI-57</t>
  </si>
  <si>
    <t>303d Water Segments</t>
  </si>
  <si>
    <t>http://opdgig.dos.ny.gov/geoportal/catalog/search/resource/detailsnoheader.page?uuid={1B59A8BE-D93F-4D6A-BAF1-DCA9B496B9F9}</t>
  </si>
  <si>
    <t>http://watersgeo.epa.gov/arcgis/rest/services/OWRAD_NP21/303D_NP21/MapServer/1</t>
  </si>
  <si>
    <t>NYSDI-58</t>
  </si>
  <si>
    <t>Land based</t>
  </si>
  <si>
    <t>Wetlands NWI - South Coast</t>
  </si>
  <si>
    <t>http://opdgig.dos.ny.gov/geoportal/catalog/search/resource/detailsnoheader.page?uuid={88205E96-1384-4B1B-AC3D-684AB14EE803}</t>
  </si>
  <si>
    <t>http://107.20.228.18/ArcGIS/rest/services/Wetlands/MapServer/0</t>
  </si>
  <si>
    <t>NYSDI-59</t>
  </si>
  <si>
    <t>LIS</t>
  </si>
  <si>
    <t>http://csc.noaa.gov/htdata/CMSP/Metadata/ArtificialReefs.htm</t>
  </si>
  <si>
    <t>http://csc.noaa.gov/arcgis/rest/services/MarineCadastre/PhysicalOceanographicAndMarineHabitat/MapServer/0</t>
  </si>
  <si>
    <t>MarineCadastreInventory</t>
  </si>
  <si>
    <t>MCI-1</t>
  </si>
  <si>
    <t>Atlantic Wildlife Survey Tracklines (2005-2012)</t>
  </si>
  <si>
    <t>metadata available as a zipped folder on MarineCadastre website</t>
  </si>
  <si>
    <t>http://gis.boemre.gov/arcgis/rest/services/BOEM_BSEE/MMC_Layers/MapServer/9</t>
  </si>
  <si>
    <t>MCI-2</t>
  </si>
  <si>
    <t>Atlantic Wildlife Survey Study Areas (2005-2012)</t>
  </si>
  <si>
    <t>http://gis.boemre.gov/arcgis/rest/services/BOEM_BSEE/MMC_Layers/MapServer/18</t>
  </si>
  <si>
    <t>MCI-3</t>
  </si>
  <si>
    <t>http://www.ncddc.noaa.gov/approved_recs/nos_de/ocs/ocs/ocs/MB_ParentDataset.html</t>
  </si>
  <si>
    <t>MCI-4</t>
  </si>
  <si>
    <t>MCI-5</t>
  </si>
  <si>
    <t>200NM EEZ and Maritime Boundaries</t>
  </si>
  <si>
    <t>http://maritimeboundaries.noaa.gov/arcgis/rest/services/MaritimeBoundaries/US_Maritime_Limits_Boundaries/MapServer/3</t>
  </si>
  <si>
    <t>MCI-6</t>
  </si>
  <si>
    <t>Environmental Protection Agency Region Boundaries</t>
  </si>
  <si>
    <t>https://edg.epa.gov/metadata/rest/document?xsl=esri_fgdc&amp;xml=/Public/OEI/EPA_Facilities/layer_metadata/RegionBoundariesEEZ.XML</t>
  </si>
  <si>
    <t>http://geodata.epa.gov/ArcGIS/rest/services/OEI/EPA_Locations/MapServer/3</t>
  </si>
  <si>
    <t>MCI-7</t>
  </si>
  <si>
    <t>EFH Areas Protected from Fishing</t>
  </si>
  <si>
    <t>http://www.habitat.noaa.gov/protection/efh/newInv/EFHI/dd/metadata/efha_fgdc_std.htm</t>
  </si>
  <si>
    <t>http://egisws02.nos.noaa.gov/ArcGIS/rest/services/NMFS/EFHAreasProtectedFromFishing/MapServer/0</t>
  </si>
  <si>
    <t>MCI-8</t>
  </si>
  <si>
    <t>COLREGS Demarcation Lines</t>
  </si>
  <si>
    <t>http://csc.noaa.gov/htdata/CMSP/Metadata/COLREGSDemarcationLines.htm</t>
  </si>
  <si>
    <t>http://csc.noaa.gov/arcgis/rest/services/MarineCadastre/NavigationAndMarineTransportation/MapServer/3</t>
  </si>
  <si>
    <t>MCI-9</t>
  </si>
  <si>
    <t>Federal Emergency Management Agency Regions</t>
  </si>
  <si>
    <t>http://csc.noaa.gov/htdata/CMSP/Metadata/FederalEmergencyManagementAgencyRegions.htm</t>
  </si>
  <si>
    <t>http://csc.noaa.gov/arcgis/rest/services/MarineCadastre/NationalViewer/MapServer/20</t>
  </si>
  <si>
    <t>MCI-10</t>
  </si>
  <si>
    <t>MPA Inventory - MPAs by Government Level</t>
  </si>
  <si>
    <t>http://marineprotectedareas.noaa.gov/pdf/helpful-resources/inventory/mpa_inventory_2013_metadata.pdf</t>
  </si>
  <si>
    <t>http://egisws02.nos.noaa.gov/ArcGIS/rest/services/MPA/MPAs_nonNMFS/MapServer/0</t>
  </si>
  <si>
    <t>MCI-11</t>
  </si>
  <si>
    <t>National Marine Fisheries Service Regions</t>
  </si>
  <si>
    <t>http://csc.noaa.gov/htdata/CMSP/Metadata/NationalMarineFisheriesServiceRegions.htm</t>
  </si>
  <si>
    <t>http://csc.noaa.gov/arcgis/rest/services/MarineCadastre/NationalViewer/MapServer/21</t>
  </si>
  <si>
    <t>MCI-12</t>
  </si>
  <si>
    <t>National Park Service Regions</t>
  </si>
  <si>
    <t>http://csc.noaa.gov/htdata/CMSP/Metadata/NationalParkServiceRegions.htm</t>
  </si>
  <si>
    <t>http://csc.noaa.gov/arcgis/rest/services/MarineCadastre/NationalViewer/MapServer/22</t>
  </si>
  <si>
    <t>MCI-13</t>
  </si>
  <si>
    <t>US Army Corps of Engineers Civil Works Districts</t>
  </si>
  <si>
    <t>http://140.194.46.50:6080/arcgis/rest/services/National_Admin/USACE_DistrictBounds/MapServer/0</t>
  </si>
  <si>
    <t>MCI-14</t>
  </si>
  <si>
    <t>US Army Corps of Engineers Regulatory Boundary</t>
  </si>
  <si>
    <t>http://140.194.46.50:6080/arcgis/rest/services/National_Admin/USACE_Regulatory_Boundary/MapServer/0</t>
  </si>
  <si>
    <t>MCI-15</t>
  </si>
  <si>
    <t>US Coast Guard Districts</t>
  </si>
  <si>
    <t>available through NY Gateway</t>
  </si>
  <si>
    <t>https://egis-e.uscg.mil/ArcGIS/rest/services/Jurisdictions_2D/MapServer/11</t>
  </si>
  <si>
    <t>MCI-16</t>
  </si>
  <si>
    <t>MCI-17</t>
  </si>
  <si>
    <t>MCI-18</t>
  </si>
  <si>
    <t>Marine Hydrokinetic Projects</t>
  </si>
  <si>
    <t>http://csc.noaa.gov/htdata/CMSP/Metadata/MarineHydrokineticProjects.htm</t>
  </si>
  <si>
    <t>http://csc.noaa.gov/arcgis/rest/services/MarineCadastre/OceanEnergy/MapServer/2</t>
  </si>
  <si>
    <t>MCI-19</t>
  </si>
  <si>
    <t>http://csc.noaa.gov/htdata/CMSP/Metadata/SubmarineCables.htm</t>
  </si>
  <si>
    <t>http://csc.noaa.gov/arcgis/rest/services/MarineCadastre/NavigationAndMarineTransportation/MapServer/4</t>
  </si>
  <si>
    <t>MCI-20</t>
  </si>
  <si>
    <t>Atlantic Seafloor Sediment CONMAP</t>
  </si>
  <si>
    <t>http://woodshole.er.usgs.gov/openfile/of2005-1001/data/conmapsg/conmapsg.htm</t>
  </si>
  <si>
    <t>http://coastalmap.marine.usgs.gov/rest/services/EastCoast/AtlanticCoast/MapServer/234</t>
  </si>
  <si>
    <t>MCI-21</t>
  </si>
  <si>
    <t>Bathymetric contours</t>
  </si>
  <si>
    <t>http://csc.noaa.gov/htdata/CMSP/Metadata/BathymetricContours.htm</t>
  </si>
  <si>
    <t>http://csc.noaa.gov/arcgis/rest/services/MarineCadastre/PhysicalOceanographicAndMarineHabitat/MapServer/6</t>
  </si>
  <si>
    <t>MCI-22</t>
  </si>
  <si>
    <t>High Frequency Radar locations</t>
  </si>
  <si>
    <t>http://csc.noaa.gov/htdata/CMSP/Metadata/HighFrequencyRadarLocations.htm</t>
  </si>
  <si>
    <t>http://csc.noaa.gov/arcgis/rest/services/MarineCadastre/PhysicalOceanographicAndMarineHabitat/MapServer/1</t>
  </si>
  <si>
    <t>MCI-23</t>
  </si>
  <si>
    <t>http://pubs.usgs.gov/ds/2005/118/data/atl_extmeta.htm</t>
  </si>
  <si>
    <t>http://csc.noaa.gov/arcgis/rest/services/MarineCadastre/PhysicalOceanographicAndMarineHabitat/MapServer/5</t>
  </si>
  <si>
    <t>MCI-24</t>
  </si>
  <si>
    <t>Ocean Wave Resource Potential</t>
  </si>
  <si>
    <t>http://en.openei.org/datasets/files/884/pub/mapping_and_assessment_of_the_us_ocean_wave_energy_resource.pdf</t>
  </si>
  <si>
    <t>http://www.csc.noaa.gov/ArcGISPUB/rest/services/MarineCadastre/OceanWaveResourcePotential/MapServer/0</t>
  </si>
  <si>
    <t>MCI-25</t>
  </si>
  <si>
    <t>Offshore wind resource potential</t>
  </si>
  <si>
    <t>http://www.nrel.gov/gis/data/GIS_Data_Technology_Specific/United_States/Wind/metadata/atlantic_coast_metadata.htm</t>
  </si>
  <si>
    <t>http://www.csc.noaa.gov/ArcGISPUB/rest/services/MarineCadastre/OffshoreWindResourcePotential/MapServer/0</t>
  </si>
  <si>
    <t>MCI-26</t>
  </si>
  <si>
    <t>Offshore wind technology depth zones</t>
  </si>
  <si>
    <t>http://csc.noaa.gov/htdata/CMSP/Metadata/OffshoreWindTechnologyDepthZones.htm</t>
  </si>
  <si>
    <t>http://csc.noaa.gov/arcgis/rest/services/MarineCadastre/NationalViewer/MapServer/13</t>
  </si>
  <si>
    <t>MCI-27</t>
  </si>
  <si>
    <t>Tidal Stream Resource Potential - Mean Current</t>
  </si>
  <si>
    <t>http://perigean-clone.ad.gatech.edu/ArcGIS/rest/services/usa_mc/MapServer</t>
  </si>
  <si>
    <t>http://perigean-clone.ad.gatech.edu/ArcGIS/rest/services/usa_mc/MapServer/0</t>
  </si>
  <si>
    <t>Tidal Stream Resource Potential - Mean Power Density</t>
  </si>
  <si>
    <t>http://perigean-clone.ad.gatech.edu/ArcGIS/rest/services/usa_mp/MapServer</t>
  </si>
  <si>
    <t>http://perigean-clone.ad.gatech.edu/ArcGIS/rest/services/usa_mp/MapServer/0</t>
  </si>
  <si>
    <t>Weather Radar Stations Federal</t>
  </si>
  <si>
    <t>http://csc.noaa.gov/htdata/CMSP/Metadata/WeatherRadarStationsFederal.htm</t>
  </si>
  <si>
    <t>http://csc.noaa.gov/arcgis/rest/services/MarineCadastre/PhysicalOceanographicAndMarineHabitat/MapServer/2</t>
  </si>
  <si>
    <t>Wrecks and Obstructions</t>
  </si>
  <si>
    <t>http://csc.noaa.gov/htdata/CMSP/Metadata/WrecksAndObstructions.htm</t>
  </si>
  <si>
    <t>http://csc.noaa.gov/arcgis/rest/services/MarineCadastre/NavigationAndMarineTransportation/MapServer/1</t>
  </si>
  <si>
    <t xml:space="preserve">An artificial reef is a human-made underwater structure, typically built to promote marine life in areas with a generally featureless bottom. Many reefs are built using objects that were built for other purposes, like sinking oil rigs through the Rigs-to-Reefs program or shipwrecks when preserved on the sea floor. Other artificial reefs are purpose built like reef balls from PVC or concrete. Artificial reefs generally provide hard surfaces where algae and invertebrates such as barnacles, corals, and oysters attach; the accumulation of attached marine life in turn provides intricate structure and food for assemblages of fish. This is NOT a complete collection of artificial reefs on the seafloor, nor are the locations to be considered exact. The presence and location of the artificial reefs have been derived from multiple state websites. These data are intended for coastal and ocean planning. </t>
  </si>
  <si>
    <t>as of February 2014</t>
  </si>
  <si>
    <t xml:space="preserve">These data depict tracklines of wildlife surveys conducted in the Mid-Atlantic region since 2005. The tracklines are comprised of aerial and shipboard surveys. These data are intended to be used as a working compendium to inform the diverse number of groups that conduct surveys in the Mid-Atlantic region. The tracklines as depicted in this dataset have been derived from source tracklines and transects. The tracklines have been simplified (modified from their original form) due to the large size of the Mid-Atlantic region and the limited ability to map all areas simultaneously. The tracklines are to be used as a general reference and should not be considered definitive or authoritative. </t>
  </si>
  <si>
    <t xml:space="preserve">These data depict study areas (footprints) of wildlife surveys conducted in the Mid-Atlantic region since 2005. The study areas are comprised of aerial and shipboard surveys. These data are intended to be used as a working compendium to inform the diverse number of groups that conduct surveys in the Mid-Atlantic region. The study areas as depicted in this dataset have been derived from source track lines and transects. The areas have been simplified due to the large size of the Mid-Atlantic region and the limited ability to map all areas simultaneously. The areas are to be used as a general reference and should not be considered definitive or authoritative. </t>
  </si>
  <si>
    <t xml:space="preserve">Each coastal State may claim an Exclusive Economic Zone (EEZ) beyond and adjacent to its territorial sea that extends seaward up to 200 nautical miles from its baselines (or out to a maritime boundary with another coastal State). </t>
  </si>
  <si>
    <t>U.S. Environmental Protection Agency</t>
  </si>
  <si>
    <t xml:space="preserve">This dataset delineates EPA Region boundaries extended to the 200nm exclusive economic zone and was created by U.S. EPA using 2011 TIGER/Line state boundaries from the U.S. Census Bureau, and U.S. Maritime Boundaries and EPA Regions made available by NOAA Office of Coast Survey. </t>
  </si>
  <si>
    <t>NOAA National Marine Fisheries Service</t>
  </si>
  <si>
    <t xml:space="preserve">The purpose of these data is to visually represent spatial information for areas in which the use of fishing gear(s) has been restricted or modified to minimize the adverse effects of fishing on Essential Fish Habitat (EFH), as required by Section 303(a)(7) of the Magnuson-Stevens Act. This data set is a comprehensive list of EFH areas protected from fishing but does NOT represent an exhaustive list of areas where fishing is restricted or prohibited by other state of federal regulations. A comprehensive data layer depicting all areas where fishing is restricted or prohibited is not known to be available but the user is encouraged to consult the MPA Inventory - MPA's with Fishing Restrictions dataset available on MarineCadastre.gov for additional information. Users should use the ID tool to investigate each individual polygon that is of interest as many different types of restrictions and prohibitions may apply for a single area, and areas may be fishery, gear, or seasonally dependent. </t>
  </si>
  <si>
    <t>U.S. Coast Guard</t>
  </si>
  <si>
    <t xml:space="preserve">The waters inland of these lines are subject to the Inland Navigation Rules Act of 1980. The waters outside these lines are subject to the International Navigation Rules of the International Regulations for Preventing Collisions at Sea, 1972 (COLREGS). </t>
  </si>
  <si>
    <t>Federal Emergency Management Agency</t>
  </si>
  <si>
    <t xml:space="preserve">This layer represents the regions of the Federal Emergency Management Agency (FEMA). Regional Offices manage, operate and maintain all delegated programs, functions and activities not managed, operated or maintained by headquarters organizational units. The FEMA Regional Offices serve as the primary organizational unit for liaison to states and local governments within each region, and non-governmental and private sector entities within each Regional Office's geographical area. </t>
  </si>
  <si>
    <t>NOAA National MPA Center</t>
  </si>
  <si>
    <t xml:space="preserve">This layer is based on an inventory complied by the NOAA Marine Protected Areas (MPA) Center and contains federal, state and territorial MPA sites existing in the United States symbolized by the type government responsible for each site. The inventory provides geospatial boundary information and classification attributes for the conservation objectives, protection level, governance and related management criteria for each site. A small number of MPAs in the complete inventory cover very large areas based on a given fishing restriction alone. Those polygons were excluded from this layer to increase usability. The user is referred to the MPA Inventory - MPAs by Fishing Restrictions layer that includes those polygons and is symbolized by the fishing restrictions attributed to each site. </t>
  </si>
  <si>
    <t xml:space="preserve">Regions of the National Marine Fisheries Service. </t>
  </si>
  <si>
    <t>U.S. National Park Service</t>
  </si>
  <si>
    <t xml:space="preserve">The National Park Service is a bureau within the United States Department of the Interior. The organization consists of a headquarters office, seven regional offices and multiple park and support units. </t>
  </si>
  <si>
    <t xml:space="preserve">This data represents the USACE Civil Works District boundaries. This dataset was digitized from the NRCS Watershed Boundary Dataset (WBD). Where districts follow administrative boundaries, such as County and State lines, National Atlas and Census datasets were used. USACE District GIS points of contact also submitted data to incorporate into this dataset. This dataset has been simplified +/- 30 feet to reduce file size and speed up drawing time. Please use the identify tool to access the full name for each district boundary and other useful information. </t>
  </si>
  <si>
    <t>U.S. Army Corps of Engineers</t>
  </si>
  <si>
    <t xml:space="preserve">The US Army Corps of Engineers has been regulating activities in the nation's waters since 1890. Until the 1960s the primary purpose of the regulatory program was to protect navigation. Since then, as a result of laws and court decisions, the program has been broadened so that it now considers the full public interest for both the protection and utilization of water resources. These boundaries represent USACE regulatory districts. Attribute information includes an address, telephone number and website for each district. </t>
  </si>
  <si>
    <t xml:space="preserve">Districts of the U.S. Coast Guard. </t>
  </si>
  <si>
    <t xml:space="preserve">This map layer shows shoreline types from Connecticut to New Hampshire. The data come from NOAA's Environmental Sensitivity Index, which was developed to characterize shorelines based on their sensitivity to spilled oil. The layer is visible at map scales greater than 1:2,300,000. </t>
  </si>
  <si>
    <t>Federal Energy Regulatory Commission</t>
  </si>
  <si>
    <t>Pending or issued preliminary permits* or issued licenses for marine hydrokinetic projects that produce energy from waves or directly from the flow of water in ocean currents or tides. The status of these projects is administered by the Federal Energy Regulatory Commission (FERC). This dataset excludes any sites considered inland. Listings found for maximum capacity and average annual production are estimates obtained from applications submitted to FERC by the licensee. Actual numbers upon build-out could vary. *Preliminary permits maintain priority of application for a license for up to three years while a potential license applicant explores project feasibility and prepares a license application, but do not authorize construction, operation, or maintenance of a hydropower project. Although studies are often carried out while potential applicants hold preliminary permits, the permits do not authorize any activity or site access. Such permissions must be obtained from the appropriate authority. In some cases, potential license applicants can obtain a successive permit if they have pursued the preparation of a license application in good faith and with due diligence. Only a small portion of preliminary permits lead to licenses.</t>
  </si>
  <si>
    <t xml:space="preserve">These data depict the occurrence of submarine cables in and around U.S. navigable waters. The purpose of this data product is to support coastal planning at the regional and national scale. Source geometry and attributes were derived from 2010 NOAA Electronic Navigational Charts (ENCs) and 2009 NOAA Raster Navigational Charts (RNCs) and recently updated in 2013 referencing the RNCs. Polyline features explicitly defined as cables were compiled from the original sources, exclusive of those features noted as 'cable areas'. The scale of the source material was highly variable and discontinuities between multiple sources were resolved with least possible spatial adjustments. The original S-57 data model was modified for readability and performance. </t>
  </si>
  <si>
    <t xml:space="preserve">The continental margin sediment distribution data from the USGS Continental Margin Mapping Program (CONMAP) is derived sediment distribution for the East Coast. The purpose of the data layer is to show the sediment grain size distributions along the U.S. East Coast. This data layer is supplied primarily as a gross overview to show general textural trends. It does not accurately depict small-scale sediment distributions. </t>
  </si>
  <si>
    <t xml:space="preserve">Coastal bathymetric depth, measured in meters at depth values of: -10, -20, -30, -40, -50, -60, -70, -80, -90, -100, -150 -200, -400, -600 </t>
  </si>
  <si>
    <t xml:space="preserve">This dataset shows the point locations (as of March 2013), of High Frequency (HF) radar systems. HF radars measure the speed and direction of ocean surface currents in near real time. These radars can measure currents over a large region of the coastal ocean, from a few kilometers offshore up to 200 km, and can operate under any weather conditions. Dozens of institutions own and operate HF radars, and a majority are coordinated through the US Integrated Ocean Observing System. Ocean surface current data from these radars are shared on national servers -- the National Data Buoy Center and Scripps Institution of Oceanography -- who deliver the data to anyone who needs it. </t>
  </si>
  <si>
    <t>U.S. Integrated Ocean Observing System</t>
  </si>
  <si>
    <t>National Seafloor Sediment usSEABED</t>
  </si>
  <si>
    <t xml:space="preserve">The usSEABED database contains data for the entire U.S. Exclusive Economic Zone and is an ongoing task of the Marine Aggregates Resources and Processes and National Benthic Habitats Studies (Pacific) projects, USGS Coastal and Marine Geology teams in Santa Cruz, CA, Woods Hole, MA, and St. Petersburg, FL, and the University of Colorado. This data layer is a point coverage of known sediment samplings, inspections and probings from the usSEABED data collection and integrated using the software system dbSEABED. This data layer represents the extracted (EXT) output of the dbSEABED mining software. The EXT data is usually based on instrumental analyses (probe or laboratory) but may apply to just a subsample of the sediment (eg. No large shells). </t>
  </si>
  <si>
    <t xml:space="preserve">Mean wave power density estimates represent naturally available US wave energy, derived from measurements observed during a 51-month study period. Measurements were taken from 42,000 grid points out to a distance of 50 nautical miles from shore. Values represent the average instantaneous power generated by a meter length of wave crest per grid point. In accordance with accepted global practice, wave power density is measured in kilowatts per meter of wave crest aggregated across a unit diameter circle. Data were classified using quantiles. Bathymetric effects are known to have a large effect on wave characteristics at depths shallower than ~20m on the east coast and ~50m on the west coast. Reliable site-specific information in shallow waters can only be produced using results from models with higher spatial resolution that include shallow-water physics. Results may not be accurate in the shallower waters of the inner continental shelf. These areas are indicated by dark gray regions. For more information pertaining to these areas please refer back to the source. </t>
  </si>
  <si>
    <t>DOE National Renewable Energy Laboratory</t>
  </si>
  <si>
    <t xml:space="preserve">Depicts estimates of the annual average wind resource (speed) for the United States. Annual average wind speeds are closely related to the available energy at a particular location and are categorized by their value at a height of 90m above the surface. Modifications to preliminary 90m wind speed model outputs were based on extrapolation of 50m validation results. This adds some uncertainty to the final potential estimates, but should not significantly affect the scope of the offshore potential. The horizontal resolution of the model output is 200m and values are measured in meters per second (m/s). </t>
  </si>
  <si>
    <t xml:space="preserve">Coastal bathymetric depth, measured in meters at depth values of: -30, -60, -900 Shallow Zone (0-30m): Technology has been demonstrated on a commercial scale at these depths. Foundation types include monopile, gravity base and suction buckets designs. Transition Zone (30-60m): Technology has not been demonstrated on a commercial scale at these depths but several small scale projects have been successfully installed and commissioned at these depths Foundation types include tripod, jacket and tripile designs. Deepwater Zone (60 - 900m): Technology has not been demonstrated on a commercial scale at these depths but several pilot projects have been successfully demonstrated. Foundation types include spar, semi-submersible and tension leg platform designs. </t>
  </si>
  <si>
    <t xml:space="preserve">Data depicts tidal stream mean current within U.S. waters. Tidal streams are high velocity sea currents created by periodic horizontal movement of the tides. Tidal stream energy is derived from the kinetic energy of the moving flow. A numerical model was used for simulating the tidal flows along the coast of the entire United States. Model results were calibrated with available measurements of tidal currents from NOAA tidal current stations. It should be noted that tidal currents and associated power per unit area can have significant spatial variability; therefore currents at one location are generally a poor indicator of conditions at another location, even nearby. Tidal current (velocity) is measured in meters per second (m/s). </t>
  </si>
  <si>
    <t>DOE Office of Energy Efficiency and Renewable Energy</t>
  </si>
  <si>
    <t xml:space="preserve">Data depicts tidal stream mean power within U.S. waters. Tidal streams are high velocity sea currents created by periodic horizontal movement of the tides. Tidal stream energy is derived from the kinetic energy of the moving flow. A numerical model was used for simulating the tidal flows along the coast of the entire United States. Model results were calibrated with available measurements of tidal currents from NOAA tidal current stations. It should be noted that tidal currents and associated power per unit area can have significant spatial variability; therefore currents at one location are generally a poor indicator of conditions at another location, even nearby. Tidal power (energy) is measured in watts per meter squared (W/m2). </t>
  </si>
  <si>
    <t>NOAA National Climatic Data Center</t>
  </si>
  <si>
    <t xml:space="preserve">These data represent Next-Generation Radar (NEXRAD) and Terminal Doppler Weather Radar (TDWR) stations within the US. The NEXRAD radar stations are maintained and operated by the National Oceanic and Atmospheric Administration (NOAA). The TDWR radar stations are maintained and operated by the Federal Aviation Administration (FAA). Both radars are pulsed Doppler types that measure reflectivity out to 460km, and radial velocity and spectrum width out to 300km (NEXRAD) and 90km (TDWR). Both radars automatically scan the atmosphere from the surface to 70,000ft using a rotating parabolic antenna. </t>
  </si>
  <si>
    <t xml:space="preserve">In 1981, NOAA’s National Ocean Service (NOS) implemented the Automated Wreck and Obstruction Information System (AWOIS) to assist in planning hydrographic survey operations and to catalog and store a substantial volume of reported wrecks and obstructions that are considered navigational hazards within U.S. coastal waters. As part of the hydrographic survey planning process, these records are reviewed and those records which require additional field investigation are assigned to specific field units for verification. The results of these investigations eventually become part of the AWOIS record so that a permanent history of a wreck or obstruction is always available. AWOIS is not a comprehensive record of wrecks in any particular area. There are wrecks in AWOIS that do not appear on the nautical chart and there are wrecks on the nautical chart that do not appear in AWOIS. Updates to AWOIS are ongoing; however, it will never completely address every known or reported wreck. For more information regarding this data and the definitions of the symbols please reference the publication link under additional information. </t>
  </si>
  <si>
    <t xml:space="preserve">1999-2009 </t>
  </si>
  <si>
    <t>1/2011 to 7/2011</t>
  </si>
  <si>
    <t>2005-2012</t>
  </si>
  <si>
    <t>as of June 2014</t>
  </si>
  <si>
    <t>as of December 2012</t>
  </si>
  <si>
    <t>1982 -1999</t>
  </si>
  <si>
    <t xml:space="preserve">as of September 2012 </t>
  </si>
  <si>
    <t>as of June 2013</t>
  </si>
  <si>
    <t>MCI</t>
  </si>
  <si>
    <t>http://marinecadastre.gov/</t>
  </si>
  <si>
    <t>Samples collected by P.L. McCall (1975)</t>
  </si>
  <si>
    <t>location where samples were taken in a survey of benthic communities conducted by P.L. McCall (1975)</t>
  </si>
  <si>
    <t>USGS  USGS OFR 00-304</t>
  </si>
  <si>
    <t>UTM18N NAD83</t>
  </si>
  <si>
    <t>http://www.lisrc.uconn.edu/lisrc/catalog.asp</t>
  </si>
  <si>
    <t>LISRC-1</t>
  </si>
  <si>
    <t>Samples collected by Pellegrino and Hubbard (1983)</t>
  </si>
  <si>
    <t>location where samples were taken in a survey of benthic communities conducted by P. Pellegrino and W. Hubbard (1983)</t>
  </si>
  <si>
    <t>LISRC-2</t>
  </si>
  <si>
    <t>Samples collected by Reid, et al (1979)</t>
  </si>
  <si>
    <t>location where samples were taken in a survey of benthic communities conducted by R.N. Reid, et al (1979)</t>
  </si>
  <si>
    <t>LISRC-3</t>
  </si>
  <si>
    <t>Thickness of Post Glacial Deposits</t>
  </si>
  <si>
    <t>an interpretive layer represented by polygons of the thickness of postglacial sediments in Long Island Sound</t>
  </si>
  <si>
    <t>LISRC-4</t>
  </si>
  <si>
    <t>USGS benthic foraminiferal samples (1996 - 1997)</t>
  </si>
  <si>
    <t>a point overlay showing the the population of benthic foraminiferain samples collected during the time period of 1996 - 1997 by the USGS</t>
  </si>
  <si>
    <t>1996-1997</t>
  </si>
  <si>
    <t>LISRC-5</t>
  </si>
  <si>
    <t>Depth to The Marine Transgressive Surface</t>
  </si>
  <si>
    <t>an interpretive layer represented by contour lines showing the marine transgressive surface in Long Island Sound</t>
  </si>
  <si>
    <t>LISRC-6</t>
  </si>
  <si>
    <t>Distribution of Total Organic Carbon (TOC) in Long Island Sound</t>
  </si>
  <si>
    <t>a point &amp; polygon overlay showing the distribution of Total Organic Carbon (TOC) in the sediments of Long Island Sound.</t>
  </si>
  <si>
    <t>LISRC-7</t>
  </si>
  <si>
    <t>F.L. Parker benthic foraminiferal samples (1952)</t>
  </si>
  <si>
    <t>point overlay showing the the distribution of benthic foraminiferal samples collected in 1952 by F. L. Parker</t>
  </si>
  <si>
    <t>LISRC-8</t>
  </si>
  <si>
    <t>Free-Air Gravity Anomalies in LIS and BIS</t>
  </si>
  <si>
    <t>an interpretive layer represented by contour lines (2-mgal intervals) of the free-air gravity of Long Island and Block Island Sounds.</t>
  </si>
  <si>
    <t>LIS-BIS</t>
  </si>
  <si>
    <t>LISRC-9</t>
  </si>
  <si>
    <t>LISSEDDATA: Long Island Sound Surficial Sediment Data</t>
  </si>
  <si>
    <t>locations of sediment samples collected and analyzed by a number of organizations, and compiled by the U.S. Geological Survey, Woods Hole Science Center. This dataset is a subset of the original data set released in Long Island Sound Environmental Studies: Open-File Report 98-502.</t>
  </si>
  <si>
    <t>1931-1998</t>
  </si>
  <si>
    <t>USGS  USGS OFR 2005-1018</t>
  </si>
  <si>
    <t>Decimal Degrees WGS 1984</t>
  </si>
  <si>
    <t>LISRC-10</t>
  </si>
  <si>
    <t>Locations of sediment samples with Clostridium perfringens in LIS</t>
  </si>
  <si>
    <t>point layer showing the the location of surficial sediment samples in Long Island containing Clostridium perfringens and the concentration of Clostridium perfringens in those samples.</t>
  </si>
  <si>
    <t>LISRC-11</t>
  </si>
  <si>
    <t>Long Island Sound benthic communities</t>
  </si>
  <si>
    <t>the location where samples from Pellegrino and Hubbard were summarized to provide detailed analysis of 35 common species found in Long Island Sound benthic communities</t>
  </si>
  <si>
    <t>LISRC-12</t>
  </si>
  <si>
    <t>Long Island Sound metals sample distribution locations</t>
  </si>
  <si>
    <t>a point overlay showing the location of surficial samples used in the analysis of metal distributions in LIS. Attribute information containing the chemical analysis values are also included in the data layer.</t>
  </si>
  <si>
    <t>LISRC-13</t>
  </si>
  <si>
    <t>M.A. Buzas benthic foraminiferal samples (1965)</t>
  </si>
  <si>
    <t>a point overlay showing the the distribution of benthic foraminiferal samples collected in 1965 by M. A. Buzas</t>
  </si>
  <si>
    <t>LISRC-14</t>
  </si>
  <si>
    <t>Sample locations and total number of species found at each station from Pellegrino and Hubbard (1983)</t>
  </si>
  <si>
    <t>provides detailed information from Pellegrino and Hubbard (1983). It shows the sample locations and provides a summary of the total number of species found at each station, species richness.</t>
  </si>
  <si>
    <t>LISRC-15</t>
  </si>
  <si>
    <t>Samples collected by H.L. Sanders (1956)</t>
  </si>
  <si>
    <t>provides the location where samples were taken in a survey of benthic communities conducted by H.L. Sanders (1956)</t>
  </si>
  <si>
    <t>LISRC-16</t>
  </si>
  <si>
    <t>Distribution of Surficial Sediments of NOAA H11044 Sidescan Sonar Mosaic in West-Central Long Island Sound</t>
  </si>
  <si>
    <t>contains an interpretation of the distribution of surficial sediments in NOAA Survey H11044 in West Central Long Island Sound off Milford, Connecticut. It represents an inpretation of the sidescan sonar mosaic for the study area and can be used as an overlay for the mosaic image and shows the distribution of surficial sediments in the study area such as gravel, sand, silty sand, etc.</t>
  </si>
  <si>
    <t>West-Central LIS, Milford, CT</t>
  </si>
  <si>
    <t>USGS  USGS OFR 2005-1018</t>
  </si>
  <si>
    <t>LISRC-17</t>
  </si>
  <si>
    <t>acoustic source data (SSS, MBES, etc.) is also avialable on the LISRC web site (http://www.lisrc.uconn.edu/lisrc/catalog.asp)  as well as via NOAA (http://maps.ngdc.noaa.gov/viewers/bathymetry/)</t>
  </si>
  <si>
    <t>Sedimentary Environments of NOAA H11044 Sidescan Sonar Mosaic in West-Central Long Island Sound</t>
  </si>
  <si>
    <t>This data layer contains an interpretation of the sedimentary environments in NOAA Survey H11044 in West Central Long Island Sound off Milford, Connecticut. It represents an inpretation of the sidescan sonar mosaic for the study area and can be used as an overlay for the mosaic image. It shows the sedimentary environments of the study area such as erosion or nondeposition, coarse-grained transport, sorting and reworking, and deposition.</t>
  </si>
  <si>
    <t>LISRC-18</t>
  </si>
  <si>
    <t>Interpretive Data Layer Showing the Framework Geology of NOAA Survey H11250</t>
  </si>
  <si>
    <t>contains an interpretation of the geologic features from the bathymetric data collected during NOAA survey H11250 in The Race, Long Island Sound</t>
  </si>
  <si>
    <t>the Race, LIS</t>
  </si>
  <si>
    <t>USGS  USGS OFR 2007-1012</t>
  </si>
  <si>
    <t>LISRC-19</t>
  </si>
  <si>
    <t>Geologic Interpretation of the Acoustic Data Collected During National Oceanic and Atmospheric Administration (NOAA) Survey H11252</t>
  </si>
  <si>
    <t>a geologic interpretation in geographic of the multibeam bathymetric data acquired during NOAA survey H11252, eastern Long Island Sound. This interpretation covers a roughly 64 km square area of the sea floor in the area just west of of Six Mile Reef, eastern Long Island Sound</t>
  </si>
  <si>
    <t>six mile reef, eastern LIS</t>
  </si>
  <si>
    <t>USGS  USGS OFR 2007-1191</t>
  </si>
  <si>
    <t>LISRC-20</t>
  </si>
  <si>
    <t>Geologic Interpretation of the Acoustic Data Collected During National Oceanic and Atmospheric Administration (NOAA) Survey H11361</t>
  </si>
  <si>
    <t>This data layer contains a geologic interpretation in geographic of the multibeam bathymetric data acquired during NOAA survey H11361 in eastern Long Island Sound. This interpretation covers a roughly 92 km square area of the sea floor in the area just west of Six Mile Reef, eastern Long Island Sound.</t>
  </si>
  <si>
    <t>LISRC-21</t>
  </si>
  <si>
    <t>Interpretation of the Fishers Island Sound Sidescan Sonar Mosaic Area</t>
  </si>
  <si>
    <t>geologic interpretation of the Fishers Island Sound sidescan sonar mosiac area. This data has been automated from USGS Geologic Investigations Series Map I-2640:</t>
  </si>
  <si>
    <t>FIS</t>
  </si>
  <si>
    <t>USGS  USGS OFR 98-502</t>
  </si>
  <si>
    <t>LISRC-22</t>
  </si>
  <si>
    <t>Interpretation of the Hammonasset Sidescan Sonar Mosaic</t>
  </si>
  <si>
    <t>This data layer contains a geologic interpretation of the Hammonasset sidescan sonar mosiac area. This data was automated from USGS Geologic Investigations Series Map I-2588</t>
  </si>
  <si>
    <t>LIS, Madison, CT</t>
  </si>
  <si>
    <t>LISRC-23</t>
  </si>
  <si>
    <t>Interpretation of the New Haven Harbor Sidescan Sonar Mosaic Area</t>
  </si>
  <si>
    <t>This data layer contains a geologic interpretation of the New Haven Harbor sidescan sonar mosiac area. The study area is a 27.4 square km area of the sea floor in Long Island Sound. This data has been automated from USGS Geologic Investigations Series Map I-2736</t>
  </si>
  <si>
    <t>LIS, New Haven Harbor, CT</t>
  </si>
  <si>
    <t>LISRC-24</t>
  </si>
  <si>
    <t>Interpretation of the Niantic Bay Sidescan Sonar Mosaic Area</t>
  </si>
  <si>
    <t>This GIS layer containsa geologic interpretation of the Niantic sidescan sonar mosaic area. The study area is a 28.7 square km area of the sea floor in Long Island Sound off East Lyme, Connecticut . This data has been automated from USGS Geologic Investigations Series Map I-2625:</t>
  </si>
  <si>
    <t>LIS, Niantic Bay, CT</t>
  </si>
  <si>
    <t>LISRC-25</t>
  </si>
  <si>
    <t>Interpretation of the Norwalk Sidescan Sonar Mosaic</t>
  </si>
  <si>
    <t> This data layer contains a geologic interpretation of the Norwalk sidescan sonar mosiac area The study area is a 60 square km area of the sea floor in western Long Island Sound off Norwalk, Connecticut. This data has been automated from USGS Geologic Investigations Series Map I-2589</t>
  </si>
  <si>
    <t>LIS, Norwalk, CT</t>
  </si>
  <si>
    <t>LISRC-26</t>
  </si>
  <si>
    <t>Interpretation of the Roanoke sidescan sonar mosaic</t>
  </si>
  <si>
    <t>TThis data layer contains an interpretation of the Roanoke sidescan sonar mosaic area. This data automated from USGS Geologic Investigations Series Map I-2692: Sidescan sonar image, surficial geologic interpretation, and bathymetry of Long Island Sound sea floor off Roanoke Point, NY</t>
  </si>
  <si>
    <t>LIS, Roanoke, NY</t>
  </si>
  <si>
    <t>LISRC-27</t>
  </si>
  <si>
    <t>Interpretation of the sidescan sonar mosaic from the study area off New London, CT</t>
  </si>
  <si>
    <t>This data layer contains a geologic interpretation of the sidescan sonar mosaic from the study area off New London, Connecticut</t>
  </si>
  <si>
    <t>LIS, New London, CT</t>
  </si>
  <si>
    <t>LISRC-28</t>
  </si>
  <si>
    <t>Revised Geologic interpretation of the New London Sidescan Sonar Mosaic Area</t>
  </si>
  <si>
    <t>This data layer contains a revised geologic interpretation of New London sidscan sonar mosaic study area. This data has been modified from previous interpretations of the mosaic by the same authors. This revision is a generalized geologic interpretation and that it spatially fits the revised digital mosaic image. The original interpretation which focuses on benthic communities was published in USGS Open File Report 00-304</t>
  </si>
  <si>
    <t>LISRC-29</t>
  </si>
  <si>
    <t>interpretation of the distribution of sedimentary environments of the sidescan sonar mosaic of NOAA survey H11043</t>
  </si>
  <si>
    <t> This data layer contains an interpretation of the sidescan sonar survey from NOAA survey H11043 in Long Island Sound.</t>
  </si>
  <si>
    <t>LIS, Branford, CT</t>
  </si>
  <si>
    <t>USGS  USGS OFR 2004-1003</t>
  </si>
  <si>
    <t>LISRC-30</t>
  </si>
  <si>
    <t>Interpretation of the Distribution of Sedimentary Environments of the Sidescan sonar Mosaic of NOAA survey H11045</t>
  </si>
  <si>
    <t>This data layer contains an interpretation of the distribution of sedimentary environments for NOAA Survey H11045 in the West-Central Basin of Long Island Sound.</t>
  </si>
  <si>
    <t>LIS, Bridgeport, CT</t>
  </si>
  <si>
    <t>USGS  USGS OFR 2005-1162</t>
  </si>
  <si>
    <t>LISRC-31</t>
  </si>
  <si>
    <t>Surficial sediments of the Fishers Island Sound Sidescan Sonar Mosaic Area</t>
  </si>
  <si>
    <t>This data layer contains an interpretation of the surficial sediments of the Fishers Island Sound sidescan sonar mosiac area. This data has been automated from USGS Geologic Investigations Series Map I-2640</t>
  </si>
  <si>
    <t>LIS/FIS</t>
  </si>
  <si>
    <t>USGS OFR 98-502</t>
  </si>
  <si>
    <t>LISRC-32</t>
  </si>
  <si>
    <t>Surficial Sediments of the Hammonasset Sidescan Sonar Mosaic</t>
  </si>
  <si>
    <t>This data layer contains a geologic interpretation of surficial sediments for the Hammonasset sidescan sonar mosiac area. This data has been automated from USGS Geologic Investigations Series Map I-2588</t>
  </si>
  <si>
    <t>LISRC-33</t>
  </si>
  <si>
    <t>Surficial sediments of the New Haven Harbor Sidescan Sonar Mosaic Area</t>
  </si>
  <si>
    <t>This data layer contains a geologic interpretation of surficial sediments of the New Haven Harbor sidescan sonar mosiac area. The study area is a 27.4 square km area of the sea floor in Long Island Sound</t>
  </si>
  <si>
    <t>LISRC-34</t>
  </si>
  <si>
    <t>Surficial sediments of the Niantic Bay Sidescan Sonar Mosaic Area</t>
  </si>
  <si>
    <t>This data layer contains a geologic interpretation of surficial sediments in the Niantic sidescan sonar mosaic area. The study area is a 28.7 square km area of the sea floor in Long Island Sound off East Lyme, Connecticut. This data has been automated from USGS Geologic Investigations Series Map I-2625</t>
  </si>
  <si>
    <t>LISRC-35</t>
  </si>
  <si>
    <t>Surficial sediments of the Norwalk Sidescan Sonar Mosaic</t>
  </si>
  <si>
    <t>This data layer contains an interpretation of the distribution of surficial sediments in the Norwalk sidescan sonar study area. The study area is a 60 square km area of the sea floor in western Long Island Sound off Norwalk, Connecticut. This data has been automated from USGS Geologic Investigations Series Map I-2589</t>
  </si>
  <si>
    <t>LISRC-36</t>
  </si>
  <si>
    <t>Surficial Sediments of the Roanoke sidescan sonar mosaic</t>
  </si>
  <si>
    <t>This data layer contains an interpretation of the surficial sediments in the Roanoke sidescan sonar mosaic area. This data was automated from USGS Geologic Investigations Series Map I-2692</t>
  </si>
  <si>
    <t>LISRC-37</t>
  </si>
  <si>
    <t>Surficial sediments of the Milford Sidescan Sonar Mosaic</t>
  </si>
  <si>
    <t>This data layer contains an interpretation of the distribution of surficial sediments in the Milford sidescan sonar study area. The study area is a 6 km x 8 km section of the sea floor in western Long Island Sound. This data has been automated from USGS Geologic Investigations Series Map I-2632</t>
  </si>
  <si>
    <t>LIS, Milford, CT</t>
  </si>
  <si>
    <t>LISRC-38</t>
  </si>
  <si>
    <t>Interpretation of the Milford Sidescan Sonar Mosaic</t>
  </si>
  <si>
    <t>This data layer contains an interpretation of the Milford sidescan sonar mosiac area. The study area is a 6 km x 8 km section of the sea floor in western Long Island Sound</t>
  </si>
  <si>
    <t>LISRC-39</t>
  </si>
  <si>
    <t>Surficial Sediment Distribution Interpretation of the Sidescan Sonar Mosaic of NOAA Survey H11045 off Bridgeport, CT</t>
  </si>
  <si>
    <t>This data layer contains an interpretation of the surficial sediment distribution for NOAA Survey H11045 in the West-Central Basin of Long Island Sound</t>
  </si>
  <si>
    <t>LISRC-40</t>
  </si>
  <si>
    <t>surficial sediment distribution interpretation of the sidescan sonar mosaic of NOAA survey H11043</t>
  </si>
  <si>
    <t>This data layer contains an interpretation of the sidescan sonar survey from NOAA survey H11043 in Long Island Sound. It shows the surficial sediment distribution within the study area.</t>
  </si>
  <si>
    <t>LISRC-41</t>
  </si>
  <si>
    <t>Geologic interpretation of the sidescan sonar mosaic of NOAA survey H11043 off Branford, Connecticut</t>
  </si>
  <si>
    <t>This data layer contains a geologic interpretation of the sidescan sonar survey mosaic from NOAA survey H11043 in Long Island Sound</t>
  </si>
  <si>
    <t>LISRC-42</t>
  </si>
  <si>
    <t>Interpretation of NOAA H11044 Sidescan Sonar Data from West-Central Long Island Sound</t>
  </si>
  <si>
    <t>This data layer contains a geologic interpretation of the sedimentary environments in NOAA Survey H11044 in West Central Long Island Sound off Milford, Connecticut</t>
  </si>
  <si>
    <t>LISRC-43</t>
  </si>
  <si>
    <t>Seismic Lines</t>
  </si>
  <si>
    <t>assemblage of siesmic surveys for LIS</t>
  </si>
  <si>
    <t>1982-1990</t>
  </si>
  <si>
    <t>varied</t>
  </si>
  <si>
    <t>LISRC-44</t>
  </si>
  <si>
    <t>data in marine cadastre.gov - use that</t>
  </si>
  <si>
    <t>CT Hurricane Surge Inundation</t>
  </si>
  <si>
    <t>http://ctecoapp1.uconn.edu/ctcoastalhazards/</t>
  </si>
  <si>
    <t>CT State Plane NAD84</t>
  </si>
  <si>
    <t>not terribly useful</t>
  </si>
  <si>
    <t>need to ensure this is most up to date</t>
  </si>
  <si>
    <t>CT equivalnet likely State/Federal lands</t>
  </si>
  <si>
    <t>http://www.floodmaps.fema.gov/NFHL/status.shtml</t>
  </si>
  <si>
    <t>Web Mercator (WGS84)</t>
  </si>
  <si>
    <t>https://hazards.fema.gov/femaportal/wps/portal/NFHLWMS</t>
  </si>
  <si>
    <t>https://hazards.fema.gov/gis/nfhl/rest/services/public/NFHL/MapServer</t>
  </si>
  <si>
    <t>http://epa.maps.arcgis.com/home/webmap/viewer.html?&amp;url=http%3A%2F%2Fgeodata.epa.gov%2FArcGIS%2Frest%2Fservices%2FORD%2FUSEPA_Ecoregions_Level_III_and_IV%2FMapServer</t>
  </si>
  <si>
    <t>http://www.epa.gov/wed/pages/ecoregions.htm</t>
  </si>
  <si>
    <t>ftp://ftp.epa.gov/wed/ecoregions/ct/ ; ftp://ftp.epa.gov/wed/ecoregions/ny/</t>
  </si>
  <si>
    <t>http://geodata.epa.gov/ArcGIS/rest/services/ORD/USEPA_Ecoregions_Level_III_and_IV/MapServer</t>
  </si>
  <si>
    <t>CTDEEP has inventory of existing stewardships sites in CT/NY.  Unsure of nominated</t>
  </si>
  <si>
    <t>CTDEEP has aquifer layer</t>
  </si>
  <si>
    <t>http://longislandsoundstudy.net/issues-actions/stewardship/stewardship-areas-atlas/</t>
  </si>
  <si>
    <t>http://longislandsoundstudy.net/</t>
  </si>
  <si>
    <t>https://edg.epa.gov/metadata/rest/document?id=%7B17E8BB8B-3F43-4BF5-910F-E9639DC3E967%7D&amp;xsl=metadata_to_html_full</t>
  </si>
  <si>
    <t>CT and NY should download and use or connect to USGS map service for current 1:24K NHD waterbodies data</t>
  </si>
  <si>
    <t>http://www.pwrc.usgs.gov/bba/index.cfm?fa=bba.MapViewer</t>
  </si>
  <si>
    <t>1980-1986 (CT &amp;NY)</t>
  </si>
  <si>
    <t>unclear if this data exists or if it is accessible</t>
  </si>
  <si>
    <t>n/a</t>
  </si>
  <si>
    <t>http://www.natureserve.org/conservation-tools/digital-distribution-maps-birds-western-hemisphere</t>
  </si>
  <si>
    <t>Birdlife International</t>
  </si>
  <si>
    <t>http://www.birdlife.org/datazone/info/spcdownload</t>
  </si>
  <si>
    <r>
      <t>The Important Bird Areas Program (IBA)</t>
    </r>
    <r>
      <rPr>
        <sz val="11"/>
        <color theme="1"/>
        <rFont val="Calibri"/>
        <family val="2"/>
        <scheme val="minor"/>
      </rPr>
      <t xml:space="preserve"> is a global effort to identify and conserve areas that are vital to birds and other biodiversity. Important Bird Areas, or IBAs, are sites that provide essential habitat for one or more species of bird. IBAs include sites for breeding, wintering, and/or migrating birds. IBAs may be a few acres or thousands of acres, but usually they are discrete sites that stand out from the surrounding landscape. IBAs may include public or private lands, or both, and they may be protected or unprotected.</t>
    </r>
  </si>
  <si>
    <t>Chris Field; http://ct.audubon.org/important-bird-areas-11</t>
  </si>
  <si>
    <t>?  Data should be avialable from Audubon - will need POC though</t>
  </si>
  <si>
    <t>Jillian Liner; http://ny.audubon.org/important-bird-areas-12</t>
  </si>
  <si>
    <t>US Fish &amp; Wildlife/CT DEEP</t>
  </si>
  <si>
    <t>CT only (as of 2013)</t>
  </si>
  <si>
    <t>may</t>
  </si>
  <si>
    <t>CT and NY but only as of 2010</t>
  </si>
  <si>
    <t>redundant to Anadromous Fish layers</t>
  </si>
  <si>
    <t>2000</t>
  </si>
  <si>
    <t>UTM18</t>
  </si>
  <si>
    <t>contained in LISRC inventory</t>
  </si>
  <si>
    <t>likely not terribly useful/helpful</t>
  </si>
  <si>
    <t>these may be trumped by more recent NWI data for CT &amp; NY</t>
  </si>
  <si>
    <t>http://www.fws.gov/wetlands/Data/Mapper.html</t>
  </si>
  <si>
    <t>National</t>
  </si>
  <si>
    <t>~2010 (for LIS)</t>
  </si>
  <si>
    <t>GCS, NAD83</t>
  </si>
  <si>
    <t>http://www.fws.gov/wetlands/Data/Data-Download.html</t>
  </si>
  <si>
    <t>http://107.20.228.18/ArcGIS/services/Wetlands/MapServer/WMSServer?</t>
  </si>
  <si>
    <t>Tidal wetlands in CT and NY have both historic and current (as of ~2010) extents.  Including the newest data is a must - the source for this should be the USFWS NWI  data for CT and NY.  Historic data could be included if the persistence of data for time series or temporal use is helpful.  This version is not likely useful - derived from older CT wetland sdata already inventoried.</t>
  </si>
  <si>
    <t>NY equivalent? Might be good to have 2010 census data for coastal communities - suggest looking at CT State Data Center (http://ctsdc.uconn.edu/) for CT data.</t>
  </si>
  <si>
    <t>Is this dataset still valid?  NEODP recreational survey may trump this</t>
  </si>
  <si>
    <t>1992-1998</t>
  </si>
  <si>
    <t>UTM Zone 18N</t>
  </si>
  <si>
    <t>LISRC has this</t>
  </si>
  <si>
    <t>1992-2000</t>
  </si>
  <si>
    <t>1984, 1986, 1989</t>
  </si>
  <si>
    <t>LISRC Inventory</t>
  </si>
  <si>
    <t>dated, but may provide info in areas of LIS where no other current data exists</t>
  </si>
  <si>
    <t>Long Island Sound Study Inventory (May 2011/Sept 2014)</t>
  </si>
  <si>
    <t>Long Island Sound Ecological Assessment (LISEA)</t>
  </si>
  <si>
    <t>Long Island Cable Fund Mapping</t>
  </si>
  <si>
    <t xml:space="preserve">Long Island Sound Resource Center </t>
  </si>
  <si>
    <t>New York Spatial Data Inventory</t>
  </si>
  <si>
    <t>polygon indices for False-color vertical coastal photos form 1974, 190, 1981, 1986, 1990, 1995, &amp; 2000.  Indicies contain links to PDF &amp; Tiff images</t>
  </si>
  <si>
    <t>CT coast</t>
  </si>
  <si>
    <t>1974, 190, 1981, 1986, 1990, 1995, &amp; 2000</t>
  </si>
  <si>
    <t>CT DEEP OLISP</t>
  </si>
  <si>
    <t>UCONN MAGIC/CT ECO</t>
  </si>
  <si>
    <t>CT State Plane NAD83 Feet</t>
  </si>
  <si>
    <t>http://magic.lib.uconn.edu/connecticut_data.html#indexes</t>
  </si>
  <si>
    <t>assorted point indices for black &amp; white photos covering all or parts of CT in 1934, 1951, 1957, 1963, 1965, 1969, 1970, 1985, 1990, 1995, 2004, 2006, 2008, 2010</t>
  </si>
  <si>
    <t xml:space="preserve"> 1934, 1951, 1957, 1963, 1965, 1969, 1970, 1985, 1990, 1995, 2004, 2006, 2008, 2010</t>
  </si>
  <si>
    <t>various</t>
  </si>
  <si>
    <t>most recent LIS eelgrass survey from USFWS (2012)</t>
  </si>
  <si>
    <t>CT DEEP Data Download page</t>
  </si>
  <si>
    <t>shorelines captured from historic nautical charts and photos</t>
  </si>
  <si>
    <t>CT Coast</t>
  </si>
  <si>
    <t>late 1880s, 1930s, 40s, 50s, 60s, 70s, 80s, 90s, 2000s (not statewide for all years, only 1880s, 1980s, 1990s, 2000,)</t>
  </si>
  <si>
    <t>CT State Plane NAD83  (meters)</t>
  </si>
  <si>
    <t>NOAA Acoustic mapping data (SSS/MBES)</t>
  </si>
  <si>
    <t>acoustic adata collected by NOAA to support navigation charting, geologic analysis, etc.</t>
  </si>
  <si>
    <t>http://maps.ngdc.noaa.gov/viewers/bathymetry/</t>
  </si>
  <si>
    <t>parts of LIS</t>
  </si>
  <si>
    <t>variable</t>
  </si>
  <si>
    <t>http://www.ngdc.noaa.gov/mgg/bathymetry/hydro.html --or-- http://www.lisrc.uconn.edu/lisrc/catalog.asp</t>
  </si>
  <si>
    <t>Decimal degrees</t>
  </si>
  <si>
    <t>Climate Change: Climate Change</t>
  </si>
  <si>
    <t>(CT: inundation scenarios for SLR planning.  Increases to MHW and an Average extreme water for several common increases in water level and by short, medium , and long term time horizons)</t>
  </si>
  <si>
    <t>http://www.ct.gov/deep/cwp/view.asp?a=2705&amp;q=480782&amp;deepNav_GID=2022</t>
  </si>
  <si>
    <t>ground conditions - 2006</t>
  </si>
  <si>
    <t>CT State Plane NAD83 feet</t>
  </si>
  <si>
    <t>seeks to objectively determine the relative risks due to future sea-level rise for the U.S. Atlantic, Pacific, and Gulf of Mexico coasts</t>
  </si>
  <si>
    <t>LIS (CT &amp; NY coasts)</t>
  </si>
  <si>
    <t>http://woodshole.er.usgs.gov/project-pages/cvi/</t>
  </si>
  <si>
    <t>http://pubs.usgs.gov/dds/dds68/htmldocs/data.htm</t>
  </si>
  <si>
    <t>(CT:  analysis of shoreline change for long term (1880-2006) and short term (1983-2006))</t>
  </si>
  <si>
    <t>1880-2006, 1983-2006</t>
  </si>
  <si>
    <t>CT DEEP OLISP/CT SeaGrant/UCONN CLEAR</t>
  </si>
  <si>
    <t>CT Sea Grant</t>
  </si>
  <si>
    <t>CT Coastal Access Sites:  Public access sites along Connecticut's shore</t>
  </si>
  <si>
    <t>http://ctdeep.maps.arcgis.com/apps/OnePane/main/index.html?appid=f832fed320df4825b5ab5e15c9c50b4e</t>
  </si>
  <si>
    <t>varied , current as of 2014</t>
  </si>
  <si>
    <t>Web Mercator</t>
  </si>
  <si>
    <t>http://www.gismaps.ct.gov/CTGIS/rest/services/DEEP_Coastal_Access/MapServer/0</t>
  </si>
  <si>
    <t>http://www.nauticalcharts.noaa.gov/csdl/web_mapping.html</t>
  </si>
  <si>
    <t>http://www.habitat.noaa.gov/protection/efh/newInv/index.html</t>
  </si>
  <si>
    <t>Others_1</t>
  </si>
  <si>
    <t>Others_2</t>
  </si>
  <si>
    <t>Others_3</t>
  </si>
  <si>
    <t>Others_4</t>
  </si>
  <si>
    <t>Others_5</t>
  </si>
  <si>
    <t>Others_6</t>
  </si>
  <si>
    <t>Others_7</t>
  </si>
  <si>
    <t>Others_8</t>
  </si>
  <si>
    <t>Others_9</t>
  </si>
  <si>
    <t>Others_10</t>
  </si>
  <si>
    <t>Others_11</t>
  </si>
  <si>
    <t>Others_13</t>
  </si>
  <si>
    <t>Others_14</t>
  </si>
  <si>
    <t>Others_15</t>
  </si>
  <si>
    <t>Others_16</t>
  </si>
  <si>
    <t>Others_17</t>
  </si>
  <si>
    <t>CT Coastal Acces Sites</t>
  </si>
  <si>
    <t>http://maps.coastalresilience.org/network/</t>
  </si>
  <si>
    <t>http://maps.coastalresilience.org/nyct/#</t>
  </si>
  <si>
    <t>Coastal Resilience Viewer for Long Island Sound. The US Coastal Resilience tools provide support for decision-makers working in the continental US identify solutions for risk reduction and conservation. They build from critical resources provided by many groups and agencies including NOAA, USGS, FEMA, USFWS, TNC and the Natural Capital Project.</t>
  </si>
  <si>
    <t>spatial representations of fish species, their life-stages and important habitats.  See Mapper: http://www.habitat.noaa.gov/protection/efh/efhmapper/index.html.</t>
  </si>
  <si>
    <t>http://www.habitat.noaa.gov/protection/efh/efhmapper/index.html</t>
  </si>
  <si>
    <t>NOAA Sea Level Rise Scenarios and mapping confidence</t>
  </si>
  <si>
    <t>http://www.csc.noaa.gov/arcgis/rest/services/dc_slr</t>
  </si>
  <si>
    <t>Water Quality: Water Quality</t>
  </si>
  <si>
    <t>KW</t>
  </si>
  <si>
    <t>LP</t>
  </si>
  <si>
    <t>Polygon/Line</t>
  </si>
  <si>
    <t>Point, Line, Polygon</t>
  </si>
  <si>
    <t>Polygon/Point</t>
  </si>
  <si>
    <t>Point (indicies); JPEG/PDF/TIFF (photos)</t>
  </si>
  <si>
    <t>Polygon (indicies); PDF&amp;TIFF (photos)</t>
  </si>
  <si>
    <t>Point/line</t>
  </si>
  <si>
    <t>LISRC</t>
  </si>
  <si>
    <t>Need datasets</t>
  </si>
  <si>
    <t>use other data MCI-5, MCI-8</t>
  </si>
  <si>
    <t>use HUC basin from NEODP</t>
  </si>
  <si>
    <t>Others_18</t>
  </si>
  <si>
    <t>CT Coastal Orthophotos</t>
  </si>
  <si>
    <t>FCIR orthophotos for CT coastal area from 2005 &amp; 2010</t>
  </si>
  <si>
    <t>2005 &amp; 2010</t>
  </si>
  <si>
    <t>CTDEEP</t>
  </si>
  <si>
    <t>2004 &amp; 2010</t>
  </si>
  <si>
    <t>http://ctecoapp1.uconn.edu/advancedviewer/</t>
  </si>
  <si>
    <t>http://www.ctecoapp3.uconn.edu/arcgis/rest/services/images/ortho_2005_coast_infrared/ImageServer &amp; http://www.ctecoapp3.uconn.edu/arcgis/rest/services/images/ortho_2010_coast_4band/ImageServer</t>
  </si>
  <si>
    <t>OtherData_Inventory</t>
  </si>
  <si>
    <t>2008 not most recent; use 2012 versions of estuaries/rivers</t>
  </si>
  <si>
    <t>should use NWI wetlands for all NY in portal</t>
  </si>
  <si>
    <t>Unclear how this differs from NYSDI -59.  Tidal wetlands in CT and NY have both historic and current (as of ~2010) extents.  Including the newest data is a must - the source for this should be the USFWS NWI  data for CT and NY.  Historic data could be included if the persistence of data for time series or temporal use is helpful</t>
  </si>
  <si>
    <t>probably of limited value</t>
  </si>
  <si>
    <t>Change Flag</t>
  </si>
  <si>
    <t>An inventory generated from the results of a pilot seafloor maping effort in a corridor of WLIS from Bridgeport CT to Port Jefferson, NY</t>
  </si>
  <si>
    <t>http://www.lisrc.uconn.edu/lisrc/index.asp</t>
  </si>
  <si>
    <t>As a proxy for surface primary productivity, seasonal chlorophyll a concentrations (mg/m3) for the period of 1998-2006 were extracted from high-resolution SeaWiFS satellite imagery.</t>
  </si>
  <si>
    <t>Near surface biomass of zooplankton were interpolated (ordinary kriging) from point data obtained from the NOAA National Marine Fisheries Service's (NMFS) Copepod database. This database spans from 1966 to 2001 and does not include larval fish (the all-taxa zooplankton global compilation was used, available here). Biomass is measured as mean displacement volume per volume of water strained (ml/m3).</t>
  </si>
  <si>
    <t>Seabird sightings in conjunction with environmental covariates were used to fit spatial statistical models and produce predictive maps of seabird distribution and relative abundance in the NY region representative of the period from 1980-1988. Individual species were modeled in 4 seasons when sufficient data was available. Species models were integrated using the common Shannon Diversity Index calculation (Krebs, 1989) to estimate diversity of seabirds. See the following report for more information on this layer's lineage. Menza, C., B.P. Kinlan, D.S. Dorfman, M. Poti and C. Caldow (eds.). 2012. A Biogeographic Assessment of Seabirds, Deep Sea Corals and Ocean Habitats of the New York Bight: Science to Support Offshore Spatial Planning. NOAA Technical Memorandum NOS NCCOS 141. Silver Spring, MD. 224 pp.</t>
  </si>
  <si>
    <t>This data product represents the total amount of fish landed (measured in pounds) by federally permitted commercial fishing vessels using gillnet fishing gear between 2001 and 2010. The amount of landings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t>
  </si>
  <si>
    <t>This data product represents the total amount of fish landed (measured in pounds) by federally permitted commercial fishing vessels using traps/pots fishing gear between 2001 and 2010. The amount of landings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t>
  </si>
  <si>
    <t>This data product represents the total amount of fish landed (measured in pounds) by federally permitted for-hire charter and party vessels between 2001 and 2010. The amount of landings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t>
  </si>
  <si>
    <t>This data product represents the total amount of fish landed (measured in pounds) by federally permitted commercial fishing vessels using seine fishing gear between 2001 and 2010. The amount of landings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t>
  </si>
  <si>
    <t>This data product represents the total effort (measured in days) made by federally permitted commercial fishing vessels using otter trawl fishing gear between 2001 and 2010. The amount of effort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t>
  </si>
  <si>
    <t>This data product represents the total amount of fish landed (measured in pounds) by federally permitted commercial fishing vessels using otter trawl fishing gear between 2001 and 2010. The amount of landings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t>
  </si>
  <si>
    <t>Seasonal averages of sea surface temperature (SST) were calculated by averaging monthly composites of SST, ranging from 1985-2001. SST monthly composites were obtained from the National Aeronautics and Space Administration (NASA) Pathfinder 1.1 km Advanced Very High Resolution Radiometer SST archive for the Northwest Atlantic region; these data are maintained at the University of Rhode Island and publicly available via OpenDAP. For more details about data processing, please see the NOAA NCCOS report prepared for the NY Department of State's Offshore Atlantic Ocean Study.</t>
  </si>
  <si>
    <t>Seasonal averages of surface turbidity were calculated for the period 1998-2006. Turbidity was estimated using high-resolution SeaWiFS satellite data to measure the water-leaving radiance at 670nm. Turbidity values were normalized to reflect the fraction of incident light reflected, resulting in dimensionless values ranging from 0 to 1. For more details about data processing, please see the NOAA NCCOS report prepared for the NY Department of State's Offshore Atlantic Ocean Study.</t>
  </si>
  <si>
    <t>Seasonal averages of water column stratification were calculated for the period 1980-2007. Data were obtained from The Nature Conservancy and Dr. Grant Law. Data were processed and mapped by NOAA NCCOS. Briefly, three-dimensional ocean temperature and salinity were interpolated from conductivity-temperature-depth (CTD) casts. CTD cast data were obtained from a combination of Hydrobase, NOAA National Marine Fisheries Service, Fisheries and Ocean Canada, and South-Atlantic Bight oceanographic databases. Stratification was calculated by subtracting seawater density at 50 meters depth from surface seawater density. The resultant values were then averaged to generate a 1980-2007 climatology. For more details about data processing, please see the NOAA NCCOS report prepared for the NY Department of State's Offshore Atlantic Ocean Study.</t>
  </si>
  <si>
    <t>The objective of the Risk Assessment (and resulting mapped Risk Areas) is to define areas at risk from coastal hazards. Data were collected from sources accurate enough to differentiate geographic areas according to the likelihood of flooding, erosion, waves and storm surge. To the extent allowed by source data, areas where flood water can extend up streams and under culverts and bridges are reflected in mapping.  Mapped Risk Areas are classified into three categories: Extreme, high, and moderate.</t>
  </si>
  <si>
    <t>NYS DOS developed this dataset by joining Census 2000 TIGER/Line data with a table of Census 2000 data containing poverty rates by Census tract. The Census 2000 TIGER/Line data for New York State can be accessed by clicking here.The Census 2000 poverty rate data by Census tract can be accessed by clicking here.</t>
  </si>
  <si>
    <t>NYS DOS developed this dataset by joining Census 2000 TIGER/Line data with a table of Census 2000 data containing poverty rates by county. The Census 2000 TIGER/Line data for New York State can be accessed by clicking here.The Census 2000 poverty rate data by US county can be accessed by clicking here.</t>
  </si>
  <si>
    <t>NYS DOS developed this dataset by joining Census 2000 TIGER/Line data with a table of Census 2000 data containing unemployment rates by Census tract (Census Summary File 3 - Sample Data of Selected Economic Characteristics: 2000). The Census 2000 TIGER/Line data for New York State can be accessed by clicking here.The Census 2000 unemployment rate data by Census tract can be accessed through the American Fact Finder by clicking here.</t>
  </si>
  <si>
    <t>To improve public health and the environment, the United States Environmental Protection Agency (EPA) collects information about facilities, sites, or places subject to environmental regulation or of environmental interest. Through the Geospatial Data Download Service, the public is now able to download the EPA Geodata Shapefile containing facility and site information from EPA's national program systems. The file is Internet accessible from the Envirofacts Web site (http://www.epa.gov/enviro). The data may be used with geospatial mapping applications. (Note: The Shapefile omits facilities without latitude/longitude coordinates.) The EPA Geospatial Data contains the name, location (latitude/longitude), and EPA program information about specific facilities and sites. In addition, the file contains a Uniform Resource Locator (URL), which allows mapping applications to present an option to users to access additional EPA data resources on a specific facility or site.</t>
  </si>
  <si>
    <t>Sewage Treatment Plant Outfalls </t>
  </si>
  <si>
    <t>This data depicts the locations of facilities that generate electricity derived from the Environmental Protection Agency (EPA) Emissions and Generation Resource Integrated Database (eGRID) which is representative of 2009 facilities. Only facilities adjacent to the coast and Great Lakes are shown. Contained within the database are records that define the fuel source and other characteristics of the facility that may benefit ocean planners. In some cases, the presence of a facility may indicate that certain power transmission infrastructure exists nearby. Absence of a facility or lack of sufficient capacity at a facility in a given area may also be an important characteristic in future energy planning activities. Please keep in mind this is not representative of the whole eGRID. This dataset can be linked back to the additional content of the eGRID by downloading the data and joining it back to the eGRID spreadsheet using the File Plant Sequence Number field.</t>
  </si>
  <si>
    <t>All operable bulk petroleum product terminals located in the 50 States and the District of Columbia with a total bulk shell storage capacity of 50,000 barrels or more, and/or ability to receive volumes from tanker, barge, or pipeline. Survey locations adjusted using public data. Source: "EIA-815, Monthly Bulk Terminal and Blender Report." As of Feb. 2014.</t>
  </si>
  <si>
    <t>Ports in the 50 States and the District of Columbia that handled 200 or more short tons per year in total volume (import and export) of petroleum products. This dataset was obtained from the US Army Corps of Engineers, Navigation Data Center, Ports and Waterways Facilities in 2011.</t>
  </si>
  <si>
    <t>This dataset delineates the 303(d) listed water segments that are subject to Phase II Stormwater regulations for discharges from construction activities.</t>
  </si>
  <si>
    <t>Wetlands (NWI). Keywords: NWI, National Wetland Inventory, Wetland, Long Island</t>
  </si>
  <si>
    <t>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t>
  </si>
  <si>
    <t>notes, comments as we selected final dataset recommendations</t>
  </si>
  <si>
    <t>only use if the satellite basemap does not provide adequate resolution</t>
  </si>
  <si>
    <t>is this necessary if satellite basemap provides adequate resolution?</t>
  </si>
  <si>
    <t>how is this different from LISSI-26</t>
  </si>
  <si>
    <t>does this overlap with Others_1?</t>
  </si>
  <si>
    <t>is there a CT equivalent?</t>
  </si>
  <si>
    <t>merge records LISSI-44 and LISSI-45</t>
  </si>
  <si>
    <t xml:space="preserve">Why is this data set complete, but LISSI-49 is not? </t>
  </si>
  <si>
    <t>okay for CT. first compare with DOS risk areas before using for NY</t>
  </si>
  <si>
    <t>NY Information Gateway</t>
  </si>
  <si>
    <t>is this different than NEOD-6?</t>
  </si>
  <si>
    <t>Use federal layer as primary resource for national datasets</t>
  </si>
  <si>
    <t>Use MCI-16</t>
  </si>
  <si>
    <t>how is this different from "Region 2 pipelines," LISSI-80</t>
  </si>
  <si>
    <t>Coastal Energy Facilities dataset provided by Cadastre is more recent, see NYSDI-55</t>
  </si>
  <si>
    <t>Use NYSDI-55, this service is pulled from the Cadastre</t>
  </si>
  <si>
    <t>NMFS is creating new VRT processing algorithm for landings and effort data</t>
  </si>
  <si>
    <t>NY doesn't have aquaculture data</t>
  </si>
  <si>
    <t>NY needs hurricane surge inundation data</t>
  </si>
  <si>
    <t>NY needs Senate districts</t>
  </si>
  <si>
    <t>NY needs drainage basin boundaries</t>
  </si>
  <si>
    <t>processed 2010 Census data</t>
  </si>
  <si>
    <t>Migratory waterfowl dataset for NY</t>
  </si>
  <si>
    <t>NY needs anadromous fish runs</t>
  </si>
  <si>
    <t>NY needs coastal erosion dataset</t>
  </si>
  <si>
    <t>Category from original inventory</t>
  </si>
  <si>
    <t>subcategory from original inventory</t>
  </si>
  <si>
    <t>name of dataset</t>
  </si>
  <si>
    <t>Timeframe captured in dataset or published date</t>
  </si>
  <si>
    <t>coordinate system of dataset</t>
  </si>
  <si>
    <t>where can the dataset be downloaded</t>
  </si>
  <si>
    <t>webservice link</t>
  </si>
  <si>
    <t>Only in a few areas around Block island, not actually in LIS</t>
  </si>
  <si>
    <t>Only 2 points in Lis, this is a data gap</t>
  </si>
  <si>
    <t>Cant find any coral data in LIS, Marine cadastre has coral data but it stops around Block Island Sound</t>
  </si>
  <si>
    <t>KW (TNC)</t>
  </si>
  <si>
    <t>LP (NY DOS)</t>
  </si>
  <si>
    <t>KOB (CT DEEP)</t>
  </si>
  <si>
    <t>NortheastOceanData.org is an information resource and decision support tool for ocean planning from the Gulf of Maine to Long Island Sound. The website provides user-friendly access to maps, data, tools, and information needed for regional ocean planning. It is used by a broad range of government entities, non-government organizations, and ocean stakeholders. (Text from neod website)</t>
  </si>
  <si>
    <t>The Long Island Sound Ecological Assessment (LISEA) enhances the spatial understanding of the Sound’s submerged habitats and in so doing contributes to the body of knowledge needed to help reduce potential future conflicts between and among human uses and ecologically significant resources. The LISEA identifies Ecologically Notable Places (ENP) derived from the collection, organization and spatial analysis of biological and physical data across the Sound using a state-of-the-art methodology. This methodology is based on the Northwest Atlantic Marine Eco-Regional Assessment, a large-scale marine assessment from North Carolina to the Bay of Fundy (NAM ERA Greene et al. 2010; Anderson et al. 2010). A principal product of the LISEA is a Sound-wide map of the Ecologically Notable Places which was created using two complementary assessments: analysis of biological data (emphasizing the persistence of fish and invertebrates) and areas of seafloor complexity (complex bottom structure used as a proxy for marine life and habitats). (Text from website)</t>
  </si>
  <si>
    <t>The MARCO Portal is an online toolkit and resource center that consolidates available data and enables state, federal and local users to visualize and analyze ocean resources and human use information such as fishing grounds, recreational areas, shipping lanes, habitat areas, and energy sites, among others. The Portal serves as a platform to engage all stakeholders in ocean planning from the five-state Mid-Atlantic region—putting all of the essential data and state-of-the-art mapping and visualization technology into the hands of the agencies, industry, and community leaders engaged in ocean planning. (Text from Mid atlantic portal website)</t>
  </si>
  <si>
    <t>MarineCadastre.gov was developed through a partnership between the U.S. Department of Commerce’s National Oceanic and Atmospheric Administration (NOAA) Office for Coastal Management and the U.S. Department of the Interior’s Bureau of Ocean Energy Management (BOEM). MarineCadastre.gov is an integrated marine information system that provides data, tools, and technical support for ocean and Great Lakes planning. (text from marinecadastre website)</t>
  </si>
  <si>
    <t>The Resource Center was established in 1988 as a central clearinghouse for information and data related to the Sound. (text from website)</t>
  </si>
  <si>
    <t>CT shellfish habitat is outdated</t>
  </si>
  <si>
    <t>Can connect to CT shellfish atlas?</t>
  </si>
  <si>
    <t>Maye use basemap instead, if up to date version</t>
  </si>
  <si>
    <t>Seems to be the most up to date</t>
  </si>
  <si>
    <t>MCI seems to have an more updated version</t>
  </si>
  <si>
    <t>LISEA has a substrate dataset</t>
  </si>
  <si>
    <t>Not sure how these compare to the Impaired Waters dataset on the NEOD</t>
  </si>
  <si>
    <t>NEOD complied dataset for all of LIS</t>
  </si>
  <si>
    <t>Seabird</t>
  </si>
  <si>
    <t>EFH layers in fish section</t>
  </si>
  <si>
    <t>LISEA has new dataset for LIS</t>
  </si>
  <si>
    <t>NEOD has this dataset incorporated</t>
  </si>
  <si>
    <t>Suite of datasets</t>
  </si>
  <si>
    <t>seems to be the same as NEOD</t>
  </si>
  <si>
    <t>Marine Cadastre has this dataset</t>
  </si>
  <si>
    <t>Reviewer</t>
  </si>
  <si>
    <t>Percent of Dataset in Category</t>
  </si>
  <si>
    <t>Percent of Dataset in Subcategory</t>
  </si>
  <si>
    <t>303d impaired waters, total maximum daily load</t>
  </si>
  <si>
    <t>Aquaculture, shellfish management areas, VMS and VTR datasets</t>
  </si>
  <si>
    <r>
      <t>The ecologically notable places contributing to the seafloor portfolio included: seafloor complexity (</t>
    </r>
    <r>
      <rPr>
        <i/>
        <sz val="11"/>
        <color theme="1"/>
        <rFont val="Calibri"/>
        <family val="2"/>
        <scheme val="minor"/>
      </rPr>
      <t>hard bottoms and complex bottom bathymetry combined with areas of notable EMU richness</t>
    </r>
    <r>
      <rPr>
        <sz val="11"/>
        <color theme="1"/>
        <rFont val="Calibri"/>
        <family val="2"/>
        <scheme val="minor"/>
      </rPr>
      <t xml:space="preserve">), demersal (bottom) fish persistent areas, invertebrate persistent areas and seagrass beds. </t>
    </r>
  </si>
  <si>
    <r>
      <t>The Important Bird Areas Program (IBA)</t>
    </r>
    <r>
      <rPr>
        <sz val="11"/>
        <color theme="1"/>
        <rFont val="Calibri"/>
        <family val="2"/>
        <scheme val="minor"/>
      </rPr>
      <t xml:space="preserve"> is a global effort to identify and conserve areas that are vital to birds and other biodiversity. Important Bird Areas, or IBAs, are sites that provide essential habitat for one or more species of bird. IBAs include sites for breeding, wintering, and/or migrating birds. IBAs may be a few acres or thousands of acres, but usually they are discrete sites that stand out from the surrounding landscape. IBAs may include public or private lands, or both, and they may be protected or unprotected.</t>
    </r>
  </si>
  <si>
    <t>CT equivalnet likely State/Federal lands-Use TNC secured lands, covers NY and CT</t>
  </si>
  <si>
    <t>See table below for categories</t>
  </si>
  <si>
    <t>See table below for Subcategories</t>
  </si>
  <si>
    <t>LIS Inventory  category and subcategory concatinated together</t>
  </si>
  <si>
    <t>information about the dataset (text copied directly from dataset source)</t>
  </si>
  <si>
    <t>spatial location in/around Long Island Sound</t>
  </si>
  <si>
    <t>KW, LP, KOB</t>
  </si>
  <si>
    <t>Inventory Abbrevation plus unique id for data layer (Unique ID for each dataset)</t>
  </si>
  <si>
    <t>Use in Final LIS Baseline Inventory?</t>
  </si>
  <si>
    <t>Final Dataset Recommendations for LIS baseline inventory</t>
  </si>
  <si>
    <t>counties, states, marine jurisdictions, US Coast Guard Districts</t>
  </si>
  <si>
    <t>No Discharge Zones, Coastal Geographic Names, Orthoimagery, Digital Floor Insurance Rate Maps, Waste Water Discharges</t>
  </si>
  <si>
    <t>only around Block Island</t>
  </si>
  <si>
    <t>Important bird areas, Waterfowl areas, bird conservation areas, Distribution Maps of the Birds of the Western Hemisphere</t>
  </si>
  <si>
    <t>No Datasets in inventory</t>
  </si>
  <si>
    <t>Essential Fish Habitat, Species Richness, total biomass, fish persistence</t>
  </si>
  <si>
    <t>Coastal Wetlands, LISEA Ecological marine units, Eelgrass</t>
  </si>
  <si>
    <t>ESI Marine Mammal Habitat, N. Atlantic Right Whale SMAs, Harbor Seal Winter areas and wintering locations</t>
  </si>
  <si>
    <t>Chlorophyll A (all seasons), Zooplankton (all seaons)</t>
  </si>
  <si>
    <t>Zebra Mussel Distribution</t>
  </si>
  <si>
    <t>duplicate</t>
  </si>
  <si>
    <t>Coastal Vulnerability Index, NOAA Sea Level Rise Scenarios</t>
  </si>
  <si>
    <t>This dataset was created as part of the National Oceanic and Atmospheric Administration Coastal Services Center's efforts to create an online mapping viewer depicting potential sea level rise and its associated impacts on the nation's coastal areas. The purpose of the mapping viewer is to provide coastal managers and scientists with a preliminary look at sea level rise and coastal flooding impacts. The viewer is a screening-level tool that uses nationally consistent data sets and analyses. Data and maps provided can be used at several scales to help gauge trends and prioritize actions for different scenarios.</t>
  </si>
  <si>
    <t>NOAA CSC</t>
  </si>
  <si>
    <t>Wrecks, pilot boarding areas, aids to navigation, maintained channels, AIS datasets</t>
  </si>
  <si>
    <t>NEOD is organizing sources and posting in the water quality theme</t>
  </si>
  <si>
    <t>Copper content, lead content, nitrogen content (sample locations in LIS)</t>
  </si>
  <si>
    <t>Shoreline, sediment, TNC seabed forms from LISEA</t>
  </si>
  <si>
    <t>Sea surface temp, tidal currents, bathymetry, turbidity</t>
  </si>
  <si>
    <t>Include in Report as aTable?</t>
  </si>
  <si>
    <t>When was the metadata created/published/updated?</t>
  </si>
  <si>
    <t>Total Layers included in Baseline inventory</t>
  </si>
  <si>
    <t>Total Reccomended Baseline Layers selected from Inventory</t>
  </si>
  <si>
    <t>Others</t>
  </si>
  <si>
    <t>Other Data Inventory</t>
  </si>
  <si>
    <t>Other datasets not found in the above inventories</t>
  </si>
  <si>
    <t>The Northeast Ocean Data Portal is in the process of creating a historical eelgrass page, incorporating coastal wetlands, and creating habitat story map.  The Nature Conservancy will be updating their Benthic Habitat model using SMAST Video Survey datasets</t>
  </si>
  <si>
    <t>Need more datasets</t>
  </si>
  <si>
    <t>All</t>
  </si>
  <si>
    <t>This inventory was created in order to compile a baseline inventory of reletant spatial datasets in Long Island Sound for the purpose of coastal marine spatial planning.</t>
  </si>
  <si>
    <t>Liz Podowski (New York Deparment of State)</t>
  </si>
  <si>
    <t>Kevin O'Brien (Connecticut Department of Energy &amp; Environmental Protection)</t>
  </si>
  <si>
    <t>This table shows the inventories/portals used to compile the baseline LIS CMSP inventory.  Blue tabs in this document correspond to existing inventories and the green tab is all inventories combined.</t>
  </si>
  <si>
    <t>This table shows the fields used in this inventory.  We attemped to provide these fields for each dataset</t>
  </si>
  <si>
    <t>This table shows the categories and subcategories used in this inventory</t>
  </si>
  <si>
    <t>Long Island Sound CMSP Inventory Required Fields</t>
  </si>
  <si>
    <t>Long Island Sound CMSP Categories</t>
  </si>
  <si>
    <t>Long Island Sound CMSP Subcategories</t>
  </si>
  <si>
    <t>Index for this Excel document titled LIS_DataInventory_10112014</t>
  </si>
  <si>
    <t>README</t>
  </si>
  <si>
    <t>InventoryStatistics</t>
  </si>
  <si>
    <t>Blue Color Tabs</t>
  </si>
  <si>
    <t>All_Inventory</t>
  </si>
  <si>
    <t>Data_Gaps</t>
  </si>
  <si>
    <t>DataInDevelopment</t>
  </si>
  <si>
    <t>Information about Inventory</t>
  </si>
  <si>
    <t>Statistics for Inventory</t>
  </si>
  <si>
    <t>Individual Inventories (see Data Inventory below)</t>
  </si>
  <si>
    <t>All Inventories combined</t>
  </si>
  <si>
    <t>Data that is in development</t>
  </si>
  <si>
    <t>Data Gaps (either data missing from inventory or data needed)</t>
  </si>
  <si>
    <t>Note: This is not an exhausted listing of Long Island Sound Spatial Data, but a baseline of relevant existing data.  We recognize addition data is available and not represented in this inventory.</t>
  </si>
  <si>
    <t>Data availability score</t>
  </si>
  <si>
    <t>Timeliness score</t>
  </si>
  <si>
    <t>Maintenance schedule score</t>
  </si>
  <si>
    <t>Metadata score</t>
  </si>
  <si>
    <t>Data format score</t>
  </si>
  <si>
    <t>Symbology score</t>
  </si>
  <si>
    <t>Data usability score</t>
  </si>
  <si>
    <t>Pixel size (if raster)</t>
  </si>
  <si>
    <t>Update frequency</t>
  </si>
  <si>
    <t xml:space="preserve">Point of contact </t>
  </si>
  <si>
    <t>Temporal resolution (if applicable)</t>
  </si>
  <si>
    <t>None planned</t>
  </si>
  <si>
    <t>Clearinghouse Manager, NOAA CSC</t>
  </si>
  <si>
    <t>http://50.19.218.171/arcgis1/rest/services/Administrative/MapServer/1</t>
  </si>
  <si>
    <t>Quarterly</t>
  </si>
  <si>
    <t>Marine Cadastre data steward, NOAA CSC</t>
  </si>
  <si>
    <t xml:space="preserve">Block Island Wind Farm Turbine Locations </t>
  </si>
  <si>
    <t xml:space="preserve">Dataset name changed </t>
  </si>
  <si>
    <t>http://50.19.218.171/arcgis1/rest/services/EnergyAndInfrastructure/MapServer/1</t>
  </si>
  <si>
    <t>Phase II Update</t>
  </si>
  <si>
    <t>http://50.19.218.171/arcgis1/rest/services/EnergyAndInfrastructure/MapServer/3</t>
  </si>
  <si>
    <t>http://50.19.218.171/arcgis1/rest/services/EnergyAndInfrastructure/MapServer/5</t>
  </si>
  <si>
    <t>Aileen Kenney (Deepwater Wind)</t>
  </si>
  <si>
    <t>Research Associate, University of Rhode Island Environmental Data Center</t>
  </si>
  <si>
    <t>http://50.19.218.171/arcgis1/rest/services/EnergyAndInfrastructure/MapServer/11</t>
  </si>
  <si>
    <t>Nikki Hefner (IMSG)</t>
  </si>
  <si>
    <t>http://50.19.218.171/arcgis1/rest/services/EnergyAndInfrastructure/MapServer/12</t>
  </si>
  <si>
    <t>http://50.19.218.171/arcgis1/rest/services/EnergyAndInfrastructure/MapServer/13</t>
  </si>
  <si>
    <t>Irregular</t>
  </si>
  <si>
    <t>http://50.19.218.171/arcgis1/rest/services/EnergyAndInfrastructure/MapServer/14</t>
  </si>
  <si>
    <t>As needed</t>
  </si>
  <si>
    <t>Rachel Shmookler (RPS ASA)</t>
  </si>
  <si>
    <t>http://50.19.218.171/arcgis1/rest/services/EnergyAndInfrastructure/MapServer/15</t>
  </si>
  <si>
    <t>None</t>
  </si>
  <si>
    <t>From NOAA Navigational Charts</t>
  </si>
  <si>
    <t>http://50.19.218.171/arcgis1/rest/services/EnergyAndInfrastructure/MapServer/10</t>
  </si>
  <si>
    <t>from NOAA Coastal Services Center</t>
  </si>
  <si>
    <t>No longer on portal</t>
  </si>
  <si>
    <t>http://50.19.218.171/arcgis1/rest/services/MarineTransportation/MapServer/4</t>
  </si>
  <si>
    <t>Daniel Martin (NOAA)</t>
  </si>
  <si>
    <t>Shipwrecks</t>
  </si>
  <si>
    <t>http://50.19.218.171/arcgis1/rest/services/MarineTransportation/MapServer/1</t>
  </si>
  <si>
    <t>Unknown/Irregular (See note)</t>
  </si>
  <si>
    <t>https://coast.noaa.gov/arcgis/rest/services/MarineCadastre/NavigationAndMarineTransportation/MapServer/0</t>
  </si>
  <si>
    <t>Data Steward at NOAA Office for Coastal Management</t>
  </si>
  <si>
    <t>http://50.19.218.171/arcgis1/rest/services/MarineTransportation/MapServer/2</t>
  </si>
  <si>
    <t>http://50.19.218.171/arcgis1/rest/services/MarineTransportation/MapServer/3</t>
  </si>
  <si>
    <t>Coastal Maintained Channels</t>
  </si>
  <si>
    <t>Renamed from Maintained Channels</t>
  </si>
  <si>
    <t>https://coast.noaa.gov/arcgis/rest/services/MarineCadastre/NavigationAndMarineTransportation/MapServer/6</t>
  </si>
  <si>
    <t>Shipping Fairways, Lanes and Zones</t>
  </si>
  <si>
    <t>Renamed from Marine Transportation</t>
  </si>
  <si>
    <t>http://50.19.218.171/arcgis1/rest/services/MarineTransportation/MapServer/5</t>
  </si>
  <si>
    <t>https://coast.noaa.gov/arcgis/rest/services/MarineCadastre/NavigationAndMarineTransportation/MapServer/9</t>
  </si>
  <si>
    <t>Biannual</t>
  </si>
  <si>
    <t>http://50.19.218.171/arcgis1/rest/services/MarineTransportation/MapServer/6</t>
  </si>
  <si>
    <t>Annually</t>
  </si>
  <si>
    <t>Kate Longley-Wood (SeaPlan)</t>
  </si>
  <si>
    <t>Update anticipated in early 2016</t>
  </si>
  <si>
    <t>http://50.19.218.171/arcgis1/rest/services/MarineTransportation/MapServer/15</t>
  </si>
  <si>
    <t>Represents data from one year (2011)</t>
  </si>
  <si>
    <t>100 m</t>
  </si>
  <si>
    <t>Given a 2 in timeliness b/c ASA waiting for final input from ports reps as to general accuracy of locations</t>
  </si>
  <si>
    <t>http://50.19.218.171/arcgis1/rest/services/MarineTransportation/MapServer/16</t>
  </si>
  <si>
    <t>Represents data from one year (2012)</t>
  </si>
  <si>
    <t>http://50.19.218.171/arcgis1/rest/services/MarineTransportation/MapServer/18</t>
  </si>
  <si>
    <t>http://50.19.218.171/arcgis1/rest/services/MarineTransportation/MapServer/17</t>
  </si>
  <si>
    <t>http://50.19.218.171/arcgis1/rest/services/MarineTransportation/MapServer/19</t>
  </si>
  <si>
    <t>http://50.19.218.171/arcgis1/rest/services/MarineTransportation/MapServer/20</t>
  </si>
  <si>
    <t>http://50.19.218.171/arcgis1/rest/services/MarineTransportation/MapServer/21</t>
  </si>
  <si>
    <t>http://50.19.218.171/arcgis1/rest/services/MarineTransportation/MapServer/23</t>
  </si>
  <si>
    <t>http://50.19.218.171/arcgis1/rest/services/MarineTransportation/MapServer/22</t>
  </si>
  <si>
    <t>Typically a 2 year lag between year of data and when data put on portal (i.e. anticipate that 2014 data will be posted in 2016)</t>
  </si>
  <si>
    <t>2013 All Vessel Density</t>
  </si>
  <si>
    <t>2013 Cargo Vessel Density</t>
  </si>
  <si>
    <t>2013 Passenger Vessel Density</t>
  </si>
  <si>
    <t>2013 Tug-Tow Vessel Density</t>
  </si>
  <si>
    <t>2013 Tanker Vessel Density</t>
  </si>
  <si>
    <t xml:space="preserve">This layer shows the density of vessel traffic in 2013 for all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</si>
  <si>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http://j.mp/1NRsTs9</t>
  </si>
  <si>
    <t>http://www.northeastoceandata.org/data/data-download/?data=Marine%20Transportation</t>
  </si>
  <si>
    <t>http://50.19.218.171/arcgis1/rest/services/MarineTransportation/MapServer/25</t>
  </si>
  <si>
    <t>http://50.19.218.171/arcgis1/rest/services/MarineTransportation/MapServer/24</t>
  </si>
  <si>
    <t xml:space="preserve">This layer shows the density of vessel traffic in 2013 for cargo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</si>
  <si>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http://j.mp/1NRth9Z</t>
  </si>
  <si>
    <t>This layer shows the density of vessel traffic in 2013 for passenger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t>
  </si>
  <si>
    <t>http://j.mp/1NRtn1q</t>
  </si>
  <si>
    <t>http://50.19.218.171/arcgis1/rest/services/MarineTransportation/MapServer/26</t>
  </si>
  <si>
    <t xml:space="preserve">This layer shows the density of vessel traffic in 2013 for tug-tow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</si>
  <si>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http://j.mp/1NRttG5</t>
  </si>
  <si>
    <t>http://50.19.218.171/arcgis1/rest/services/MarineTransportation/MapServer/28</t>
  </si>
  <si>
    <t xml:space="preserve">This layer shows the density of vessel traffic in 2013 for tanker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t>
  </si>
  <si>
    <t>http://j.mp/1NRtytz</t>
  </si>
  <si>
    <t>http://50.19.218.171/arcgis1/rest/services/MarineTransportation/MapServer/27</t>
  </si>
  <si>
    <t>Represents data from one year (2013)</t>
  </si>
  <si>
    <t>http://50.19.218.171/arcgis1/rest/services/OceanUses/VMS_Multispecies2006To2010/MapServer/0</t>
  </si>
  <si>
    <t>http://50.19.218.171/arcgis1/rest/services/Aquaculture/MapServer/0</t>
  </si>
  <si>
    <t>Typically represents active sites within a given year</t>
  </si>
  <si>
    <t>Represents the years 2006 - 2010</t>
  </si>
  <si>
    <t>Multispecies (Groundfish) VMS point density 2006-2010</t>
  </si>
  <si>
    <t>Multispecies (Groundfish) VMS point density 2011 - 2014</t>
  </si>
  <si>
    <t xml:space="preserve">This dataset broadly characterizes the density of commercial fishing vessel activity for the Multispecies fishery in the northeastern U.S. based on Vessel Monitoring Systems (VMS) from fishing vessels from 2011 to 2014. The National Marine Fisheries Service (NMFS) describes VMS is a satellite surveillance system primarily used to monitor the location and movement of commercial fishing vessels in the U.S. This dataset does not distinguish between areas of fishing activity versus transit. Therefore ports show up as high density regions,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 </t>
  </si>
  <si>
    <t>http://j.mp/1ISLweT</t>
  </si>
  <si>
    <t>2011 - 2014</t>
  </si>
  <si>
    <t>Not available for download</t>
  </si>
  <si>
    <t>http://50.19.218.171/arcgis1/rest/services/OceanUses/VMS_Multispecies2011To2014/MapServer/0</t>
  </si>
  <si>
    <t>Multispecies (Groundfish) 2011 - 2014 (&lt;4 knots)</t>
  </si>
  <si>
    <t xml:space="preserve">This dataset broadly characterizes the density of commercial fishing activity for the Multispecies fishery in the northeastern U.S. based on fishing vessels with Vessel Monitoring Systems (VMS) from 2011 to 2014. The National Marine Fisheries Service (NMFS) describes VMS as a satellite surveillance system primarily used to monitor the location and movement of commercial fishing vessels in the U.S. This dataset was created using VMS position records for vessels travelling at a speed of less than four knots, which was the speed threshold used to identify vessels engaged in fishing rather than transit activity. This includes vessels in ports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
</t>
  </si>
  <si>
    <t>http://j.mp/1ISLPX5</t>
  </si>
  <si>
    <t>http://50.19.218.171/arcgis1/rest/services/OceanUses/VMS_Multispecies2011To2014LessThan4knots/MapServer/0</t>
  </si>
  <si>
    <t xml:space="preserve">This dataset broadly characterizes the density of commercial fishing vessel activity for the Monkfish fishery in the northeastern U.S. based on Vessel Monitoring Systems (VMS) from fishing vessels from 2011 to 2014. The National Marine Fisheries Service (NMFS) describes VMS is a satellite surveillance system primarily used to monitor the location and movement of commercial fishing vessels in the U.S. This dataset does not distinguish between areas of fishing activity versus transit. Therefore ports show up as high density regions,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 
</t>
  </si>
  <si>
    <t>http://j.mp/1ISM2JY</t>
  </si>
  <si>
    <t>Monkfish 2011 - 2014</t>
  </si>
  <si>
    <t>http://50.19.218.171/arcgis1/rest/services/OceanUses/VMS_Monkfish2011To2014/MapServer/0</t>
  </si>
  <si>
    <t>http://50.19.218.171/arcgis1/rest/services/OceanUses/VMS_Monkfish2006To2010/MapServer/0</t>
  </si>
  <si>
    <t>Monkfish 2011 - 2014 (&lt;4 knots)</t>
  </si>
  <si>
    <t xml:space="preserve">This dataset broadly characterizes the density of commercial fishing activity for the Monkfish fishery in the northeastern U.S. based on fishing vessels with Vessel Monitoring Systems (VMS) from 2011 to 2014. The National Marine Fisheries Service (NMFS) describes VMS as a satellite surveillance system primarily used to monitor the location and movement of commercial fishing vessels in the U.S. This dataset was created using VMS position records for vessels travelling at a speed of less than four knots, which was the speed threshold used to identify vessels engaged in fishing rather than transit activity. This includes vessels in ports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
</t>
  </si>
  <si>
    <t>http://j.mp/1ISMGXH</t>
  </si>
  <si>
    <t>http://50.19.218.171/arcgis1/rest/services/OceanUses/VMS_Monkfish2011To2014LessThan4knots/MapServer/0</t>
  </si>
  <si>
    <t>http://50.19.218.171/arcgis1/rest/services/OceanUses/VMS_SurfclamOceanQuahog2006To2010/MapServer/0</t>
  </si>
  <si>
    <t>Surfclam/Ocean Quahog 2012 - 2014</t>
  </si>
  <si>
    <t xml:space="preserve">This dataset broadly characterizes the density of commercial fishing vessel activity for the Surfclam\Ocean Quahog fishery in the northeastern U.S. based on Vessel Monitoring Systems (VMS) from fishing vessels from 2012 to 2014. These years were selected because habitat closures implemented by the New England Fishery Management Council in 2012 significantly impacted the spatial use patterns in this fishery when compared with the period before 2012. The National Marine Fisheries Service (NMFS) describes VMS is a satellite surveillance system primarily used to monitor the location and movement of commercial fishing vessels in the U.S. This dataset does not distinguish between areas of fishing activity versus transit. Therefore ports show up as high density regions,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 
</t>
  </si>
  <si>
    <t>http://j.mp/1ISNvjt</t>
  </si>
  <si>
    <t>Around Block Island and some on Southern tip of LI</t>
  </si>
  <si>
    <t>2012 - 2014</t>
  </si>
  <si>
    <t>http://50.19.218.171/arcgis1/rest/services/OceanUses/VMS_SurfclamOceanQuahog2012To2014/MapServer/0</t>
  </si>
  <si>
    <t>Surfclam/Ocean Quahog 2012 - 2014 (&lt;4 knots)</t>
  </si>
  <si>
    <t>This dataset broadly characterizes the density of commercial fishing activity for the Surfclam/Ocean Quahog fishery in the northeastern U.S. based on fishing vessels with Vessel Monitoring Systems (VMS) from 2012 to 2014. These years were selected because habitat closures implemented by the New England Fishery Management Council in 21012 significantly impacted the spatial use patterns in this fishery when compared with the period before 2012. The National Marine Fisheries Service (NMFS) describes VMS as a satellite surveillance system primarily used to monitor the location and movement of commercial fishing vessels in the U.S. This dataset was created using VMS position records for vessels travelling at a speed of less than four knots, which was the speed threshold used to identify vessels engaged in fishing rather than transit activity. This includes vessels in ports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t>
  </si>
  <si>
    <t>http://j.mp/1ISO8cC</t>
  </si>
  <si>
    <t>http://50.19.218.171/arcgis1/rest/services/OceanUses/VMS_SurfclamOceanQuahog2012To2014LessThan4knots/MapServer/0</t>
  </si>
  <si>
    <t>http://50.19.218.171/arcgis1/rest/services/OceanUses/VMS_Scallop2006To2010/MapServer/0</t>
  </si>
  <si>
    <t xml:space="preserve">This dataset broadly characterizes the density of commercial fishing vessel activity for the Scallop fishery in the northeastern U.S. based on Vessel Monitoring Systems (VMS) from fishing vessels from 2011 to 2014. The National Marine Fisheries Service (NMFS) describes VMS is a satellite surveillance system primarily used to monitor the location and movement of commercial fishing vessels in the U.S. This dataset does not distinguish between areas of fishing activity versus transit. Therefore ports show up as high density regions,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 </t>
  </si>
  <si>
    <t>Scallop 2011 - 2014</t>
  </si>
  <si>
    <t>Represents the years 2011-2014</t>
  </si>
  <si>
    <t>Represents the years 2012 -2014</t>
  </si>
  <si>
    <t>http://j.mp/1Qr4rjB</t>
  </si>
  <si>
    <t>http://50.19.218.171/arcgis1/rest/services/OceanUses/VMS_Scallop2011To2014/MapServer/0</t>
  </si>
  <si>
    <t>This dataset broadly characterizes the density of commercial fishing activity for the Scallop fishery in the northeastern U.S. based on fishing vessels with Vessel Monitoring Systems (VMS) from 2011 to 2014. The National Marine Fisheries Service (NMFS) describes VMS as a satellite surveillance system primarily used to monitor the location and movement of commercial fishing vessels in the U.S. This dataset was created using VMS position records for vessels travelling at a speed of less than five knots, which was the speed threshold used to identify vessels engaged in fishing rather than transit activity. This includes vessels in ports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t>
  </si>
  <si>
    <t>Scallop 2011 - 2014 (&lt;4 knots)</t>
  </si>
  <si>
    <t>http://j.mp/1Qr4JXI</t>
  </si>
  <si>
    <t>http://50.19.218.171/arcgis1/rest/services/OceanUses/VMS_Scallop2011To2014LessThan5knots/MapServer/0</t>
  </si>
  <si>
    <t>Herring 2006 - 2010</t>
  </si>
  <si>
    <t xml:space="preserve">This dataset broadly characterizes the density of commercial fishing vessel activity for the Herring fishery in the northeastern U.S. based on Vessel Monitoring Systems (VMS) from fishing vessels from 2006 to 2010. The National Marine Fisheries Service (NMFS) describes VMS is a satellite surveillance system primarily used to monitor the location and movement of commercial fishing vessels in the U.S. This dataset does not distinguish between areas of fishing activity versus transit. Therefore ports show up as high density regions,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 </t>
  </si>
  <si>
    <t>http://j.mp/1Qr4Oul</t>
  </si>
  <si>
    <t>Around Block Island and tip of Long Island</t>
  </si>
  <si>
    <t>2006 - 2010</t>
  </si>
  <si>
    <t>http://50.19.218.171/arcgis1/rest/services/OceanUses/VMS_Herring2006To2010/MapServer/0</t>
  </si>
  <si>
    <t>Herring 2011 - 2014</t>
  </si>
  <si>
    <t xml:space="preserve">This dataset broadly characterizes the density of commercial fishing vessel activity for the Herring fishery in the northeastern U.S. based on Vessel Monitoring Systems (VMS) from fishing vessels from 2011 to 2014. The National Marine Fisheries Service (NMFS) describes VMS is a satellite surveillance system primarily used to monitor the location and movement of commercial fishing vessels in the U.S. This dataset does not distinguish between areas of fishing activity versus transit. Therefore ports show up as high density regions,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 </t>
  </si>
  <si>
    <t>http://j.mp/1Qr5IXO</t>
  </si>
  <si>
    <t>http://50.19.218.171/arcgis1/rest/services/OceanUses/VMS_Herring2011To2014/MapServer/0</t>
  </si>
  <si>
    <t>Herring 2011 - 2014 (&lt;4 knots)</t>
  </si>
  <si>
    <t xml:space="preserve">This dataset broadly characterizes the density of commercial fishing activity for the Herring fishery in the northeastern U.S. based on fishing vessels with Vessel Monitoring Systems (VMS) from 2011 to 2014. The National Marine Fisheries Service (NMFS) describes VMS as a satellite surveillance system primarily used to monitor the location and movement of commercial fishing vessels in the U.S. This dataset was created using VMS position records for vessels travelling at a speed of less than four knots, which was the speed threshold used to identify vessels engaged in fishing rather than transit activity. This includes vessels in ports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
</t>
  </si>
  <si>
    <t>http://j.mp/1Qr5NuG</t>
  </si>
  <si>
    <t>http://50.19.218.171/arcgis1/rest/services/OceanUses/VMS_Herring2011To2014LessThan4knots/MapServer/0</t>
  </si>
  <si>
    <t>Squid 2014</t>
  </si>
  <si>
    <t xml:space="preserve">This dataset broadly characterizes the density of commercial fishing vessel activity for the Squid fishery in the northeastern U.S. based on Vessel Monitoring Systems (VMS) from fishing vessels in 2014. The National Marine Fisheries Service (NMFS) describes VMS is a satellite surveillance system primarily used to monitor the location and movement of commercial fishing vessels in the U.S. NMFS designated Squid as a specific fishery code under the Squid/Mackererl/Butterfish fishery plan starting 2014. This dataset does not distinguish between areas of fishing activity versus transit. Therefore ports show up as high density regions,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 </t>
  </si>
  <si>
    <t>http://50.19.218.171/arcgis1/rest/services/OceanUses/VMS_Squid2014/MapServer/0</t>
  </si>
  <si>
    <t>Represents the year 2014</t>
  </si>
  <si>
    <t>This dataset broadly characterizes the density of commercial fishing activity for the Squid fishery in the northeastern U.S. based on fishing vessels with Vessel Monitoring Systems (VMS) in 2014. The National Marine Fisheries Service (NMFS) describes VMS as a satellite surveillance system primarily used to monitor the location and movement of commercial fishing vessels in the U.S. NMFS designated Squid as a specific fishery code under the Squid/Mackererl/Butterfish fishery plan starting 2014. This dataset was created using VMS position records for vessels travelling at a speed of less than four knots, which was the speed threshold used to identify vessels engaged in fishing rather than transit activity. This includes vessels in ports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t>
  </si>
  <si>
    <t>Squid 2014 (&lt;4 knots)</t>
  </si>
  <si>
    <t>http://j.mp/1Qr66p5</t>
  </si>
  <si>
    <t>http://50.19.218.171/arcgis1/rest/services/OceanUses/VMS_Squid2014LessThan4knots/MapServer/0</t>
  </si>
  <si>
    <t xml:space="preserve">This dataset broadly characterizes the density of commercial fishing vessel activity for the Mackerel fishery in the northeastern U.S. based on Vessel Monitoring Systems (VMS) from fishing vessels in 2014. The National Marine Fisheries Service (NMFS) describes VMS is a satellite surveillance system primarily used to monitor the location and movement of commercial fishing vessels in the U.S. NMFS designated Mackerel as a specific fishery code under the Squid/Mackerel/Butterfish fishery plan starting 2014. This dataset does not distinguish between areas of fishing activity versus transit. Therefore ports show up as high density regions,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 </t>
  </si>
  <si>
    <t>Mackerel 2014</t>
  </si>
  <si>
    <t>http://j.mp/1Qr6eoJ</t>
  </si>
  <si>
    <t>http://50.19.218.171/arcgis1/rest/services/OceanUses/VMS_Mackerel2014/MapServer/0</t>
  </si>
  <si>
    <t>This dataset broadly characterizes the density of commercial fishing activity for the Mackerel fishery in the northeastern U.S. based on fishing vessels with Vessel Monitoring Systems (VMS) in 2014. The National Marine Fisheries Service (NMFS) describes VMS as a satellite surveillance system primarily used to monitor the location and movement of commercial fishing vessels in the U.S. NMFS designated Mackerel as a specific fishery code under the Squid/Mackerel/Butterfish fishery plan starting 2014. This dataset was created using VMS position records for vessels travelling at a speed of less than four knots, which was the speed threshold used to identify vessels engaged in fishing rather than transit activity. This includes vessels in ports despite little to no fishing activity at those locations. Raw VMS data from NMFS were processed into geospatial point products and analyzed to create density grids for select fisheries. The point data were filtered to remove vessel positions which did not meet the "Rule of Three" criteria required by NMFS due to data confidentiality. More information on the Rule of Three is available within the metadata. Data values are standardized and are best interpreted qualitatively. An absence of data does not indicate an absence of fishing activity.</t>
  </si>
  <si>
    <t>http://j.mp/1Qr6jso</t>
  </si>
  <si>
    <t>http://50.19.218.171/arcgis1/rest/services/OceanUses/VMS_Mackerel2014LessThan4knots/MapServer/0</t>
  </si>
  <si>
    <t>Mackerel 2014 (&lt;4 knots)</t>
  </si>
  <si>
    <t>Chain Mat Modified Scallop Dredge Area</t>
  </si>
  <si>
    <t xml:space="preserve">This layer shows the area where chain-mat and the turtle deflector dredge gear are required for the fishing and harvesting of Atlantic sea scallops. The National Marine Fisheries Service (NMFS) requires the use of this type of gear to help reduce mortality of endangered and threatened sea turtles from May 1 through November 30. The final rule issued by NMFS clarifies where on the dredge the chain mat must be hung. This dataset is from NMFS and represents areas and regulations mandated in the U.S. Code of Federal Regulations (CFR). This layer does not represent a legal definition of the Regulated Area. The description published in the CFR is the only legal definition.
</t>
  </si>
  <si>
    <t>http://j.mp/1Qr6vIk</t>
  </si>
  <si>
    <t>As of 2015</t>
  </si>
  <si>
    <t>NMFS Greater Atlantic Fisheries Regional Office (GARFO)</t>
  </si>
  <si>
    <t>http://www.greateratlantic.fisheries.noaa.gov/educational_resources/gis/data/index.html</t>
  </si>
  <si>
    <t>http://50.19.218.171/arcgis1/rest/services/OceanUses/FisheryManagementAreasSample/MapServer/12</t>
  </si>
  <si>
    <t>Michael Asaro (NOAA Fisheries Service Greater Atlantic Regional Fisheries Office)</t>
  </si>
  <si>
    <t>Herring Management Areas</t>
  </si>
  <si>
    <t xml:space="preserve">This layer shows the boundaries of the Atlantic Herring fishery management areas from Maine to Cape Hatteras, North Carolina. Herring is jointly managed in state and federal waters by the Atlantic States Marine Fisheries Commission (ASMFC) and NOAA National Marine Fisheries Service (NMFS). This dataset is from NMFS and represents areas and regulations mandated in the U.S. Code of Federal Regulations (CFR). This layer does not represent a legal definition of the Regulated Area. The description published in the CFR is the only legal definition.
</t>
  </si>
  <si>
    <t>http://j.mp/1Qr6Qe0</t>
  </si>
  <si>
    <t>http://50.19.218.171/arcgis1/rest/services/OceanUses/FisheryManagementAreasSample/MapServer/31</t>
  </si>
  <si>
    <t>Dean Lorenz Szumylo (NOAA Fisheries Service Greater Atlantic Regional Fisheries Office)</t>
  </si>
  <si>
    <t>Lobster Management Areas</t>
  </si>
  <si>
    <t>This layer shows the management areas for the American Lobster fishery, which extends from Maine to Cape Hatteras, North Carolina. There are seven Lobster Conservation Management Areas, which are labeled as Area 1, Area 2, Area 3, Area 4, Area 5, Area 6, and Outer Cape Cod Area. A permit holder had to demonstrate trap fishing history in a particular area to hold a permit and continue fishing with traps in that area. Lobster does not require VMS, and the management areas are included for lobster bycatch rules. The American lobster resource and fishery are cooperatively managed by the states and the National Marine Fisheries Service under the framework of the Atlantic States Marine Fisheries Commission. This dataset is from NMFS and represents areas and regulations mandated in the U.S. Code of Federal Regulations (CFR). This layer does not represent a legal definition of the Regulated Area. The description published in the CFR is the only legal definition.</t>
  </si>
  <si>
    <t>http://j.mp/1Qr77h2</t>
  </si>
  <si>
    <t>As of 2014</t>
  </si>
  <si>
    <t>http://50.19.218.171/arcgis1/rest/services/OceanUses/FisheryManagementAreasSample/MapServer/64</t>
  </si>
  <si>
    <t>Doug Potts (NOAA Fisheries Service Greater Atlantic Regional Fisheries Office)</t>
  </si>
  <si>
    <t>Southern New England Regulated Mesh Area</t>
  </si>
  <si>
    <t xml:space="preserve">This layer shows the Regulated Mesh Areas in Southern New England for the Northeast Multispecies fishery. Each mesh area has certain requirements for minimum mesh size, gear, and methods, unless otherwise exempted or prohibited. There are four regulated mesh areas for the Gulf of Maine, Georges Bank, Southern New England, and the Mid-Atlantic. This dataset is from NMFS and represents areas and regulations mandated in the U.S. Code of Federal Regulations (CFR). This layer does not represent a legal definition of the Regulated Area. The description published in the CFR is the only legal definition.
</t>
  </si>
  <si>
    <t>http://j.mp/1Qr7nMY</t>
  </si>
  <si>
    <t>http://50.19.218.171/arcgis1/rest/services/OceanUses/FisheryManagementAreasSample/MapServer/42</t>
  </si>
  <si>
    <t>http://50.19.218.171/arcgis1/rest/services/Aquaculture/MapServer/1</t>
  </si>
  <si>
    <t>Approximately once/year</t>
  </si>
  <si>
    <t>No longer on portal (replaced by higher resolution fishing datasets noted above)</t>
  </si>
  <si>
    <t>http://50.19.218.171/arcgis1/rest/services/RecreationAndCulture/MapServer/3</t>
  </si>
  <si>
    <t>Represents May - October 2012</t>
  </si>
  <si>
    <t>None anticipated</t>
  </si>
  <si>
    <t>Water Trails</t>
  </si>
  <si>
    <t xml:space="preserve">This dataset shows coastal water trails for the states of Connecticut, Maine, New York, and Rhode Island. A water trail is an officially designated water route, or blueway, that is maintained by an agency or association that manages the trail location and any pertinent information. Water trails are deemed coastal if they are located within or have an endpoint in a saline water body. This layer is a high level representation of water trail routes and does not provide information on access points, level of difficulty, tides, navigation. </t>
  </si>
  <si>
    <t>http://j.mp/1O8s1kS</t>
  </si>
  <si>
    <t>Bronx River Alliance, Rivers Alliance of Connecticut, Rhode Island Blueways, The Nature Conservancy, Maine Island Trail Association</t>
  </si>
  <si>
    <t>http://www.northeastoceandata.org/data/data-download/?data=Recreation</t>
  </si>
  <si>
    <t>http://50.19.218.171/arcgis1/rest/services/RecreationAndCulture/MapServer/1</t>
  </si>
  <si>
    <t>Boat Launches</t>
  </si>
  <si>
    <t>Beaches</t>
  </si>
  <si>
    <t>Distance Sailing Races</t>
  </si>
  <si>
    <t>Board and Paddle Events</t>
  </si>
  <si>
    <t xml:space="preserve">This layer depicts state, municipal, and privately owned boat launches and marinas within 10 kilometers of the coast in the northeastern U.S. Data were aggregated from numerous authoritative state sources for coastal waters, lakes, ponds, and rivers. This layer is intended to support regional ocean planning activities and any persons interested in using a site must determine accessibility on their own terms.
</t>
  </si>
  <si>
    <t>http://j.mp/1O8srrn</t>
  </si>
  <si>
    <t>Connecticut Department of Energy and Environmental Protection, Maine Department of Agriculture, Conservation, and Forestry, Massachusetts Office of Fishing and Boating, New Hampshire Office of Energy and Planning, New York State Office of Parks Recreation and Historic Preservation, Rhode Island Sea Grant Program, Rhode Island Department of Environmental Management, Rhode Island Geographic Information System</t>
  </si>
  <si>
    <t>http://50.19.218.171/arcgis1/rest/services/RecreationAndCulture/MapServer/2</t>
  </si>
  <si>
    <t>This layer represents beaches which are designated under the Environmental Protection Agency (EPA) Beach Advisory and Closing Online Notification system (BEACON). BEACON is a national database that contains beach monitoring and notification data reported by states, territories, and tribes. It provides advisory or closing information based on water quality or other environmental conditions. While this layer contains many beaches at municipal, state, and federal levels, some beaches may not be included since they are not a part of BEACON.</t>
  </si>
  <si>
    <t>http://j.mp/1O8sByQ</t>
  </si>
  <si>
    <t>http://www.epa.gov/waterdata/waters-geospatial-data-downloads#BEACH%20Datasets</t>
  </si>
  <si>
    <t>http://watersgeo.epa.gov/arcgis/rest/services/OWPROGRAM/BEACON_NAD83/MapServer/1</t>
  </si>
  <si>
    <t>Continually</t>
  </si>
  <si>
    <t>Bill Kramer (US EPA Headquarters)</t>
  </si>
  <si>
    <t>Individual Ocean Uses</t>
  </si>
  <si>
    <t>Commercial Whale Watching Areas</t>
  </si>
  <si>
    <t>The Commercial Whale Watching Areas layer depicts activity areas mapped by whale watch industry experts in the Northeast Coastal and Marine Recreational Use Characterization Study which was conducted by SeaPlan, the Surfrider Foundation, and Point 97 under the direction of the Northeast Regional Planning Body. Whale watch owners, operators, naturalists, and data managers attended participatory mapping workshops to map areas where whale watching takes place in the region, while also providing information about seasonality, species, and overall industry trends. The data are classified by the following categories:
General use areas reflect the full footprint of whale watch activity in the last 3 – 5 years (2010 – 2014) regardless of frequency or intensity
Dominant use areas include all areas routinely used by most users most of the time, according to seasonal patterns.
Transit routes include areas used for transit to and from general or dominant use areas
Supplemental areas depict areas used for closely-related activities and infrequent specialty trips.
RI Ocean Special Area Management Plan areas were mapped as part of the Rhode Island Ocean Special Area Management plan and are symbolized separately to reflect different data collection methodologies.
Users are encouraged to consult the metadata for additional details.</t>
  </si>
  <si>
    <t>http://j.mp/1O8sSBW</t>
  </si>
  <si>
    <t>Reflects activity from 2010 - 2014</t>
  </si>
  <si>
    <t>SeaPlan, Surfrider and Poin97 Recreational Use Characterization Study</t>
  </si>
  <si>
    <t>http://50.19.218.171/arcgis1/rest/services/RecreationAndCulture/MapServer/17</t>
  </si>
  <si>
    <t>Represents activity from 2010 - 2014</t>
  </si>
  <si>
    <t xml:space="preserve">The Recreational SCUBA Diving Areas layer is a composite of data collected through several method which include outreach to the SCUBA diving community and mining existing data sources. Data were collected as part of the Northeast Coastal and Marine Recreational Use Characterization Study which was conducted by SeaPlan, the Surfrider Foundation, and Point 97 under the direction of the Northeast Regional Planning Body. Sources include the following:
State-based online GIS data portals: Data were downloaded from the New York State Geographic Information Gateway and the Massachusetts Ocean Resource Information System (MORIS)
SCUBA guides: Authoritative guides published either online or in print which provide coordinates of sites or detailed descriptions of site locations
Online survey data: Data obtained using an online mapping and survey tool which collected information on the location and characteristics of SCUBA sites from diving experts from March – May 2015
PGIS workshop data: Data obtained during in-person PGIS (participatory geographic information systems) mapping workshops held in the spring of 2015. Workshop participants used an electronic stylus pen to digitize SCUBA areas on a projected GIS-based map, which allowed the features to be automatically saved and then attributed with information the participants shared during the concurrent session.
Other: Data were obtained through other sources, such as phone conversations with SCUBA experts, or derived from a spatial dataset which hasn’t been published or otherwise been made publically available.
To address data confidentiality and site sensitivity concerns, site-specific areas mapped online or in person were generalized by applying a buffer to the center point of the mapped area. A buffer was also applied to points derived from outside research. Users are encouraged to consult the metadata for additional details.
</t>
  </si>
  <si>
    <t>Recreational SCUBA Diving Areas</t>
  </si>
  <si>
    <t>http://j.mp/1O8t0kZ</t>
  </si>
  <si>
    <t>http://50.19.218.171/arcgis1/rest/services/RecreationAndCulture/MapServer/16</t>
  </si>
  <si>
    <t xml:space="preserve">The Distance Sailing Race layer depicts race routes as mapped in the Northeast Coastal and Marine Recreational Use Characterization Study which was conducted by SeaPlan, the Surfrider Foundation, and Point 97 under the direction of the Northeast Regional Planning Body. Routes were mapped using a combination of outside research, leveraging existing data sources such as the Rhode Island Ocean Special Area Management Plan (RI OSAMP), and gathering input from race organizers and other industry experts through participatory mapping. For more information, users are encouraged to consult the metadata and final report. 
</t>
  </si>
  <si>
    <t>http://j.mp/1O8tlnR</t>
  </si>
  <si>
    <t>http://50.19.218.171/arcgis1/rest/services/RecreationAndCulture/MapServer/18</t>
  </si>
  <si>
    <t>Represents events from 2014 - 15</t>
  </si>
  <si>
    <t>Kate Longley-Wood</t>
  </si>
  <si>
    <t xml:space="preserve">The Individual Ocean Uses layer depicts activity points as mapped in the Northeast Coastal and Marine Recreational Use Characterization Study which was conducted by SeaPlan, the Surfrider Foundation, and Point 97 under the direction of the Northeast Regional Planning Body. This study mapped patterns of recreational use through an online opt-in survey, which allowed participants to choose from 20 different activities, which are generalized into four different activity groupings (shore-based activities, surface water activities, wildlife and sightseeing, and diving) on this map. The survey gathered data from 975 respondents, who mapped 6,137 data points, depicting 19,211 activities. For more information, users are encouraged to consult the metadata and the final report. </t>
  </si>
  <si>
    <t>http://j.mp/1O8vaRM</t>
  </si>
  <si>
    <t>Reflects activity from 2014 - 2015</t>
  </si>
  <si>
    <t>http://50.19.218.171/arcgis1/rest/services/RecreationAndCulture/MapServer/11</t>
  </si>
  <si>
    <t>Represents activity from 2014 - 2015</t>
  </si>
  <si>
    <t>http://50.19.218.171/arcgis1/rest/services/RecreationAndCulture/MapServer/19</t>
  </si>
  <si>
    <t>http://50.19.218.171/arcgis1/rest/services/RecreationAndCulture/MapServer/20</t>
  </si>
  <si>
    <t>Protected and Open Space</t>
  </si>
  <si>
    <t>http://50.19.218.171/arcgis1/rest/services/Avian/MapServer/0</t>
  </si>
  <si>
    <t>Variable by state data source (see metadata)</t>
  </si>
  <si>
    <t>Jenn Greene (Nature Conservancy)</t>
  </si>
  <si>
    <t>http://50.19.218.171/arcgis1/rest/services/Avian/MapServer/1</t>
  </si>
  <si>
    <t>http://50.19.218.171/arcgis1/rest/services/MarineMammalsAndSeaTurtles/MapServer/1</t>
  </si>
  <si>
    <t>http://50.19.218.171/arcgis1/rest/services/FishAndShellfish/MapServer/6</t>
  </si>
  <si>
    <t>Represents data from 2000 - 2009</t>
  </si>
  <si>
    <t>5 km</t>
  </si>
  <si>
    <t>http://50.19.218.171/arcgis1/rest/services/FishAndShellfish/MapServer/7</t>
  </si>
  <si>
    <t>Represents data from 2007 - 2011</t>
  </si>
  <si>
    <t>http://50.19.218.171/arcgis1/rest/services/OtherMarineLife/MapServer/2</t>
  </si>
  <si>
    <t>Represents data from 2003 - 2007 (Fall)</t>
  </si>
  <si>
    <t>Represents data from 2003 - 2007 (Spring)</t>
  </si>
  <si>
    <t>Represents data from 2007 - 2011 (Summer)</t>
  </si>
  <si>
    <t>Represents data from 2007 - 2011 (Winter)</t>
  </si>
  <si>
    <t>http://50.19.218.171/arcgis1/rest/services/OtherMarineLife/MapServer/3</t>
  </si>
  <si>
    <t>http://50.19.218.171/arcgis1/rest/services/OtherMarineLife/MapServer/4</t>
  </si>
  <si>
    <t>http://50.19.218.171/arcgis1/rest/services/OtherMarineLife/MapServer/5</t>
  </si>
  <si>
    <t>http://50.18.215.52/arcgis/rest/services/NAMERA/EUSD_NAM_ocean/MapServer/28</t>
  </si>
  <si>
    <t>http://50.18.215.52/arcgis/rest/services/NAMERA/EUSD_NAM_ocean/MapServer/29</t>
  </si>
  <si>
    <t>http://50.18.215.52/arcgis/rest/services/NAMERA/EUSD_NAM_ocean/MapServer/30</t>
  </si>
  <si>
    <t>http://50.19.218.171/arcgis1/rest/services/OtherMarineLife/MapServer/7</t>
  </si>
  <si>
    <t>http://50.19.218.171/arcgis1/rest/services/OtherMarineLife/MapServer/8</t>
  </si>
  <si>
    <t>Jenna Turner (RPS ASA)</t>
  </si>
  <si>
    <t>http://50.19.218.171/arcgis1/rest/services/OtherMarineLife/MapServer/9</t>
  </si>
  <si>
    <t>http://50.19.218.171/arcgis1/rest/services/PhysicalOceanography/MapServer/0</t>
  </si>
  <si>
    <t>Eric Bridger (Gulf of Maine Research Institute)</t>
  </si>
  <si>
    <t>http://50.19.218.171/arcgis1/rest/services/PhysicalOceanography/MapServer/1</t>
  </si>
  <si>
    <t>http://50.19.218.171/arcgis1/rest/services/PhysicalOceanography/MapServer/2</t>
  </si>
  <si>
    <t>Annual  mean</t>
  </si>
  <si>
    <t>Marc Schwartz, Donna Heimiller, Steve Haymes, Walt Musial (National Renewable Energy Laboratory)</t>
  </si>
  <si>
    <t>https://coast.noaa.gov/arcgis/rest/services/MarineCadastre/PhysicalOceanographicAndMarineHabitat/MapServer/7</t>
  </si>
  <si>
    <t>NOAA Office of Coastal Management</t>
  </si>
  <si>
    <t>http://egisws02.nos.noaa.gov/ArcGIS/rest/services/ESI_Shoreline/ESI_Shoreline_Aggregate/MapServer/0</t>
  </si>
  <si>
    <t>http://50.19.218.171/arcgis1/rest/services/PhysicalOceanography/MapServer/4</t>
  </si>
  <si>
    <t>http://50.19.218.171/arcgis1/rest/services/PhysicalOceanography/MapServer/3</t>
  </si>
  <si>
    <t>90 m</t>
  </si>
  <si>
    <t>http://50.19.218.171/arcgis1/rest/services/PhysicalOceanography/MapServer/5</t>
  </si>
  <si>
    <t>http://50.19.218.171/arcgis1/rest/services/DemographyAndEconomy/MapServer/0</t>
  </si>
  <si>
    <t>Represents population data from 2010</t>
  </si>
  <si>
    <t>Every 10 years (Census Data)</t>
  </si>
  <si>
    <t>http://50.19.218.171/arcgis1/rest/services/DemographyAndEconomy/MapServer/1</t>
  </si>
  <si>
    <t>http://50.19.218.171/arcgis1/rest/services/MarineTransportation/MapServer/9</t>
  </si>
  <si>
    <t>http://watersgeo.epa.gov/arcgis/rest/services/OWRAD_NP21/303D_NP21/MapServer/2</t>
  </si>
  <si>
    <t>Wendy Reid (US EPA Headquarters)</t>
  </si>
  <si>
    <t>http://watersgeo.epa.gov/arcgis/rest/services/OWRAD_NP21/TMDL_NP21/MapServer/2</t>
  </si>
  <si>
    <t>Monthly</t>
  </si>
  <si>
    <t>David Smith (US EPA Headquarters)</t>
  </si>
  <si>
    <t>ftp://ftp.coast.noaa.gov/pub/MSP/CoastalTribalLands.zip</t>
  </si>
  <si>
    <t>https://coast.noaa.gov/arcgis/rest/services/MarineCadastre/BoundariesAndRegions/MapServer/0</t>
  </si>
  <si>
    <t>Due to age of data, dataset no longer endorsed by Bureau of Indian Affairs</t>
  </si>
  <si>
    <t>Submerged Lands Act Boundary</t>
  </si>
  <si>
    <t xml:space="preserve">The SLA boundary defines the seaward limit of a state's submerged lands and the landward boundary of federally managed OCS lands. The official version of the SLA Boundaries can only be found on the BOEM Official Protraction Diagrams (OPDs) or Supplemental Official Protraction Diagrams described below. </t>
  </si>
  <si>
    <t>http://j.mp/1P8RV6U</t>
  </si>
  <si>
    <t>As of 2008</t>
  </si>
  <si>
    <t>http://www.boem.gov/Oil-and-Gas-Energy-Program/Mapping-and-Data/ATL_BLKCLIP(3).aspx</t>
  </si>
  <si>
    <t>http://gis.boemre.gov/arcgis/rest/services/BOEM_BSEE/MMC_Layers/MapServer/8</t>
  </si>
  <si>
    <t>Branch Chief at BOEM Mapping and Boundary Branch</t>
  </si>
  <si>
    <t>http://gis.boemre.gov/arcgis/rest/services/BOEM_BSEE/MMC_Layers/MapServer/11</t>
  </si>
  <si>
    <t>http://50.19.218.171/arcgis1/rest/services/Administrative/MapServer/2</t>
  </si>
  <si>
    <t>U.S. Department of Commerce, U.S. Census Bureau, Geography Division, Geographic Products Management Branch</t>
  </si>
  <si>
    <t>http://50.19.218.171/arcgis1/rest/services/Administrative/MapServer/0</t>
  </si>
  <si>
    <t>Undersea Feature Place Names</t>
  </si>
  <si>
    <t xml:space="preserve">There are approximately 5100 undersea features with names approved by the United States Board on Geographic Names (BGN). The BGN approves undersea feature names based on the recommendation of the Advisory Committee on Undersea Features (ACUF). ACUF is charged with recommending BGN policy for totally-submerged undersea features which lie outside the territorial sea (as recognized by the United Nations Convention on the Law of the Sea) of all coastal states. Undersea features within the territorial sea of the United States are handled by the BGN Domestic Names Committee (DNC) in coordination with ACUF. Some of these names will have overlaps with the Esri Oceans basemap. Please select a different basemap if you want to view this layer without interference with Esri Oceans basemap reference information.
</t>
  </si>
  <si>
    <t>http://j.mp/1P8Tm5d</t>
  </si>
  <si>
    <t>National Geospatial Intelligence Agency</t>
  </si>
  <si>
    <t>ftp://ftp.coast.noaa.gov/pub/MSP/UnderseaFeaturePlaceNames.zip</t>
  </si>
  <si>
    <t>https://coast.noaa.gov/arcgis/rest/services/MarineCadastre/PhysicalOceanographicAndMarineHabitat/MapServer/0</t>
  </si>
  <si>
    <t>http://50.19.218.171/arcgis1/rest/services/HydrologicUnitCodes/MapServer/4</t>
  </si>
  <si>
    <t>Ken Becker (U.S. Department of Agriculture)</t>
  </si>
  <si>
    <t>http://mapservices.nps.gov/arcgis/rest/services/LandResourcesDivisionTractAndBoundaryService/MapServer/2</t>
  </si>
  <si>
    <t>Daily (??)</t>
  </si>
  <si>
    <t>Roger Johnson (NPS Land Resources Division)</t>
  </si>
  <si>
    <t>NASCA Submarine Cables</t>
  </si>
  <si>
    <t>These data show the locations of in service and out of service submarine cables that are owned by members of NASCA and that are in U.S territorial waters. The maximum scale range for viewing the cables is 1:36,111. Cables within 100 meters of landfall were removed from the data set. Other cables may exist in U.S. waters that are owned by non-NASCA members. Data shown here are not available for download at the request of the owners. Additional information can be found at http://www.n-a-s-c-a.org/; those requiring more detailed submarine telecom cable charting information are requested to submit any requests for information to CableCharts@n-a-s-c-a.org.</t>
  </si>
  <si>
    <t>http://j.mp/1YlyacZ</t>
  </si>
  <si>
    <t>NASCA</t>
  </si>
  <si>
    <t>From Service</t>
  </si>
  <si>
    <t>https://coast.noaa.gov/arcgis/rest/services/MarineCadastre/NASCASubmarineCables/MapServer/1</t>
  </si>
  <si>
    <t>The layer contains property information from The Nature Conservancy’s 2012 Secured Lands (public version) dataset and includes the following types of lands within a 10 kilometer shoreline buffer of the northeastern United States: Nature Reserves, Preserves and Sanctuaries, National Wildlife Refuges, Wildlife Managed Areas, Municipal Forests, Lands and Parks and State Forests, Lands and Parks. The secured lands dataset shows public lands, private lands and waters secured by a conservation situation that includes an explicit level of security from future conversion and current incompatible uses. The Nature Conservancy’s secured land dataset strives to include all permanently protected lands in the eastern 18 U.S. states and is compiled annually from over sixty sources. The complete version of the secured lands dataset can be found at http://nature.ly/securedareas along with a detailed report, and additional information.</t>
  </si>
  <si>
    <t>http://j.mp/1Ylz4pJ</t>
  </si>
  <si>
    <t>Land surrounding LIS</t>
  </si>
  <si>
    <t>As of 2012</t>
  </si>
  <si>
    <t>https://irma.nps.gov/gueststs/users/issue.aspx?wa=wsignin1.0&amp;wtrealm=https%3a%2f%2firma.nps.gov%2fApp%2f&amp;wctx=rm%3d0%26id%3dpassive%26ru%3d%252fApp%252fReference%252fDownloadDigitalFile%253fcode%253d530102%2526file%253dnps_boundary.zip&amp;wct=2015-12-16T22%3a12%3a59Z</t>
  </si>
  <si>
    <t>http://50.19.218.171/arcgis1/rest/services/SecuredLands2012/MapServer/0</t>
  </si>
  <si>
    <t>Universal Transverse Mercator Zone 18</t>
  </si>
  <si>
    <t>None Planned</t>
  </si>
  <si>
    <t>Chris Bruce (The Nature Conservancy)</t>
  </si>
  <si>
    <t>Represents data collected over a 10 year period</t>
  </si>
  <si>
    <t xml:space="preserve">10 minutes </t>
  </si>
  <si>
    <t>As of 7/22/15</t>
  </si>
  <si>
    <t>Data Steward (NOAA Office for Coastal Management)</t>
  </si>
  <si>
    <t>Barbara Zoodsma (NOAA)</t>
  </si>
  <si>
    <t>Represents data collected over a 15 year period</t>
  </si>
  <si>
    <t>Don Evans (EPA)</t>
  </si>
  <si>
    <t>NOAA Office for Coastal Management</t>
  </si>
  <si>
    <t>Kyle Ward (NOAA)</t>
  </si>
  <si>
    <t>Unknown (Metadata says annually but dataset dated 20013)</t>
  </si>
  <si>
    <t>Nancy Blyer (US Army Corps of Engineers)</t>
  </si>
  <si>
    <t>Amy Stender (US Army Corps of Engineers)</t>
  </si>
  <si>
    <t>Josh Wadlington (BOEM)</t>
  </si>
  <si>
    <t>Represents a time period from 2005 - 2012)</t>
  </si>
  <si>
    <t>Donna Heimiller (NREL)</t>
  </si>
  <si>
    <t>200 m</t>
  </si>
  <si>
    <t>As Needed</t>
  </si>
  <si>
    <t>.003 degrees</t>
  </si>
  <si>
    <t>Kevin Haas (Georgia Tech Savannah)</t>
  </si>
  <si>
    <t>Meredith Westington (NOAA)</t>
  </si>
  <si>
    <t>Dave Catlin (EPA)</t>
  </si>
  <si>
    <t>Mike Onzay (NOAA)</t>
  </si>
  <si>
    <t>GIS Manager (National Marine Protected Areas Center)</t>
  </si>
  <si>
    <t xml:space="preserve">Seasonally aggregated data no longer on portal -- consider using the dataset not separated by season? </t>
  </si>
  <si>
    <t>Represents data from 2001 - 2010</t>
  </si>
  <si>
    <t>10 minute square</t>
  </si>
  <si>
    <t>Mike Forgerty (NOAA/NMFS)</t>
  </si>
  <si>
    <t>Seasonally aggregated data no longer on portal -- consider using</t>
  </si>
  <si>
    <t>Zooplankton - predicted biomass</t>
  </si>
  <si>
    <t>Represents data from 1966 - 2001</t>
  </si>
  <si>
    <t>Not listed in metadata</t>
  </si>
  <si>
    <t>No longer present in NYS Gateway, consider using long-term average?</t>
  </si>
  <si>
    <t>1.1 km</t>
  </si>
  <si>
    <t>Water column stratification -  Long Term Average</t>
  </si>
  <si>
    <t>Monthly averages from 1980 - 2007</t>
  </si>
  <si>
    <t>Monthly averages from 1985 - 2001</t>
  </si>
  <si>
    <t>Jeff Herter (NYS DOS)</t>
  </si>
  <si>
    <t>Turbidity -  Long Term Average</t>
  </si>
  <si>
    <t>Monthly averages from 1998 - 2006</t>
  </si>
  <si>
    <t>Pat Garvey (EPA)</t>
  </si>
  <si>
    <t>As of 2007</t>
  </si>
  <si>
    <t>U.S. Energy Information Administration</t>
  </si>
  <si>
    <t>Seabirds -  predicted abundance</t>
  </si>
  <si>
    <t>Seasonal (1980 - 1988)</t>
  </si>
  <si>
    <t>1 km</t>
  </si>
  <si>
    <t>Seabirds - predicted diversity</t>
  </si>
  <si>
    <t>Seabird Species Richness, annual</t>
  </si>
  <si>
    <t>Seasonal averages from 1980 - 1988</t>
  </si>
  <si>
    <t>Shohreh Karimipour NYS DEC)</t>
  </si>
  <si>
    <t>Says updated continually but this dataaset looks like it's from 2006 -- suggest using service on NEOD</t>
  </si>
  <si>
    <t>Kevin O'Brien</t>
  </si>
  <si>
    <t>CT 305b Assessed Estuary 2014</t>
  </si>
  <si>
    <t>Yearly</t>
  </si>
  <si>
    <t>Updated to 2014 for most recent dataset; Given a maintenance schedule of 3 because service represents one time period data; will need to seek out new service address when data are updated</t>
  </si>
  <si>
    <t>Appears to be every two years</t>
  </si>
  <si>
    <t>Walter Tokarz (CT DEEP)</t>
  </si>
  <si>
    <t>Diana Danenberg (CT DEEP)</t>
  </si>
  <si>
    <t>CT DEEP Property</t>
  </si>
  <si>
    <t>Paul Morelli (US Army Corps of Engineers)</t>
  </si>
  <si>
    <t>Ongoing</t>
  </si>
  <si>
    <t>EPA GIS Agency Central Support</t>
  </si>
  <si>
    <t>Continuous increments</t>
  </si>
  <si>
    <t>US Fish and Wildlife Service</t>
  </si>
  <si>
    <t>Long Island Sound Study Staff</t>
  </si>
  <si>
    <t>Craig Malkmes (EPA)</t>
  </si>
  <si>
    <t>Laura Sommers (NYSDEC)</t>
  </si>
  <si>
    <t>Jacqueline Mickiwicz (CT DEEP)</t>
  </si>
  <si>
    <t>Bruce Young (NatureServe)</t>
  </si>
  <si>
    <t>http://archive-org.com/page/353631/2012-10-02/http://www.natureserve.org/getData/pollinatorMaps.jsp</t>
  </si>
  <si>
    <t>NatureServe (and study authors?)</t>
  </si>
  <si>
    <t>Chris Field? (CT Audubon)</t>
  </si>
  <si>
    <t>Jillian Liner (NY Audubon?)</t>
  </si>
  <si>
    <t>https://gis.ny.gov/gisdata/inventories/details.cfm?DSID=316</t>
  </si>
  <si>
    <t>Proposed next steps (if applicable)</t>
  </si>
  <si>
    <t>Locate dataset if still wanted for inventory</t>
  </si>
  <si>
    <t>10 ft resolution</t>
  </si>
  <si>
    <t>Karen Zyko (DEEP)</t>
  </si>
  <si>
    <t>Verify that data are still current</t>
  </si>
  <si>
    <t>Every 6 months</t>
  </si>
  <si>
    <t>NY Natural Heritage Program Information Services</t>
  </si>
  <si>
    <t>http://www.dec.ny.gov/animals/31181.html</t>
  </si>
  <si>
    <t>http://giswww.westchestergov.com/wcgis/Env.htm</t>
  </si>
  <si>
    <t>Westchester County GIS data coordinator</t>
  </si>
  <si>
    <t>http://catalog.data.gov/dataset/zebra-and-quagga-mussel-distribution-in-north-america-direct-download</t>
  </si>
  <si>
    <t>Amy Benson (USGS)</t>
  </si>
  <si>
    <t>Not regular</t>
  </si>
  <si>
    <t>Represents one season of one year</t>
  </si>
  <si>
    <t>Peter Auster (UCONN)</t>
  </si>
  <si>
    <t>Unzip file and develop symbology if necessary; may want to improve upon the metadata</t>
  </si>
  <si>
    <t>Roman Zajac (University of New Haven)</t>
  </si>
  <si>
    <t>Acquire spatial data; develop symbology; may want to improve upon metadata</t>
  </si>
  <si>
    <t>Ellen Thomas (Woods Hole Field Center)</t>
  </si>
  <si>
    <t>Potential to combine with other products depicting sampling locations; assign symbology</t>
  </si>
  <si>
    <t>Marilyn R. Bucholtz ten Brink (Woods Hole Field Center)</t>
  </si>
  <si>
    <t>Potential to combine with other products depicting benthic data or benthic sampling locations</t>
  </si>
  <si>
    <t>Roman Zajac (Woods Hole Field Center)</t>
  </si>
  <si>
    <t>Lawrence Poppe (Woods Hold Field Center)</t>
  </si>
  <si>
    <t>Ellen Mecray (Woods Hole Field Center)</t>
  </si>
  <si>
    <t>Mary L. DiGiacomo-Cohen (Woods Hole Field Center)</t>
  </si>
  <si>
    <t>K.Y. McMullen (Woods Hole Science Center)</t>
  </si>
  <si>
    <t>Elizabeth Beaulieu (Woods Hole Science Center)</t>
  </si>
  <si>
    <t>83 m</t>
  </si>
  <si>
    <t>Nature Conservancy</t>
  </si>
  <si>
    <t>layer description attached to data, but not complete</t>
  </si>
  <si>
    <t>Polygon, Point</t>
  </si>
  <si>
    <t>layer description attached to data, but not complete; both points and modeled polygon layer -- which one to use?</t>
  </si>
  <si>
    <t>This is not included in the currently downloaded dataset -- will it be in the future?</t>
  </si>
  <si>
    <t>None/Unknown</t>
  </si>
  <si>
    <t>1 m</t>
  </si>
  <si>
    <t>Various/Unknown</t>
  </si>
  <si>
    <t>UCONN MAGIC (magic@uconn.edu)</t>
  </si>
  <si>
    <t>Resolution refers to associated imager; looks like they are updated periodically but haven't been updated since 2000</t>
  </si>
  <si>
    <t>Data quality metrics for current shoreline data only; Unsure of source for historical data</t>
  </si>
  <si>
    <t>http://www.ngs.noaa.gov/NSDE/</t>
  </si>
  <si>
    <t xml:space="preserve">http://www.ngs.noaa.gov/GeoServer/NSDE/ows?service=wms&amp;request=GetCapabilities
</t>
  </si>
  <si>
    <t>Continuous</t>
  </si>
  <si>
    <t>NOAA NOS</t>
  </si>
  <si>
    <t>Various</t>
  </si>
  <si>
    <t>Regularly</t>
  </si>
  <si>
    <t>NGDC.maps@noaa.gov</t>
  </si>
  <si>
    <t>http://maps.ngdc.noaa.gov/index.html</t>
  </si>
  <si>
    <t xml:space="preserve">Exact location of identified data product(s?) unknown;  most bathymetry data can be found on the NE Data Portal - might be an easier centralized source, although no services offered; </t>
  </si>
  <si>
    <t>Time horizons span from 2020 - 2100</t>
  </si>
  <si>
    <t>3 ft x 3 ft</t>
  </si>
  <si>
    <t>Kevin O'Brien (DEEP)</t>
  </si>
  <si>
    <t>http://seamlessrnc.nauticalcharts.noaa.gov/arcgis/rest/services/RNC/NOAA_RNC/ImageServer</t>
  </si>
  <si>
    <t>Variable (depending on scale)</t>
  </si>
  <si>
    <t>Determine whether or not this would be a basemap or a served layer</t>
  </si>
  <si>
    <t>Identify dataset location and obtain data; reassess criteria</t>
  </si>
  <si>
    <t>Horizons Systems</t>
  </si>
  <si>
    <t>Various (NOAA Fisheries)</t>
  </si>
  <si>
    <t>https://coast.noaa.gov/slrdata/</t>
  </si>
  <si>
    <t>10 m</t>
  </si>
  <si>
    <t>These datasets are also available through the NE Data Portal as services</t>
  </si>
  <si>
    <t>No score</t>
  </si>
  <si>
    <t>No longer on portal but an updated product may be forthcoming in 2016</t>
  </si>
  <si>
    <t>Represents January 2009</t>
  </si>
  <si>
    <t>Coordinate with data portal team on update schedule</t>
  </si>
  <si>
    <t>Obtain metadata</t>
  </si>
  <si>
    <t>Determine if more updated data are needed/available</t>
  </si>
  <si>
    <t>Sea Surface Temperature - Long Term Average</t>
  </si>
  <si>
    <t>Determine if more up to date data is available, coordinate with NEOD portal team</t>
  </si>
  <si>
    <t>Charles Menza (NOAA NCCOS)</t>
  </si>
  <si>
    <t>Obtain seasonal data or consider using dataset showing long-term average</t>
  </si>
  <si>
    <t>Determine if more up to date data is available/required</t>
  </si>
  <si>
    <t>1980 - 2007, composite</t>
  </si>
  <si>
    <t>Determine if more up to date data are available/required</t>
  </si>
  <si>
    <t xml:space="preserve"> Seasonal averages of surface turbidity were calculated for the period 1998-2006. Turbidity was estimated using high-resolution SeaWiFS satellite data to measure the water-leaving radiance at 670nm. Turbidity values were normalized to reflect the fraction of incident light reflected, resulting in dimensionless values ranging from 0 to 1. For more details about data processing, please see the NOAA NCCOS report prepared for the NY Department of State's Offshore Atlantic Ocean Study.</t>
  </si>
  <si>
    <t>1998 - 2006, composite</t>
  </si>
  <si>
    <t>Use service linked through NEODP</t>
  </si>
  <si>
    <t>Locate data if still required for inventory</t>
  </si>
  <si>
    <t>Figure out a way to receive updated links to services</t>
  </si>
  <si>
    <t>Obtain data and metadata</t>
  </si>
  <si>
    <t>Determine if updated data are available/required</t>
  </si>
  <si>
    <t>Dataset Name GDB (If Applicable)</t>
  </si>
  <si>
    <t>MARCO_artificial_reefs</t>
  </si>
  <si>
    <t>Stored as tiles; not available for download</t>
  </si>
  <si>
    <t>MARCO_NorthAtlanticRightWhales_SMAs</t>
  </si>
  <si>
    <t>CT_CoastalArea</t>
  </si>
  <si>
    <t>CT_CoastalBoundary</t>
  </si>
  <si>
    <t>CT_SenateDistricts</t>
  </si>
  <si>
    <t>CT_LIS_CablesAndPipelines</t>
  </si>
  <si>
    <t>Study</t>
  </si>
  <si>
    <t>http://www.marine-geo.org/tools/search/Files.php?data_set_uid=21394</t>
  </si>
  <si>
    <t>http://www.marine-geo.org/tools/search/Files.php?data_set_uid=21697</t>
  </si>
  <si>
    <t>http://www.marine-geo.org/tools/search/Files.php?data_set_uid=21347</t>
  </si>
  <si>
    <t>http://www.marine-geo.org/tools/search/Files.php?data_set_uid=20164</t>
  </si>
  <si>
    <t>http://www.marine-geo.org/tools/search/Files.php?data_set_uid=21355</t>
  </si>
  <si>
    <t>http://www.marine-geo.org/tools/search/Files.php?data_set_uid=21346</t>
  </si>
  <si>
    <t>http://www.marine-geo.org/tools/search/Files.php?data_set_uid=21384</t>
  </si>
  <si>
    <t>http://www.marine-geo.org/tools/search/Files.php?data_set_uid=21344</t>
  </si>
  <si>
    <t>http://www.marine-geo.org/tools/search/Files.php?data_set_uid=21030</t>
  </si>
  <si>
    <t>http://www.marine-geo.org/tools/search/Files.php?data_set_uid=21713</t>
  </si>
  <si>
    <t>http://www.marine-geo.org/tools/search/Files.php?data_set_uid=21845#</t>
  </si>
  <si>
    <t>http://www.marine-geo.org/tools/search/Files.php?data_set_uid=21846</t>
  </si>
  <si>
    <t>http://gis.ny.gov/gisdata/inventories/details.cfm?DSID=1129</t>
  </si>
  <si>
    <t>Categorized?</t>
  </si>
  <si>
    <t>Category?</t>
  </si>
  <si>
    <t>Improved Data</t>
  </si>
  <si>
    <t>Category</t>
  </si>
  <si>
    <t>Data ready to go</t>
  </si>
  <si>
    <t>Other Datasets</t>
  </si>
  <si>
    <t>This refers to the EMU_Sediment_Polygons</t>
  </si>
  <si>
    <t>Other Datasets of Interest</t>
  </si>
  <si>
    <t>Recommend using data portal or marine cadastre to depict EFH data b/c they are available as services</t>
  </si>
  <si>
    <t>MARCO_summer_flounder_landings</t>
  </si>
  <si>
    <t>Recommend that you go through the Northeast Ocean Data Portal for this dataset,  since it is available via service</t>
  </si>
  <si>
    <t>Recommend that you go through Marine Cadastre for this dataset since it is available as a service</t>
  </si>
  <si>
    <t>These data represent seasonal management area locations where regulations implement speed restrictions in shipping areas at certain times of the year along the coast of the U.S. Atlantic seaboard. The purpose of the regulations is to reduce the likelihood of deaths and serious injuries to endangered North Atlantic right whales that result from collisions with ships (designated by 73 Federal Register 60173, October 10, 2008, Rules and Regulations). The sunset clause for this rule was removed, December 9, 2013 (78 Federal Register 73726).</t>
  </si>
  <si>
    <t>http://sero.nmfs.noaa.gov/maps_gis_data/protected_resources/management_areas/geodata/right_whale_sma_all_po.htm</t>
  </si>
  <si>
    <t>Just South of Block Island</t>
  </si>
  <si>
    <t>as of 2008</t>
  </si>
  <si>
    <t>https://coast.noaa.gov/arcgis/rest/services/MarineCadastre/NavigationAndMarineTransportation/MapServer/5</t>
  </si>
  <si>
    <t>KLW</t>
  </si>
  <si>
    <t>Amanda Frick (NOAA NMFS)</t>
  </si>
  <si>
    <t>Use this service instead of data from Mid A portal</t>
  </si>
  <si>
    <t>Now available as a service through NYS Geographic Information Gateway</t>
  </si>
  <si>
    <t>The dataset consists of boundaries of Significant Coastal Fish and Wildlife Habitats (SCFWH) as identified by NYS Department of State. The areas involved are all limited to the perimeter waters of NY State. These include Lake Erie, Niagara River, Lake Ontario, St. Lawrence River, Hudson River (to the Troy Dam), and marine waters around NYC and Long Island</t>
  </si>
  <si>
    <t>Now available as a service through NYS Geographic Information Gateway (was formerly listed under LIS Inventory Revised tab)</t>
  </si>
  <si>
    <t>as of 1/17/14</t>
  </si>
  <si>
    <t>http://opdgig.dos.ny.gov/#/search/browse</t>
  </si>
  <si>
    <t>http://opdgig.dos.ny.gov/arcgis/rest/services/NYOPDIG/BioData/MapServer/139</t>
  </si>
  <si>
    <t>LIS-adjacent features are land-based</t>
  </si>
  <si>
    <t>http://www.marine-geo.org/tools/search/Files.php?data_set_uid=20685</t>
  </si>
  <si>
    <t>Geodatabase name (if applicable)</t>
  </si>
  <si>
    <t>LISRC_Parker_Foraminiferal</t>
  </si>
  <si>
    <t>LISRC_Buzas_Foraminiferal</t>
  </si>
  <si>
    <t>LISRC_USGS_Foraminiferal</t>
  </si>
  <si>
    <t>LISRC_C_perfringens</t>
  </si>
  <si>
    <t>LISRC LIS Benthic Communities</t>
  </si>
  <si>
    <t>LISRC_SpeciesRichness</t>
  </si>
  <si>
    <t>LISRC_Samples_Sanders</t>
  </si>
  <si>
    <t>LISRC_Samples_McCall</t>
  </si>
  <si>
    <t>LISRC_Samples_Reid</t>
  </si>
  <si>
    <t>LISRC_TOC_Distribution</t>
  </si>
  <si>
    <t>LISRC_Samples_Pellegrino</t>
  </si>
  <si>
    <t>LISRC_Metals</t>
  </si>
  <si>
    <t>LISRC_LISSEDDATA</t>
  </si>
  <si>
    <t>Historical Eelgrass</t>
  </si>
  <si>
    <t>Group of datasets  compiled from several different sources. Most of the data were collected within the last 30 years, and some were collected from historical records more than 150 years ago. It should be noted that none of the individual datasets cover the entire Northeast region, and temporal coverage is highly variable. As such, these datasets should not be interpreted as providing a comprehensive map of historical eelgrass distribution and abundance in the Northeast. Users should consult the metadata for each dataset for details on methodologies.</t>
  </si>
  <si>
    <t>http://www.northeastoceandata.org/eelgrass/past-eelgrass-surveys/</t>
  </si>
  <si>
    <t>Eastern part of LIS</t>
  </si>
  <si>
    <t>1905 - 2002</t>
  </si>
  <si>
    <t>USFWS, CT DEEP</t>
  </si>
  <si>
    <t>Various (See metadata)</t>
  </si>
  <si>
    <t>Use web service located at https://www.arcgis.com/home/item.html?id=af0614c88e0d4cad9a72115a944b37ff to display various multibeam data in portal</t>
  </si>
  <si>
    <t xml:space="preserve"> http://www.marine-geo.org/tools/search/Files.php?data_set_uid=21350 (these are PDFs of the individual raster grids for Pb, Cu, Zn, etc.)</t>
  </si>
  <si>
    <t>http://www.marine-geo.org/tools/search/Files.php?data_set_uid=21394 (Ecognition_Acoustic_Patches_012714)</t>
  </si>
  <si>
    <t>http://www.marine-geo.org/tools/search/Files.php?data_set_uid=21698 (LISPilot_grabDensity_grid)</t>
  </si>
  <si>
    <t>cores: http://www.marine-geo.org/tools/search/Files.php?data_set_uid=21201; grabs: http://www.marine-geo.org/tools/search/Files.php?data_set_uid=21360 &amp; http://www.marine-geo.org/tools/search/Files.php?data_set_uid=21351</t>
  </si>
  <si>
    <t>eventually hosted by http://www.oceanvideolab.org/browse.php</t>
  </si>
  <si>
    <t>http://www.marine-geo.org/tools/search/Files.php?data_set_uid=21713 (Sampling_Blocks_Fall)</t>
  </si>
  <si>
    <t>http://www.marine-geo.org/tools/search/Files.php?data_set_uid=21139 (2012-028seddata) &amp; http://www.marine-geo.org/tools/search/Files.php?data_set_uid=21160 (2013-009seddata)</t>
  </si>
  <si>
    <t>Sediment Texture Intepretation - Shepard (revised)</t>
  </si>
  <si>
    <t>http://www.marine-geo.org/tools/search/Files.php?data_set_uid=21654</t>
  </si>
  <si>
    <t>Sediment Texture Interpretation - Folk (revised)</t>
  </si>
  <si>
    <t>http://www.marine-geo.org/tools/search/DataSets.php?data_set_uids=20256,20265 and http://www.marine-geo.org/tools/search/DataSets.php?data_set_uids=20260,20269</t>
  </si>
  <si>
    <t>Not sure what this is</t>
  </si>
  <si>
    <t>there are various navigation data for several cruises (see expediations LISMARC12:ISIS, LISMARC12:SEABOSS, LISMARC13:ROV, and LISMARC13:SEABOSS</t>
  </si>
  <si>
    <t>Currently missing -- will be reloaded</t>
  </si>
  <si>
    <t>Spatial data currently missing; will be reloaded soon</t>
  </si>
  <si>
    <t>Data Available from Other Source (see notes)</t>
  </si>
  <si>
    <t>Data available from other source (see notes)</t>
  </si>
  <si>
    <t>Dataset no longer available</t>
  </si>
  <si>
    <t>The Board and Paddle Events layer depicts the point locations of competitive board and paddle events as mapped in the Northeast Coastal and Marine Recreational Use Characterization Study which was conducted by SeaPlan, the Surfrider Foundation, and Point 97 under the direction of the Northeast Regional Planning Body. This study mapped event locations through an online opt-in survey, which allowed participants to map the locations of stand up paddleboard (SUP) races, surf contests, triathlons, and kayak, canoe or row boat races. Additional points were mapped based on additional research. Users are encouraged to consult the metadata and final report for additional details</t>
  </si>
  <si>
    <t>http://www.northeastoceandata.org/data-explorer/?recreation</t>
  </si>
  <si>
    <t>Coastal LIS - CT only</t>
  </si>
  <si>
    <t>As of 9/1/15</t>
  </si>
  <si>
    <t>Northeast Regional Ocean Council/SeaPlan/Surfrider/Point 97</t>
  </si>
  <si>
    <t>http://www.northeastoceandata.org/files/metadata/Themes/Recreation.zip</t>
  </si>
  <si>
    <t>http://50.19.218.171/arcgis1/rest/services/RecreationAndCulture/MapServer/21</t>
  </si>
  <si>
    <t>Metadata link from cadastre goes to final report, but compliant metadata document is also downloadable from site as xml file</t>
  </si>
  <si>
    <t>A dataset called 200NM EEZ and Maritime Boundaries depicts similar information, although none of the boundaries cross LIS</t>
  </si>
  <si>
    <t>LISCable_Epifauna_Fall2012_Community_Clusters</t>
  </si>
  <si>
    <t>THIS TAB LAST UPDATED IN PHASE I D&amp;I REPORT COMPLETED IN 2015</t>
  </si>
  <si>
    <t>THIS TAB LAST UPDATED IN PHASE II D&amp;I REPORT COMPLETED IN MARCH 2016</t>
  </si>
  <si>
    <t>Usable Data</t>
  </si>
  <si>
    <t>Usable Data with Caveats</t>
  </si>
  <si>
    <t>Layer Name(s) (If Applicable)</t>
  </si>
  <si>
    <t>Data quality and usability notes</t>
  </si>
  <si>
    <t>Data No Longer Available</t>
  </si>
  <si>
    <t>Consider replacing with FVCOM oceanographic products as they become available in 2016</t>
  </si>
  <si>
    <t xml:space="preserve">These datasets represent subsets of the Recreational Boater Survey Activity Points; Layer files which will query from Rec Boater Activity Points dataset provided in project deliverable folder </t>
  </si>
  <si>
    <t>NEODP Rec Boating Diving</t>
  </si>
  <si>
    <t>NEODP Rec Boating Fishing</t>
  </si>
  <si>
    <t>NEODP Rec Boating Relaxing</t>
  </si>
  <si>
    <t>NEODP Rec Boating Swimming</t>
  </si>
  <si>
    <t>NEODP Rec Boating Wildlife Viewing</t>
  </si>
  <si>
    <t>NEODP Rec Boating Target Fish Species</t>
  </si>
  <si>
    <t>NEODP Rec Boating Target Wildlife Viewing Species</t>
  </si>
  <si>
    <t>Timeliness score of 3 was assigned b/c dataset is known to be incomplete, but no updates are planned</t>
  </si>
  <si>
    <t>Timeliness score given a 3 because this dataset is known to be incomplete for waters in Long Island and no updates are anticipated</t>
  </si>
  <si>
    <t>Integrate updated data if/when they become available</t>
  </si>
  <si>
    <t>Renamed from Wrecks and Obstructions on the data portal; Maintenance schedule score of 3 given b/c AWOIS is no longer being updated</t>
  </si>
  <si>
    <t>Recommend using Wrecks and Obstructions service layer from Marine Cadastre instead</t>
  </si>
  <si>
    <t>Dataset may be out of date</t>
  </si>
  <si>
    <t>Update dataset if/when new data becomes available</t>
  </si>
  <si>
    <t xml:space="preserve">Various datasets available for download; no web services and no layer files available. </t>
  </si>
  <si>
    <t>Decide whether to include given historical nature and coastal location; integrate web services if/when they become available</t>
  </si>
  <si>
    <t xml:space="preserve">Updated plankton data is now available, but it will likely need attention before it is ready for use.  NEOD portal team may be addressing this in 2016. </t>
  </si>
  <si>
    <t>Northeast Ocean Data Portal team is looking into acquiring updated data and more complete metadata</t>
  </si>
  <si>
    <t>Dataset is not available as a web service, but a .lyr file is downloadable to define symbology Integrate web service if/when it becomes available</t>
  </si>
  <si>
    <t>Integrate web service if/when it becomes available</t>
  </si>
  <si>
    <t>MARCO Artificial Reefs</t>
  </si>
  <si>
    <t>MARCO Summer Flounder Landings</t>
  </si>
  <si>
    <t>Stored as tiles or downloadable as kml</t>
  </si>
  <si>
    <t>No metadata; Marine Cadastre is working on obtaining metadata from USCG</t>
  </si>
  <si>
    <t>Obtain metadata from USCG if/when it becomes available</t>
  </si>
  <si>
    <t>No longer present on Gateway</t>
  </si>
  <si>
    <t>Update schedule says monthly but last updated in 2007</t>
  </si>
  <si>
    <t>Data may be out of date; more up to date data may soon be available through the NE Data portal</t>
  </si>
  <si>
    <t>No longer present in NYS Gateway; replaced by long term average data</t>
  </si>
  <si>
    <t>CT DEEP Trawl Data</t>
  </si>
  <si>
    <t>Monthly in spring and fall</t>
  </si>
  <si>
    <t>Ongoing (yearly)</t>
  </si>
  <si>
    <t xml:space="preserve">CT DEEP </t>
  </si>
  <si>
    <t>GIS data not available through public portal; spatial data has been integrated into LISEA products; NEODP team is working to acquire data for NE Ocean Data Portal</t>
  </si>
  <si>
    <t>Request data from CT DEEP or coordinate with NEODP team and acquire data through portal when it becomes available</t>
  </si>
  <si>
    <t>Upcoming Datasets</t>
  </si>
  <si>
    <t>Layer Name(s) (if applicable)</t>
  </si>
  <si>
    <t>Data cannot be publically distributed due to sensitive species location information; however, this datasets contains little to no information on marine life</t>
  </si>
  <si>
    <t>Obtain updated data from NYS DEC if relevant marine life data are added to the dataset</t>
  </si>
  <si>
    <t>CT Cables and Pipelines</t>
  </si>
  <si>
    <t>Data not available as a web service; suggested symbology developed by SeaPlan</t>
  </si>
  <si>
    <t>Update data with web service if/when it becomes available</t>
  </si>
  <si>
    <t>Dataset shows majority of US -- Nothing specific to NY or LIS; land-based locations only</t>
  </si>
  <si>
    <t>Data Available from Other Sources</t>
  </si>
  <si>
    <t>Represents data from a specific time period; no symbology or web services available; outside geographic scope of planning area</t>
  </si>
  <si>
    <t>Use data from NYS Gateway</t>
  </si>
  <si>
    <t>Determine plan for receiving regular updates, if desired for future projects</t>
  </si>
  <si>
    <t>all locations are land-based</t>
  </si>
  <si>
    <t>Spatial data available on request, but distribution via a third party requires permission; need to be able to describe what it is being used for</t>
  </si>
  <si>
    <t>Potential candidate for synthetic data product in future project phases with permission from NatureServ; would need to develop symbology, appropriate metadata</t>
  </si>
  <si>
    <t>Data format score is unknown -- may be in google earth file; outside scope of LIS planning effort</t>
  </si>
  <si>
    <t xml:space="preserve">Potentially a few different datasets available; unclear whether they are in ArcGIS compatible format. </t>
  </si>
  <si>
    <t>Potential candidate for synthetic data product in future project phases; would need to identify target datasets, obtain GIS-compatible data and develop appropriate symbology and metadata</t>
  </si>
  <si>
    <t>No LIS locations</t>
  </si>
  <si>
    <t>All coastal and land-based locations</t>
  </si>
  <si>
    <t>Potential candidate for syntehtic data product in future project phases; would need to develop symbology</t>
  </si>
  <si>
    <t>Unclear if there are ArcGIS-compatible files available; map locations on website, but not downloadable</t>
  </si>
  <si>
    <t>If needed in future planning efforts, determine whether spatial data exist, obtain/develop metadata and symbology</t>
  </si>
  <si>
    <t>Land-based locations; no symbology</t>
  </si>
  <si>
    <t>Generate symbology if needed in future planning efforts</t>
  </si>
  <si>
    <t>Feature locations are on land; not readily downloadable in ArcGIS compatible format</t>
  </si>
  <si>
    <t>Obtain spatial data if needed in future planning efforts</t>
  </si>
  <si>
    <t xml:space="preserve">Dataset location not listed in original inventory.  Unclear whether these locations are land-based, coastal, or offshore. </t>
  </si>
  <si>
    <t>Locate dataset if needed for future planning effort</t>
  </si>
  <si>
    <t xml:space="preserve">Dataset location not listed in original inventory.  </t>
  </si>
  <si>
    <t>Dataset location not listed in original inventory; data is low priority as locations are land-based</t>
  </si>
  <si>
    <t>The Long Island Sound Trawl Survey is a vital tool Marine Fisheries staff use to measure the abundance and distribution of finfish, squid and other macro-invertebrates (lobster, crabs, horseshoe crabs, whelks) in Long Island Sound, independent of commercial or recreational fishing. By comparing Trawl Survey data with current fishery data (landings, catch/effort, seasonal patterns) each species' harvest can be weighed against its abundance, providing a gauge to determine whether harvest limit targets are being met. The Trawl Survey also provides a measure of recruitment strength (abundance of young fish) entering the population each year, as well as detailed characterization of the size and age composition of several species entering the sound.</t>
  </si>
  <si>
    <t>Long Island Sound (CT waters)</t>
  </si>
  <si>
    <t>2010 - ?</t>
  </si>
  <si>
    <t>LISCable_Fall2012_Epifaunal_Pct_Cover</t>
  </si>
  <si>
    <t>Develop symbology if desired for inclusion in LIS planning</t>
  </si>
  <si>
    <t>LISCable_Epifauna_Fall2012_Diversity</t>
  </si>
  <si>
    <t>LIS Cable Epifaunal Fall 2012 Biogenic Features Shannon Diversity</t>
  </si>
  <si>
    <t>LISCable_LDEO_Grab_Locations</t>
  </si>
  <si>
    <t>LIS Cable LDEO Grab Locations</t>
  </si>
  <si>
    <t>Can be derived from epifaunal dataset in GDB; however, it is not a discreet data product in and of itself, and no metadata was developed as part of this project. More detailed metadata is currently in development by data originators</t>
  </si>
  <si>
    <t>More detailed metadata is currently in development by data originators</t>
  </si>
  <si>
    <t>Recommend using FVCOM products which cover greater LIS extent from NEODP</t>
  </si>
  <si>
    <t>Recommend using bathy products which cover greater LIS extent from other sources</t>
  </si>
  <si>
    <t>LISCable_Epifauna_May2013_Diversity</t>
  </si>
  <si>
    <t>LIS Cable Epifaunal May 2013 Biogenic Features Shannon Diversity</t>
  </si>
  <si>
    <t>Integrate updated metadata into ArcCatalog; integrate web services if/when they become available</t>
  </si>
  <si>
    <t>If desired for future LIS MSP, will need to develop symbology and acquire more detailed metadata</t>
  </si>
  <si>
    <t>If desired for future LIS MSP, will need to locate dataset, develop symbology and acquire more detailed metadata</t>
  </si>
  <si>
    <t>LISCable_Spring2013_Epifaunal_Pct_Cover</t>
  </si>
  <si>
    <t>Can be derived from epifaunal dataset in GDB; however, it is not a discreet data product in and of itself. More detailed metadata is currently in development by data originators</t>
  </si>
  <si>
    <t>LISCable_Epifauna_Spring2013_Diversity</t>
  </si>
  <si>
    <t>LIS Cable Epifauna Spring 2013 Community Clusters</t>
  </si>
  <si>
    <t>Epifaunal Species Richness - Fall 2012</t>
  </si>
  <si>
    <t>Epifaunal Species Richness - Spring 2013</t>
  </si>
  <si>
    <t>http://www.marine-geo.org/tools/search/Files.php?data_set_uid=21395</t>
  </si>
  <si>
    <t>http://www.marine-geo.org/tools/search/Files.php?data_set_uid=21396</t>
  </si>
  <si>
    <t>LIS Cable Epifauna Fall 2012 Community Clusters</t>
  </si>
  <si>
    <t>LISCable_Epifauna_Fall2012_Richness</t>
  </si>
  <si>
    <t>LISCable_Epifauna_Spring2013_Richness</t>
  </si>
  <si>
    <t>LIS Cable Epifauna Fall 2012 Richness</t>
  </si>
  <si>
    <t>LIS Cable Epifauna Spring 2013 Richness</t>
  </si>
  <si>
    <t>LIS Cable Epifaunal May 2013 Habitat forming spp Shannon Diversity</t>
  </si>
  <si>
    <t>LIS Cable Epifaunal Fall 2012 Habitat forming spp Shannon Diversity</t>
  </si>
  <si>
    <t>LISCable_Fall2012_Infaunal_Diversity_Blocks_Combo</t>
  </si>
  <si>
    <t>LIS Cable Fall 2012 Infaunal Diversity Blocks Combo</t>
  </si>
  <si>
    <t>Biological Data</t>
  </si>
  <si>
    <t>Several diversity stats can be derived from this dataset.  Layer symbolizes blocks names; more detailed metadata has been requested from originator</t>
  </si>
  <si>
    <t>Infaunal Diversity Blocks (Combo) Fall 2012</t>
  </si>
  <si>
    <t>Infaunal Diversity Blocks (Average) Fall 2012</t>
  </si>
  <si>
    <t>Integrate as web service if/when it becomes available</t>
  </si>
  <si>
    <t>LISCable_Fall2012_Infaunal_Diversity_Blocks_Average</t>
  </si>
  <si>
    <t>LIS Cable Fall 2012 Infaunal Diversity Blocks Average</t>
  </si>
  <si>
    <t>LIS_Cable_Fall_2012_Infaunal_Fisher_Diversity</t>
  </si>
  <si>
    <t>LIS Cable Fall 2012 Infaunal Fisher Diversity.lyr</t>
  </si>
  <si>
    <t>LISCable_Spring2013_Infaunal_Diversity_Block</t>
  </si>
  <si>
    <t>Infaunal Diversity Blocks Spring 2013</t>
  </si>
  <si>
    <t>LIS Cable Spring 2013 Infaunal Diversity Block</t>
  </si>
  <si>
    <t>LIS Cable Spring 2013 Infaunal Fisher Diversity</t>
  </si>
  <si>
    <t>LISCable_Spring2013_Infaunal_Fisher_Diversity</t>
  </si>
  <si>
    <t>Represented by both point and polygon sampling location datasets; more detailed metadata has been requested from the originator</t>
  </si>
  <si>
    <t>LISCable_SOMAS_2013_Field_Data; LISCable_SOMAS_2013_Sampling_Polygons</t>
  </si>
  <si>
    <t>LIS Cable SOMAS 2013 Field Data; LIS Cable SOMAS 2013 Sampling Polygons</t>
  </si>
  <si>
    <t>Can be derived from infaunal dataset in GDB; however, it is not a discreet data product in and of itself. More detailed metadata is currently in development by data originators</t>
  </si>
  <si>
    <t>LISCable_Fall2012_Infaunal_Fisher_Diversity</t>
  </si>
  <si>
    <t>LIS Cable Epifaunal Fall 2012 Invertebrate Shannon Diversity</t>
  </si>
  <si>
    <t xml:space="preserve"> LIS Cable Epifaunal May 2013 Invertebrate Shannon Diversity</t>
  </si>
  <si>
    <t>LIS Cable Epifaunal May 2013 Invertebrate Biogenic Feature Shannon Diversity</t>
  </si>
  <si>
    <t>LIS Cable Epifaunal Fall 2012 Invertebrate Biogenic Feature Shannon Diversity</t>
  </si>
  <si>
    <t>May have use as a basemap or supplementary data product but likely not directly relevent to LIS MSP</t>
  </si>
  <si>
    <t>LISCable_Epifaunal_May2013_Richness; LISCable_Epifaunal_Fall2012_Richness</t>
  </si>
  <si>
    <t>LISCable_Epifauna_May2013_Diversity; LISCable_Epifauna_Fall2012_Diversity</t>
  </si>
  <si>
    <t>LISCable_Fall2012_Infaunal_Fisher_Diversity; LISCable_May2013_Infaunal_Fisher_Diversity</t>
  </si>
  <si>
    <t>LISCable_Spring2013_Epifaunal_Pct_Cover; LISCable_Fall2012_Epifaunal_Pct_Cover</t>
  </si>
  <si>
    <t>LISCable_LDEO_Copper</t>
  </si>
  <si>
    <t>LIS Cable LDEO Copper</t>
  </si>
  <si>
    <t>Frank Nitsche (LDEO)</t>
  </si>
  <si>
    <t>More detailed metadata is currently in development by data originators; kriging parameters not detailed in the LIS Cable technical report so symbology developed for this project should be considered draft and used with caution</t>
  </si>
  <si>
    <t>Review symbology, integrate revised metadata into datasets, integrate web services if/when they become available</t>
  </si>
  <si>
    <t>LISCable_LDEO_Lead</t>
  </si>
  <si>
    <t>LIS Cable LDEO Lead</t>
  </si>
  <si>
    <t>LISCable_LDEO_Zinc</t>
  </si>
  <si>
    <t>LIS Cable LDEO Zinc</t>
  </si>
  <si>
    <t xml:space="preserve"> LISCAble_LDEO_Nitrogen_Percent</t>
  </si>
  <si>
    <t xml:space="preserve"> LIS Cable LDEO Nitrogen Percent</t>
  </si>
  <si>
    <t>LISCable_LDEO_Carbon_Percent</t>
  </si>
  <si>
    <t>Ecognition_Acoustic_Patches</t>
  </si>
  <si>
    <t>Ecognition Acoustic Patches</t>
  </si>
  <si>
    <t>More detailed metadata has been requested from data originators</t>
  </si>
  <si>
    <t>LISCable_LDEO_Grab_Chemistry_Matrix_Density</t>
  </si>
  <si>
    <t>LIS Cable LDEO Grab Chemistry Matrix Density</t>
  </si>
  <si>
    <t>LISCable_LDEO_Percent_Mud</t>
  </si>
  <si>
    <t>LIS Cable LDEO Percent Mud</t>
  </si>
  <si>
    <t>May be of interest for supplementary data but likely not useful for LIS MSP</t>
  </si>
  <si>
    <t>LISCable_LDEO_Percent_Sand</t>
  </si>
  <si>
    <t>LIS Cable LDEO Percent Sand</t>
  </si>
  <si>
    <t>convert to spatial data and apply symbology if desired for LIS MSP</t>
  </si>
  <si>
    <t>Sediment Grab locations</t>
  </si>
  <si>
    <t>LISCable_LDEO_Core_Locations</t>
  </si>
  <si>
    <t>LIS Cable LDEO Core Locations</t>
  </si>
  <si>
    <t xml:space="preserve"> LISCable_LDEO_Sedimentary_Environments_Poly</t>
  </si>
  <si>
    <t>LIS Cable LDEO Sedimentary Environments Energy; LISCable LDEO Sedimentary Environments.lyr</t>
  </si>
  <si>
    <t>LISCable_LDEO_Sediment_Texture_Shepard</t>
  </si>
  <si>
    <t>LISCable LDEO Sediment Texture Shepard</t>
  </si>
  <si>
    <t>LIS_Cable_LDEO_Sediment_Texture_Falk</t>
  </si>
  <si>
    <t>LIS Cable LDEO Sediment Texture Falk</t>
  </si>
  <si>
    <t>LISCable_LISMARC_2012_Sediment; LISCable_LISMARC_2013_Sediment</t>
  </si>
  <si>
    <t>LISCable LISMARC 2012 Sediment; LIS Cable LISMARC 2013 Sediment</t>
  </si>
  <si>
    <t>LISCable_LDEO_Grain_Size</t>
  </si>
  <si>
    <t>Revised version available (see above)</t>
  </si>
  <si>
    <t>Use revised version</t>
  </si>
  <si>
    <t>LISCable_LDEO_Navigation_Tracks</t>
  </si>
  <si>
    <t>LIS Cable LDEO Navigation Tracks</t>
  </si>
  <si>
    <t>2012 SeaBoss Cruise Sampling Transects</t>
  </si>
  <si>
    <t>LISCable_2012_SeaBoss_Sampling_Transects</t>
  </si>
  <si>
    <t>LIS Cable 2012 SeaBoss Sampling Transects</t>
  </si>
  <si>
    <t>LISCable_December2012_ISIS_Sampling_Locations</t>
  </si>
  <si>
    <t>LIS Cable December 2012 ISIS Sampling Locations</t>
  </si>
  <si>
    <t>LISMARC December 2012 Sampling Locations</t>
  </si>
  <si>
    <t>LISMARC Fall 2012 Sampling Locations</t>
  </si>
  <si>
    <t>LISCable_Epifaunal_Fall2012_SamplingLocations</t>
  </si>
  <si>
    <t>LISCable Epifaunal Fall2012 Sampling Locations</t>
  </si>
  <si>
    <t>Epifaunal Navigational Abundance Fall 2012</t>
  </si>
  <si>
    <t>Consider creating more detailed data products once more detailed metadata is obtained. Integrate web service if/when it becomes available</t>
  </si>
  <si>
    <t>More detailed metadata has been requested from data originators; Currently unclear how these datasets differ; Assigned symbology is just sampling locations, but other measures of abundance and diversity may be derived from samples with additional clarity from metadata</t>
  </si>
  <si>
    <t>LISMARC_Fall2012_Epifaunal_Abundance_3; LISMARC_Fall2012_Epifaunal_Abundance_6; LISMARC_Fall2012_Epifaunal_Abundance_7</t>
  </si>
  <si>
    <t>LISMARC Fall 2012 Epifaunal Abundance 7; LISMARC Fall 2012 Epifaunal Abundance 6; LISMARC Fall 2012 Epifaunal Abundance 3</t>
  </si>
  <si>
    <t>LISMARC_May2013_Navigational_Percent_Cover; LISMARC_May2013_Navigational_Percent_Cover2; LISMARC_May2013_Navigational_Percent_Cover3; LISMARC_May2013_Navigational_Percent_Cover4</t>
  </si>
  <si>
    <t xml:space="preserve">LISMARC May 2013 Navigational Percent Cover 4; LISMARC May 2013 Navigational Percent Cover 3; LISMARC May 2013 Navigational Percent Cover 2; LISMARC May 2013 Navigational Percent Cover </t>
  </si>
  <si>
    <t>Epifaunal Navigational Percent Cover May 2013</t>
  </si>
  <si>
    <t>LISCable_December2012_ISIS_Transects; LISCable_LISMARC2013_Video_Transect_Tracks; LISCable_LISMARC_May2013_ROV_Transect_Endpoints; LICable_LDEO_Navigation_Tracks; LISCable_LISMARC_May2013_ROV_Transects; LISCable_LISMARC_May2013_ROV_SamplingLocations</t>
  </si>
  <si>
    <t>LIS Cable Deceember 2012 ISIS Transects; LIS Cable LISMARC 2013 Video Transect Tracks; LIS Cable LISMARC May 2013 ROV Transect Endpoints; LIS Cable LDEO Navigation Tracks; LIS Cable LISMARC May 2013 ROV Transects; LIS Cable LISMARC May 2013 ROV Sampling Locations</t>
  </si>
  <si>
    <t>LISMARC 2013 Carbon and Nitrogen</t>
  </si>
  <si>
    <t>LISCable_LISMARC_2013_CHN</t>
  </si>
  <si>
    <t>LIS Cable LISMARC 2013 Percent Nitrogen; LIS Cable LISMARC 2013 Percent Carbon</t>
  </si>
  <si>
    <t>Layer name(s) (if applicable)</t>
  </si>
  <si>
    <t>These datasets are somewhat dated and may be better represented by more current sources</t>
  </si>
  <si>
    <t>If desired for LIS MSP, assign symbology</t>
  </si>
  <si>
    <t>If desired for LIS MSP, assign symbology; assess possibility of creating combined data product with other sediment datasets</t>
  </si>
  <si>
    <t>If desired for LIS MSP, assign symbology; assess possibility of creating combined data product with other acoustic datasets</t>
  </si>
  <si>
    <t>LISRC Parker Foraminiferal</t>
  </si>
  <si>
    <t>LISRC USGS Foraminiferal</t>
  </si>
  <si>
    <t>LISRC C perfringens</t>
  </si>
  <si>
    <t>LISRC_LIS_Benthic_Communities</t>
  </si>
  <si>
    <t>LISRC Buzas Foraminiferal</t>
  </si>
  <si>
    <t>LISRC Species Richness</t>
  </si>
  <si>
    <t>LISRC Samples Sanders</t>
  </si>
  <si>
    <t>LISRC Samples McCall</t>
  </si>
  <si>
    <t>LISRC Samples Pellegrino</t>
  </si>
  <si>
    <t>LISRC Samples Reid</t>
  </si>
  <si>
    <t>LISRC TOC Distribution</t>
  </si>
  <si>
    <t>LISRC Metals</t>
  </si>
  <si>
    <t>LISRC LISSEDDATA</t>
  </si>
  <si>
    <t>Not currently believed to be directly relevant to LIS MSP</t>
  </si>
  <si>
    <t>Can be derived from sediment dataset in GDB; however, it is not a discreet data product in and of itself. More detailed metadata is currently in development by data originators</t>
  </si>
  <si>
    <t>LISRC_Geologic_Interpretation_NOAA_Survey_H11043</t>
  </si>
  <si>
    <t>LISRC Geologic Interpretation NOAA Survey H11043</t>
  </si>
  <si>
    <t>Datasets may be out of date; available for download, no .lyr files available</t>
  </si>
  <si>
    <t>Datasets may be out of date; available for download, no .lyr files available. Metadata link for line works, but not polygon.  Should be essentially the same for both, though: http://www.lisrc.uconn.edu/DataCatalog/GeoFeatures/Geology/metadata/pgthkl.htm</t>
  </si>
  <si>
    <t xml:space="preserve">Various navigational lines datasets; some contain more detailed information than others. </t>
  </si>
  <si>
    <t>Consider combining datasets into a single navigational lines dataset; integrate web service if/when it becomes available</t>
  </si>
  <si>
    <t>Locate data if still desired for LIS MSP</t>
  </si>
  <si>
    <t>integrate web service if/when it becomes available</t>
  </si>
  <si>
    <t>This dataset no longer appears to be available</t>
  </si>
  <si>
    <t>LISRC Post Glacial Deposit Thickness.lyr; LISRC Post Glacial Deposit Thickness Contours.lyr</t>
  </si>
  <si>
    <t>LISRC_Post_Glacial_Deposit_Thickness_Contour; LISRC_Post_Glacial_Deposit_Thickness</t>
  </si>
  <si>
    <t>Locate metadata for polygon layer, if needed; integrate web service if/when it becomes available</t>
  </si>
  <si>
    <t>LISRC_UCONN_86_Navigational_Lines; LISRC_UConn_84_Navigational_Lines; LISRC_SeaOx_87_SS_Navigational_Lines; LISRC_SeaOx_87_SB_Navigational_Lines; LISRC_CT_88_Navigational_Lines; LISRC_CT_85_Navigational_Lines; LISRC_Ast_90_Navigational_Lines; LISRC_Ast_87_Navigational_Lines; LISRC_Ast_85_Navigational_Lines; LISRC_Able_89_Navigational_Lines; LISRC_Ast_82_Navigational_Lines; LISRC_Ast_83_Navigational_Lines</t>
  </si>
  <si>
    <t>LISRC UCONN 86 Navigational Lines; LISRC UConn 84 Navigational Lines; LISRC SeaOx 87 SS Navigational Lines; LISRC SeaOx 87 SB Navigational Lines; LISRC CT 88 Navigational Lines; LISRC CT 85 Navigational Lines; LISRC Ast 90 Navigational Lines; LISRC Ast 87 Navigational Lines; LISRC Ast 85 Navigational Lines; LISRC Able 89 Navigational Lines; LISRC Ast 82 Navigational Lines; LISRC Ast 83 Navigational Lines</t>
  </si>
  <si>
    <t>Usable data with caveats</t>
  </si>
  <si>
    <t>Data quality and usability ntoes</t>
  </si>
  <si>
    <t>LISEA EMU Depth Classes</t>
  </si>
  <si>
    <t>LISEA_EMU</t>
  </si>
  <si>
    <t>LISEA_Integrated_Portfolio</t>
  </si>
  <si>
    <t>LISEA Integrated Portfolio</t>
  </si>
  <si>
    <t>LISEA_Hard_Bottom_Model</t>
  </si>
  <si>
    <t>LISEA Hard Bottom Model</t>
  </si>
  <si>
    <t>LISEA EMU</t>
  </si>
  <si>
    <t>LISEA_Seafloor_Portfolio</t>
  </si>
  <si>
    <t>LISEA Seafloor Portfolio</t>
  </si>
  <si>
    <t>This refers to a folder containing datasets and layers depicting persistance of a number of species</t>
  </si>
  <si>
    <t>Determine whether all species should be included; integrate web service if/when it becomes available</t>
  </si>
  <si>
    <t>LISEA Sediment Classes</t>
  </si>
  <si>
    <t>LISEA Seabed Forms</t>
  </si>
  <si>
    <t>Data will be available soon</t>
  </si>
  <si>
    <t>LISEA_Weighted_Persistence</t>
  </si>
  <si>
    <t>LISEA Weighted Persistence</t>
  </si>
  <si>
    <t>Geodatabase name (if appliable)</t>
  </si>
  <si>
    <t>Identify historical datasets; opportunity to make composite product showing shoreline change</t>
  </si>
  <si>
    <t>No direct download from website; outside geographical scope of project</t>
  </si>
  <si>
    <t>If desired for LIS MSP, obtain data and assign symbology; decide to use polys or rasters and decide whether we want to use all scenarios</t>
  </si>
  <si>
    <t>Data download site difficult to navigate; not sure which datasets would be applicable, may be easier to get web services through EPA if data are desired; however, most datasets here appear to be land-based</t>
  </si>
  <si>
    <t>If desired for LIS MSP, identify and download appropriate datasets; reapply criteria if necessary</t>
  </si>
  <si>
    <t>Data are land-based; link to web services no longer worked; could only locate download link; contains both rasters and polygons -- would need to decide which ones to use</t>
  </si>
  <si>
    <t>Resolution refers to associated imagery; Centerpoint indices -- looks like they are updated periodically but no updates since 2000; this is not likely to be immediately relevent to LIS MSP</t>
  </si>
  <si>
    <t>If desired for LIS MSP, identify any updates; opportunity to make composite dataset with data from all years</t>
  </si>
  <si>
    <t>Doesn't appear to be location to download data directly; from report, spatial data appear to exist, but dataset appears to be outside geographical scope</t>
  </si>
  <si>
    <t>If desired for LIS MSP, obtain data and metadata from originator; generate symbology if necessary</t>
  </si>
  <si>
    <t>These could be used as a basemap; lack of known metadata source may not be necessary if used as a basemap; updated orthophotos anticipated in late 2016</t>
  </si>
  <si>
    <t>recommend using upcoming orthophotos if desired for LIS MSP</t>
  </si>
  <si>
    <t>Links to map and web service are broken; however, land-based locations unlikely to be relevent to LIS MSP</t>
  </si>
  <si>
    <t>If desired for LIS MSP; locate new link/web service and reassess</t>
  </si>
  <si>
    <t>various datasets to choose from, however, they are land-based; many missing metadata; no download mechanism on site</t>
  </si>
  <si>
    <t>If desired for LIS MSP, identify datasets to include, obtain data and metadata from TNC, reapply criteria</t>
  </si>
  <si>
    <t>Probably more appropriate to use as basemap --unlikely that lack of metadata would matter in that case</t>
  </si>
  <si>
    <t>LIS Cable LDEO Carbon Percent</t>
  </si>
  <si>
    <t>NEODP_Recreational_Boater_Activities</t>
  </si>
  <si>
    <t>Cold water coral habitat suitability</t>
  </si>
  <si>
    <t xml:space="preserve">The data represent predicted habitat suitability for several taxa of deep-sea corals. Predictions were modeled using a statistical machine-learning algorithm called maximum entropy (MaxEnt). NOAA National Centers for Coastal Ocean Science (NCCOS) combined databases of known deep-sea coral locations provided by the NOAA Deep-Sea Coral Research and Technology Program (DSCRTP) and other contributors with environmental and oceanographic data to generate the predictive models of deep-sea coral distribution. These models are used to produce regional maps of deep-sea coral habitat. In these regions, deep-sea coral occurs on the continental shelves and slopes, at ocean depths of approximately 50 to greater than 2,000 meters. Model predictions are organized into five hierarchical categories to be able to compare the data across coral taxa and across regions. The categories correspond to the predicted likelihood of suitable deep sea coral habitat occurring. </t>
  </si>
  <si>
    <t>http://www.northeastoceandata.org/data-explorer/?habitat</t>
  </si>
  <si>
    <t>Some areas near Block Island</t>
  </si>
  <si>
    <t>Department of Commerce (DOC), National Oceanic and Atmospheric Administration (NOAA), National Ocean Service (NOS), Office for Coastal Management (OCM)</t>
  </si>
  <si>
    <t>NAD 83</t>
  </si>
  <si>
    <t>ftp://ftp.coast.noaa.gov/pub/MSP/DeepSeaCorals.zip</t>
  </si>
  <si>
    <t>Usable data</t>
  </si>
  <si>
    <t>THIS TAB LAST UPDATED IN PHASE II D&amp;I REPORT COMPLETED IN MARCH 2016; COLUMNS AND DATA ADDED IN PHASE II HIGHLIGHTED IN GRAY</t>
  </si>
  <si>
    <r>
      <t>The Important Bird Areas Program (IBA)</t>
    </r>
    <r>
      <rPr>
        <sz val="11"/>
        <color theme="1"/>
        <rFont val="Calibri"/>
        <family val="2"/>
        <scheme val="minor"/>
      </rPr>
      <t xml:space="preserve"> is a global effort to identify and conserve areas that are vital to birds and other biodiversity. Important Bird Areas, or IBAs, are sites that provide essential habitat for one or more species of bird. IBAs include sites for breeding, wintering, and/or migrating birds. IBAs may be a few acres or thousands of acres, but usually they are discrete sites that stand out from the surrounding landscape. IBAs may include public or private lands, or both, and they may be protected or unprotected.</t>
    </r>
  </si>
  <si>
    <r>
      <t>The ecologically notable places contributing to the seafloor portfolio included: seafloor complexity (</t>
    </r>
    <r>
      <rPr>
        <i/>
        <sz val="11"/>
        <color theme="1"/>
        <rFont val="Calibri"/>
        <family val="2"/>
        <scheme val="minor"/>
      </rPr>
      <t>hard bottoms and complex bottom bathymetry combined with areas of notable EMU richness</t>
    </r>
    <r>
      <rPr>
        <sz val="11"/>
        <color theme="1"/>
        <rFont val="Calibri"/>
        <family val="2"/>
        <scheme val="minor"/>
      </rPr>
      <t xml:space="preserve">), demersal (bottom) fish persistent areas, invertebrate persistent areas and seagrass beds. </t>
    </r>
  </si>
  <si>
    <t>Primary Contributors include:</t>
  </si>
  <si>
    <t>Nathan Frohling / Katie Weaver (The Nature Conservancy)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</si>
</sst>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5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MS Sans Serif"/>
    </font>
    <font>
      <u/>
      <sz val="10"/>
      <color indexed="12"/>
      <name val="MS Sans Serif"/>
      <family val="2"/>
    </font>
    <font>
      <sz val="10"/>
      <color rgb="FF000000"/>
      <name val="Arial"/>
      <family val="2"/>
    </font>
    <font>
      <b/>
      <sz val="11"/>
      <name val="Calibri"/>
      <family val="2"/>
      <scheme val="minor"/>
    </font>
    <font>
      <sz val="11"/>
      <name val="Calibri"/>
      <family val="2"/>
      <scheme val="minor"/>
    </font>
    <font>
      <sz val="12"/>
      <color theme="1"/>
      <name val="Cambria"/>
      <family val="1"/>
    </font>
    <font>
      <sz val="10"/>
      <name val="MS Sans Serif"/>
      <family val="2"/>
    </font>
    <font>
      <sz val="11"/>
      <color theme="1"/>
      <name val="Calibri"/>
      <family val="2"/>
    </font>
    <font>
      <sz val="11"/>
      <color rgb="FF000000"/>
      <name val="Calibri"/>
      <family val="2"/>
    </font>
    <font>
      <sz val="11"/>
      <color rgb="FF000000"/>
      <name val="Calibri"/>
      <family val="2"/>
      <scheme val="minor"/>
    </font>
    <font>
      <b/>
      <u/>
      <sz val="11"/>
      <color theme="1"/>
      <name val="Calibri"/>
      <family val="2"/>
    </font>
    <font>
      <sz val="11"/>
      <color indexed="8"/>
      <name val="Calibri"/>
      <family val="2"/>
      <scheme val="minor"/>
    </font>
    <font>
      <sz val="10"/>
      <name val="Calibri"/>
      <family val="2"/>
      <scheme val="minor"/>
    </font>
    <font>
      <sz val="10"/>
      <color theme="1"/>
      <name val="Calibri"/>
      <family val="2"/>
      <scheme val="minor"/>
    </font>
    <font>
      <sz val="10"/>
      <color theme="3" tint="-0.249977111117893"/>
      <name val="Calibri"/>
      <family val="2"/>
      <scheme val="minor"/>
    </font>
    <font>
      <i/>
      <sz val="11"/>
      <color theme="1"/>
      <name val="Calibri"/>
      <family val="2"/>
      <scheme val="minor"/>
    </font>
    <font>
      <sz val="10"/>
      <color rgb="FF000000"/>
      <name val="Arial"/>
      <family val="2"/>
    </font>
    <font>
      <sz val="11"/>
      <color rgb="FF000044"/>
      <name val="Calibri"/>
      <family val="2"/>
      <scheme val="minor"/>
    </font>
    <font>
      <sz val="10"/>
      <color rgb="FF333333"/>
      <name val="Verdana"/>
      <family val="2"/>
    </font>
    <font>
      <sz val="10"/>
      <color theme="1"/>
      <name val="Calibri"/>
      <family val="2"/>
    </font>
    <font>
      <sz val="10"/>
      <color rgb="FF000000"/>
      <name val="Calibri"/>
      <family val="2"/>
    </font>
    <font>
      <sz val="11"/>
      <color rgb="FF333333"/>
      <name val="Calibri"/>
      <family val="2"/>
      <scheme val="minor"/>
    </font>
    <font>
      <b/>
      <i/>
      <sz val="11"/>
      <color theme="1"/>
      <name val="Calibri"/>
      <family val="2"/>
      <scheme val="minor"/>
    </font>
    <font>
      <b/>
      <sz val="12"/>
      <name val="Calibri"/>
      <family val="2"/>
      <scheme val="minor"/>
    </font>
    <font>
      <b/>
      <i/>
      <sz val="12"/>
      <name val="Calibri"/>
      <family val="2"/>
      <scheme val="minor"/>
    </font>
    <font>
      <b/>
      <sz val="11"/>
      <color rgb="FFFF0000"/>
      <name val="Calibri"/>
      <family val="2"/>
      <scheme val="minor"/>
    </font>
    <font>
      <u/>
      <sz val="11"/>
      <name val="Calibri"/>
      <family val="2"/>
      <scheme val="minor"/>
    </font>
    <font>
      <sz val="11"/>
      <color rgb="FFC00000"/>
      <name val="Calibri"/>
      <family val="2"/>
      <scheme val="minor"/>
    </font>
    <font>
      <u/>
      <sz val="11"/>
      <color rgb="FFC00000"/>
      <name val="Calibri"/>
      <family val="2"/>
      <scheme val="minor"/>
    </font>
    <font>
      <sz val="9"/>
      <color indexed="81"/>
      <name val="Tahoma"/>
      <family val="2"/>
    </font>
    <font>
      <b/>
      <sz val="9"/>
      <color indexed="81"/>
      <name val="Tahoma"/>
      <family val="2"/>
    </font>
    <font>
      <sz val="18"/>
      <color theme="1"/>
      <name val="Calibri"/>
      <family val="2"/>
      <scheme val="minor"/>
    </font>
    <font>
      <sz val="11"/>
      <color rgb="FF333333"/>
      <name val="Verdana"/>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C00000"/>
        <bgColor indexed="64"/>
      </patternFill>
    </fill>
    <fill>
      <patternFill patternType="solid">
        <fgColor rgb="FFFFC000"/>
        <bgColor indexed="64"/>
      </patternFill>
    </fill>
    <fill>
      <patternFill patternType="solid">
        <fgColor rgb="FFFF0000"/>
        <bgColor indexed="64"/>
      </patternFill>
    </fill>
    <fill>
      <patternFill patternType="solid">
        <fgColor theme="6" tint="0.39997558519241921"/>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style="thin">
        <color indexed="64"/>
      </right>
      <top/>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0" fontId="21" fillId="0" borderId="0"/>
    <xf numFmtId="0" fontId="25" fillId="0" borderId="0"/>
    <xf numFmtId="0" fontId="35" fillId="0" borderId="0"/>
    <xf numFmtId="0" fontId="21" fillId="0" borderId="0"/>
  </cellStyleXfs>
  <cellXfs count="414">
    <xf numFmtId="0" fontId="0" fillId="0" borderId="0" xfId="0"/>
    <xf numFmtId="0" fontId="16" fillId="0" borderId="0" xfId="0" applyFont="1" applyFill="1" applyBorder="1"/>
    <xf numFmtId="0" fontId="0" fillId="0" borderId="0" xfId="0" applyBorder="1"/>
    <xf numFmtId="0" fontId="0" fillId="0" borderId="0" xfId="0" applyFill="1" applyBorder="1"/>
    <xf numFmtId="0" fontId="16" fillId="0" borderId="10" xfId="0" applyFont="1" applyFill="1" applyBorder="1" applyAlignment="1">
      <alignment horizontal="center" wrapText="1"/>
    </xf>
    <xf numFmtId="0" fontId="23" fillId="0" borderId="0" xfId="0" applyFont="1" applyBorder="1"/>
    <xf numFmtId="0" fontId="24" fillId="0" borderId="0" xfId="0" applyFont="1" applyAlignment="1">
      <alignment horizontal="center" vertical="center"/>
    </xf>
    <xf numFmtId="0" fontId="24" fillId="0" borderId="0" xfId="0" applyFont="1" applyAlignment="1">
      <alignment horizontal="left" vertical="center" indent="5"/>
    </xf>
    <xf numFmtId="0" fontId="24" fillId="0" borderId="0" xfId="0" applyFont="1" applyAlignment="1">
      <alignment horizontal="left" vertical="center" indent="10"/>
    </xf>
    <xf numFmtId="0" fontId="0" fillId="0" borderId="0" xfId="0" applyFont="1"/>
    <xf numFmtId="0" fontId="0" fillId="0" borderId="10" xfId="0" applyFont="1" applyBorder="1"/>
    <xf numFmtId="0" fontId="0" fillId="0" borderId="0" xfId="0" applyFont="1" applyBorder="1"/>
    <xf numFmtId="0" fontId="26" fillId="0" borderId="10" xfId="0" applyFont="1" applyBorder="1" applyAlignment="1">
      <alignment vertical="center"/>
    </xf>
    <xf numFmtId="0" fontId="27" fillId="0" borderId="10" xfId="0" applyFont="1" applyBorder="1" applyAlignment="1">
      <alignment vertical="center"/>
    </xf>
    <xf numFmtId="0" fontId="27" fillId="0" borderId="10" xfId="0" applyFont="1" applyFill="1" applyBorder="1" applyAlignment="1">
      <alignment vertical="center"/>
    </xf>
    <xf numFmtId="0" fontId="26" fillId="0" borderId="0" xfId="0" applyFont="1" applyBorder="1" applyAlignment="1">
      <alignment vertical="center"/>
    </xf>
    <xf numFmtId="0" fontId="0" fillId="0" borderId="16" xfId="0" applyBorder="1"/>
    <xf numFmtId="0" fontId="0" fillId="0" borderId="19" xfId="0" applyBorder="1"/>
    <xf numFmtId="0" fontId="16" fillId="33" borderId="12" xfId="0" applyFont="1" applyFill="1" applyBorder="1" applyAlignment="1">
      <alignment horizontal="center"/>
    </xf>
    <xf numFmtId="0" fontId="16" fillId="33" borderId="13" xfId="0" applyFont="1" applyFill="1" applyBorder="1" applyAlignment="1">
      <alignment horizontal="center"/>
    </xf>
    <xf numFmtId="0" fontId="16" fillId="33" borderId="14" xfId="0" applyFont="1" applyFill="1" applyBorder="1" applyAlignment="1">
      <alignment horizontal="center"/>
    </xf>
    <xf numFmtId="0" fontId="26" fillId="0" borderId="15" xfId="0" applyFont="1" applyBorder="1" applyAlignment="1">
      <alignment vertical="center"/>
    </xf>
    <xf numFmtId="0" fontId="0" fillId="0" borderId="16" xfId="0" applyFont="1" applyBorder="1"/>
    <xf numFmtId="0" fontId="23" fillId="0" borderId="16" xfId="0" applyFont="1" applyBorder="1"/>
    <xf numFmtId="0" fontId="29" fillId="0" borderId="0" xfId="0" applyFont="1" applyBorder="1" applyAlignment="1">
      <alignment vertical="center"/>
    </xf>
    <xf numFmtId="0" fontId="23" fillId="0" borderId="0" xfId="46" applyFont="1" applyFill="1" applyBorder="1" applyAlignment="1">
      <alignment vertical="top"/>
    </xf>
    <xf numFmtId="0" fontId="0" fillId="0" borderId="0" xfId="0" applyFont="1" applyFill="1" applyBorder="1" applyAlignment="1">
      <alignment wrapText="1"/>
    </xf>
    <xf numFmtId="0" fontId="26" fillId="0" borderId="0" xfId="0" applyFont="1" applyFill="1" applyBorder="1" applyAlignment="1">
      <alignment vertical="center"/>
    </xf>
    <xf numFmtId="0" fontId="0" fillId="0" borderId="10" xfId="0" applyBorder="1"/>
    <xf numFmtId="0" fontId="26" fillId="0" borderId="10" xfId="0" applyFont="1" applyFill="1" applyBorder="1" applyAlignment="1">
      <alignment vertical="center"/>
    </xf>
    <xf numFmtId="0" fontId="26" fillId="0" borderId="15" xfId="0" applyFont="1" applyFill="1" applyBorder="1" applyAlignment="1">
      <alignment vertical="center"/>
    </xf>
    <xf numFmtId="0" fontId="26" fillId="0" borderId="17" xfId="0" applyFont="1" applyFill="1" applyBorder="1" applyAlignment="1">
      <alignment vertical="center"/>
    </xf>
    <xf numFmtId="0" fontId="26" fillId="0" borderId="18" xfId="0" applyFont="1" applyFill="1" applyBorder="1" applyAlignment="1">
      <alignment vertical="center"/>
    </xf>
    <xf numFmtId="0" fontId="23" fillId="0" borderId="10" xfId="0" applyFont="1" applyBorder="1" applyAlignment="1">
      <alignment wrapText="1"/>
    </xf>
    <xf numFmtId="0" fontId="0" fillId="0" borderId="10" xfId="0" applyFill="1" applyBorder="1"/>
    <xf numFmtId="0" fontId="16" fillId="0" borderId="10" xfId="0" applyFont="1" applyFill="1" applyBorder="1" applyAlignment="1">
      <alignment horizontal="center"/>
    </xf>
    <xf numFmtId="0" fontId="18" fillId="0" borderId="10" xfId="42" applyBorder="1"/>
    <xf numFmtId="0" fontId="16" fillId="37" borderId="10" xfId="0" applyFont="1" applyFill="1" applyBorder="1" applyAlignment="1"/>
    <xf numFmtId="0" fontId="16" fillId="37" borderId="10" xfId="0" applyFont="1" applyFill="1" applyBorder="1" applyAlignment="1">
      <alignment horizontal="center"/>
    </xf>
    <xf numFmtId="0" fontId="18" fillId="0" borderId="10" xfId="42" applyFill="1" applyBorder="1"/>
    <xf numFmtId="0" fontId="16" fillId="37" borderId="10" xfId="0" applyFont="1" applyFill="1" applyBorder="1" applyAlignment="1">
      <alignment horizontal="center" wrapText="1"/>
    </xf>
    <xf numFmtId="0" fontId="0" fillId="0" borderId="10" xfId="0" applyFont="1" applyFill="1" applyBorder="1"/>
    <xf numFmtId="0" fontId="0" fillId="0" borderId="10" xfId="0" applyFont="1" applyBorder="1"/>
    <xf numFmtId="0" fontId="0" fillId="0" borderId="10" xfId="0" applyBorder="1"/>
    <xf numFmtId="14" fontId="0" fillId="0" borderId="10" xfId="0" applyNumberFormat="1" applyFont="1" applyFill="1" applyBorder="1" applyAlignment="1">
      <alignment horizontal="left"/>
    </xf>
    <xf numFmtId="0" fontId="0" fillId="0" borderId="0" xfId="0" applyFill="1"/>
    <xf numFmtId="0" fontId="0" fillId="0" borderId="11" xfId="0" applyFill="1" applyBorder="1"/>
    <xf numFmtId="14" fontId="0" fillId="0" borderId="10" xfId="0" applyNumberFormat="1" applyFill="1" applyBorder="1"/>
    <xf numFmtId="0" fontId="0" fillId="0" borderId="0" xfId="0"/>
    <xf numFmtId="0" fontId="0" fillId="0" borderId="0" xfId="0" applyFill="1" applyBorder="1"/>
    <xf numFmtId="0" fontId="0" fillId="0" borderId="10" xfId="0" applyFont="1" applyFill="1" applyBorder="1"/>
    <xf numFmtId="0" fontId="23" fillId="0" borderId="0" xfId="0" applyFont="1" applyFill="1" applyBorder="1"/>
    <xf numFmtId="0" fontId="0" fillId="0" borderId="0" xfId="0" applyFont="1"/>
    <xf numFmtId="0" fontId="0" fillId="0" borderId="10" xfId="0" applyFont="1" applyBorder="1"/>
    <xf numFmtId="0" fontId="0" fillId="0" borderId="0" xfId="0" applyAlignment="1">
      <alignment wrapText="1"/>
    </xf>
    <xf numFmtId="0" fontId="0" fillId="0" borderId="15" xfId="0" applyFont="1" applyBorder="1"/>
    <xf numFmtId="0" fontId="0" fillId="0" borderId="16" xfId="0" applyBorder="1"/>
    <xf numFmtId="0" fontId="0" fillId="0" borderId="15" xfId="0" applyFont="1" applyFill="1" applyBorder="1"/>
    <xf numFmtId="0" fontId="0" fillId="0" borderId="17" xfId="0" applyFont="1" applyFill="1" applyBorder="1"/>
    <xf numFmtId="0" fontId="16" fillId="36" borderId="12" xfId="0" applyFont="1" applyFill="1" applyBorder="1" applyAlignment="1"/>
    <xf numFmtId="0" fontId="16" fillId="36" borderId="14" xfId="0" applyFont="1" applyFill="1" applyBorder="1" applyAlignment="1">
      <alignment horizontal="center"/>
    </xf>
    <xf numFmtId="0" fontId="0" fillId="0" borderId="15" xfId="0" applyFont="1" applyFill="1" applyBorder="1" applyAlignment="1">
      <alignment horizontal="left" wrapText="1"/>
    </xf>
    <xf numFmtId="0" fontId="0" fillId="0" borderId="15" xfId="0" applyFont="1" applyBorder="1" applyAlignment="1">
      <alignment horizontal="left" wrapText="1"/>
    </xf>
    <xf numFmtId="0" fontId="23" fillId="34" borderId="15" xfId="0" applyFont="1" applyFill="1" applyBorder="1" applyAlignment="1">
      <alignment horizontal="left" wrapText="1"/>
    </xf>
    <xf numFmtId="0" fontId="0" fillId="0" borderId="10" xfId="0" applyBorder="1"/>
    <xf numFmtId="0" fontId="18" fillId="0" borderId="10" xfId="42" applyBorder="1"/>
    <xf numFmtId="0" fontId="0" fillId="0" borderId="10" xfId="0" applyFill="1" applyBorder="1" applyAlignment="1">
      <alignment horizontal="center"/>
    </xf>
    <xf numFmtId="14" fontId="0" fillId="0" borderId="10" xfId="0" applyNumberFormat="1" applyFill="1" applyBorder="1" applyAlignment="1">
      <alignment horizontal="center"/>
    </xf>
    <xf numFmtId="0" fontId="23" fillId="0" borderId="11" xfId="46" applyFont="1" applyFill="1" applyBorder="1" applyAlignment="1">
      <alignment horizontal="left" vertical="top"/>
    </xf>
    <xf numFmtId="0" fontId="0" fillId="0" borderId="0" xfId="0" applyFont="1" applyFill="1"/>
    <xf numFmtId="0" fontId="0" fillId="0" borderId="10" xfId="0" applyFont="1" applyBorder="1" applyAlignment="1"/>
    <xf numFmtId="0" fontId="0" fillId="0" borderId="10" xfId="0" applyBorder="1" applyAlignment="1"/>
    <xf numFmtId="0" fontId="0" fillId="0" borderId="10" xfId="0" applyFill="1" applyBorder="1" applyAlignment="1"/>
    <xf numFmtId="2" fontId="0" fillId="0" borderId="10" xfId="0" applyNumberFormat="1" applyBorder="1" applyAlignment="1"/>
    <xf numFmtId="0" fontId="16" fillId="36" borderId="13" xfId="0" applyFont="1" applyFill="1" applyBorder="1" applyAlignment="1">
      <alignment horizontal="center"/>
    </xf>
    <xf numFmtId="0" fontId="0" fillId="0" borderId="18" xfId="0" applyFont="1" applyFill="1" applyBorder="1"/>
    <xf numFmtId="0" fontId="31" fillId="0" borderId="10" xfId="0" applyFont="1" applyBorder="1" applyAlignment="1"/>
    <xf numFmtId="0" fontId="32" fillId="0" borderId="10" xfId="0" applyFont="1" applyBorder="1" applyAlignment="1"/>
    <xf numFmtId="0" fontId="33" fillId="35" borderId="10" xfId="0" applyFont="1" applyFill="1" applyBorder="1" applyAlignment="1">
      <alignment horizontal="left"/>
    </xf>
    <xf numFmtId="0" fontId="32" fillId="0" borderId="0" xfId="0" applyFont="1" applyAlignment="1"/>
    <xf numFmtId="0" fontId="33" fillId="35" borderId="10" xfId="0" applyFont="1" applyFill="1" applyBorder="1" applyAlignment="1"/>
    <xf numFmtId="0" fontId="32" fillId="0" borderId="0" xfId="0" applyFont="1" applyBorder="1" applyAlignment="1"/>
    <xf numFmtId="0" fontId="31" fillId="0" borderId="0" xfId="0" applyFont="1" applyFill="1" applyBorder="1" applyAlignment="1">
      <alignment horizontal="left"/>
    </xf>
    <xf numFmtId="0" fontId="38" fillId="0" borderId="0" xfId="0" applyFont="1" applyBorder="1" applyAlignment="1">
      <alignment vertical="center"/>
    </xf>
    <xf numFmtId="0" fontId="39" fillId="0" borderId="0" xfId="0" applyFont="1" applyBorder="1" applyAlignment="1">
      <alignment vertical="center"/>
    </xf>
    <xf numFmtId="0" fontId="39" fillId="0" borderId="0" xfId="0" applyFont="1" applyFill="1" applyBorder="1" applyAlignment="1">
      <alignment vertical="center"/>
    </xf>
    <xf numFmtId="0" fontId="0" fillId="0" borderId="10" xfId="0" applyFont="1" applyFill="1" applyBorder="1"/>
    <xf numFmtId="0" fontId="0" fillId="0" borderId="10" xfId="0" applyFont="1" applyFill="1" applyBorder="1" applyAlignment="1"/>
    <xf numFmtId="0" fontId="16" fillId="0" borderId="0" xfId="0" applyFont="1" applyFill="1" applyBorder="1" applyAlignment="1">
      <alignment horizontal="center" wrapText="1"/>
    </xf>
    <xf numFmtId="0" fontId="0" fillId="0" borderId="0" xfId="0" applyFont="1" applyFill="1" applyBorder="1"/>
    <xf numFmtId="0" fontId="23" fillId="0" borderId="10" xfId="0" applyFont="1" applyFill="1" applyBorder="1" applyAlignment="1">
      <alignment horizontal="left"/>
    </xf>
    <xf numFmtId="0" fontId="23" fillId="0" borderId="10" xfId="0" applyFont="1" applyFill="1" applyBorder="1"/>
    <xf numFmtId="0" fontId="23" fillId="0" borderId="0" xfId="0" applyFont="1" applyFill="1" applyBorder="1"/>
    <xf numFmtId="0" fontId="23" fillId="0" borderId="0" xfId="0" applyFont="1" applyBorder="1"/>
    <xf numFmtId="0" fontId="23" fillId="0" borderId="0" xfId="0" applyFont="1" applyBorder="1" applyAlignment="1">
      <alignment horizontal="left"/>
    </xf>
    <xf numFmtId="0" fontId="23" fillId="0" borderId="0" xfId="0" applyFont="1" applyBorder="1" applyAlignment="1">
      <alignment horizontal="center"/>
    </xf>
    <xf numFmtId="0" fontId="0" fillId="0" borderId="0" xfId="0" applyFont="1"/>
    <xf numFmtId="0" fontId="0" fillId="0" borderId="0" xfId="0" applyFont="1" applyBorder="1"/>
    <xf numFmtId="0" fontId="23" fillId="0" borderId="10" xfId="0" applyFont="1" applyFill="1" applyBorder="1" applyAlignment="1">
      <alignment horizontal="center" wrapText="1"/>
    </xf>
    <xf numFmtId="0" fontId="23" fillId="0" borderId="10"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14" fontId="23" fillId="0" borderId="10" xfId="0" applyNumberFormat="1" applyFont="1" applyFill="1" applyBorder="1" applyAlignment="1">
      <alignment horizontal="left" wrapText="1"/>
    </xf>
    <xf numFmtId="14" fontId="23" fillId="0" borderId="10" xfId="0" applyNumberFormat="1" applyFont="1" applyFill="1" applyBorder="1" applyAlignment="1">
      <alignment horizontal="center" wrapText="1"/>
    </xf>
    <xf numFmtId="0" fontId="28" fillId="0" borderId="10" xfId="0" applyFont="1" applyFill="1" applyBorder="1"/>
    <xf numFmtId="14" fontId="23" fillId="0" borderId="10" xfId="0" applyNumberFormat="1" applyFont="1" applyFill="1" applyBorder="1" applyAlignment="1">
      <alignment horizontal="left"/>
    </xf>
    <xf numFmtId="14" fontId="23" fillId="0" borderId="10" xfId="0" applyNumberFormat="1" applyFont="1" applyFill="1" applyBorder="1" applyAlignment="1">
      <alignment horizontal="center"/>
    </xf>
    <xf numFmtId="0" fontId="23" fillId="0" borderId="10" xfId="0" applyFont="1" applyFill="1" applyBorder="1" applyAlignment="1"/>
    <xf numFmtId="0" fontId="23" fillId="0" borderId="10" xfId="0" applyNumberFormat="1" applyFont="1" applyFill="1" applyBorder="1" applyAlignment="1">
      <alignment horizontal="center"/>
    </xf>
    <xf numFmtId="0" fontId="0" fillId="0" borderId="10" xfId="0" applyFont="1" applyFill="1" applyBorder="1" applyAlignment="1">
      <alignment horizontal="left"/>
    </xf>
    <xf numFmtId="0" fontId="0" fillId="0" borderId="10" xfId="46" applyFont="1" applyFill="1" applyBorder="1" applyAlignment="1">
      <alignment horizontal="left" vertical="top"/>
    </xf>
    <xf numFmtId="0" fontId="23" fillId="0" borderId="10" xfId="46" applyFont="1" applyFill="1" applyBorder="1" applyAlignment="1">
      <alignment horizontal="center" vertical="top"/>
    </xf>
    <xf numFmtId="0" fontId="18" fillId="0" borderId="10" xfId="42" applyFont="1" applyFill="1" applyBorder="1" applyAlignment="1">
      <alignment horizontal="center" wrapText="1"/>
    </xf>
    <xf numFmtId="0" fontId="0" fillId="0" borderId="0" xfId="0" applyFont="1" applyBorder="1" applyAlignment="1">
      <alignment wrapText="1"/>
    </xf>
    <xf numFmtId="0" fontId="18" fillId="0" borderId="10" xfId="42" applyFont="1" applyFill="1" applyBorder="1" applyAlignment="1">
      <alignment horizontal="center"/>
    </xf>
    <xf numFmtId="0" fontId="18" fillId="0" borderId="10" xfId="42" applyFont="1" applyFill="1" applyBorder="1"/>
    <xf numFmtId="0" fontId="28" fillId="0" borderId="10" xfId="0" applyFont="1" applyFill="1" applyBorder="1" applyAlignment="1">
      <alignment vertical="center"/>
    </xf>
    <xf numFmtId="0" fontId="0" fillId="0" borderId="0" xfId="0" applyFont="1" applyBorder="1" applyAlignment="1">
      <alignment horizontal="center"/>
    </xf>
    <xf numFmtId="0" fontId="18" fillId="0" borderId="10" xfId="42" applyFont="1" applyFill="1" applyBorder="1" applyAlignment="1">
      <alignment horizontal="left"/>
    </xf>
    <xf numFmtId="0" fontId="23" fillId="0" borderId="10" xfId="46" applyFont="1" applyFill="1" applyBorder="1" applyAlignment="1">
      <alignment horizontal="left" vertical="top"/>
    </xf>
    <xf numFmtId="0" fontId="30" fillId="0" borderId="10" xfId="46" applyFont="1" applyFill="1" applyBorder="1" applyAlignment="1" applyProtection="1">
      <alignment horizontal="left" vertical="top"/>
    </xf>
    <xf numFmtId="14" fontId="23" fillId="0" borderId="10" xfId="46" applyNumberFormat="1" applyFont="1" applyFill="1" applyBorder="1" applyAlignment="1">
      <alignment horizontal="left" vertical="top"/>
    </xf>
    <xf numFmtId="1" fontId="23" fillId="0" borderId="10" xfId="46" applyNumberFormat="1" applyFont="1" applyFill="1" applyBorder="1" applyAlignment="1">
      <alignment horizontal="left" vertical="top"/>
    </xf>
    <xf numFmtId="0" fontId="23" fillId="0" borderId="10" xfId="46" applyFont="1" applyFill="1" applyBorder="1" applyAlignment="1" applyProtection="1">
      <alignment horizontal="left" vertical="top"/>
    </xf>
    <xf numFmtId="0" fontId="18" fillId="0" borderId="10" xfId="44" applyFont="1" applyFill="1" applyBorder="1" applyAlignment="1" applyProtection="1">
      <alignment horizontal="left" vertical="top"/>
    </xf>
    <xf numFmtId="17" fontId="30" fillId="0" borderId="10" xfId="46" applyNumberFormat="1" applyFont="1" applyFill="1" applyBorder="1" applyAlignment="1" applyProtection="1">
      <alignment horizontal="left" vertical="top"/>
    </xf>
    <xf numFmtId="0" fontId="18" fillId="0" borderId="10" xfId="42" applyFont="1" applyFill="1" applyBorder="1" applyAlignment="1" applyProtection="1">
      <alignment horizontal="left" vertical="top"/>
    </xf>
    <xf numFmtId="0" fontId="18" fillId="0" borderId="10" xfId="42" applyFont="1" applyFill="1" applyBorder="1" applyAlignment="1">
      <alignment horizontal="left" vertical="top"/>
    </xf>
    <xf numFmtId="49" fontId="0" fillId="0" borderId="10" xfId="0" quotePrefix="1" applyNumberFormat="1" applyFont="1" applyFill="1" applyBorder="1" applyAlignment="1">
      <alignment horizontal="left"/>
    </xf>
    <xf numFmtId="0" fontId="0" fillId="0" borderId="10" xfId="0" applyFont="1" applyFill="1" applyBorder="1" applyAlignment="1">
      <alignment horizontal="center"/>
    </xf>
    <xf numFmtId="0" fontId="36" fillId="0" borderId="10" xfId="0" applyFont="1" applyFill="1" applyBorder="1"/>
    <xf numFmtId="0" fontId="0" fillId="0" borderId="10" xfId="0" applyFont="1" applyFill="1" applyBorder="1" applyAlignment="1">
      <alignment vertical="center"/>
    </xf>
    <xf numFmtId="164"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14" fontId="23" fillId="0" borderId="10" xfId="46" applyNumberFormat="1" applyFont="1" applyFill="1" applyBorder="1" applyAlignment="1">
      <alignment horizontal="center" vertical="top"/>
    </xf>
    <xf numFmtId="14" fontId="0" fillId="0" borderId="10" xfId="0" applyNumberFormat="1" applyFont="1" applyFill="1" applyBorder="1" applyAlignment="1">
      <alignment horizontal="center"/>
    </xf>
    <xf numFmtId="0" fontId="18" fillId="0" borderId="10" xfId="42" applyFont="1" applyFill="1" applyBorder="1" applyAlignment="1">
      <alignment horizontal="center" vertical="center"/>
    </xf>
    <xf numFmtId="14" fontId="0" fillId="0" borderId="10" xfId="0" applyNumberFormat="1" applyFont="1" applyFill="1" applyBorder="1" applyAlignment="1">
      <alignment horizontal="center" vertical="center"/>
    </xf>
    <xf numFmtId="0" fontId="31" fillId="0" borderId="10" xfId="0" applyFont="1" applyBorder="1" applyAlignment="1"/>
    <xf numFmtId="0" fontId="16" fillId="0" borderId="0" xfId="0" applyFont="1"/>
    <xf numFmtId="0" fontId="0" fillId="0" borderId="15" xfId="0" applyBorder="1"/>
    <xf numFmtId="0" fontId="0" fillId="0" borderId="17" xfId="0" applyBorder="1"/>
    <xf numFmtId="10" fontId="0" fillId="0" borderId="10" xfId="0" applyNumberFormat="1" applyBorder="1" applyAlignment="1">
      <alignment horizontal="center"/>
    </xf>
    <xf numFmtId="10" fontId="0" fillId="0" borderId="18" xfId="0" applyNumberFormat="1" applyBorder="1" applyAlignment="1">
      <alignment horizontal="center"/>
    </xf>
    <xf numFmtId="0" fontId="0" fillId="0" borderId="10" xfId="0" applyNumberFormat="1" applyBorder="1" applyAlignment="1">
      <alignment horizontal="center"/>
    </xf>
    <xf numFmtId="0" fontId="0" fillId="0" borderId="18" xfId="0" applyNumberFormat="1" applyBorder="1" applyAlignment="1">
      <alignment horizontal="center"/>
    </xf>
    <xf numFmtId="0" fontId="0" fillId="0" borderId="16" xfId="0" applyBorder="1" applyAlignment="1">
      <alignment horizontal="center"/>
    </xf>
    <xf numFmtId="0" fontId="0" fillId="0" borderId="12" xfId="0" pivotButton="1" applyBorder="1" applyAlignment="1">
      <alignment horizontal="center"/>
    </xf>
    <xf numFmtId="0" fontId="0" fillId="0" borderId="13" xfId="0" applyBorder="1" applyAlignment="1">
      <alignment horizontal="center"/>
    </xf>
    <xf numFmtId="0" fontId="16" fillId="38" borderId="13" xfId="0" applyFont="1" applyFill="1" applyBorder="1" applyAlignment="1">
      <alignment horizontal="center"/>
    </xf>
    <xf numFmtId="0" fontId="16" fillId="38" borderId="14" xfId="0" applyFont="1" applyFill="1" applyBorder="1" applyAlignment="1">
      <alignment horizontal="center"/>
    </xf>
    <xf numFmtId="0" fontId="0" fillId="0" borderId="11" xfId="0" applyFont="1" applyFill="1" applyBorder="1"/>
    <xf numFmtId="0" fontId="0" fillId="0" borderId="20" xfId="0" pivotButton="1" applyBorder="1"/>
    <xf numFmtId="0" fontId="0" fillId="0" borderId="21" xfId="0" applyBorder="1"/>
    <xf numFmtId="0" fontId="0" fillId="0" borderId="19" xfId="0" applyFill="1" applyBorder="1" applyAlignment="1">
      <alignment horizontal="center"/>
    </xf>
    <xf numFmtId="0" fontId="16" fillId="38" borderId="22" xfId="0" applyFont="1" applyFill="1" applyBorder="1" applyAlignment="1">
      <alignment horizontal="center"/>
    </xf>
    <xf numFmtId="10" fontId="0" fillId="0" borderId="26" xfId="0" applyNumberFormat="1" applyBorder="1" applyAlignment="1">
      <alignment horizontal="center" vertical="center"/>
    </xf>
    <xf numFmtId="10" fontId="0" fillId="0" borderId="27" xfId="0" applyNumberFormat="1" applyBorder="1" applyAlignment="1">
      <alignment horizontal="center" vertical="center"/>
    </xf>
    <xf numFmtId="0" fontId="0" fillId="0" borderId="14" xfId="0" applyNumberFormat="1" applyFill="1" applyBorder="1" applyAlignment="1">
      <alignment horizontal="center"/>
    </xf>
    <xf numFmtId="0" fontId="0" fillId="0" borderId="19" xfId="0" applyBorder="1" applyAlignment="1">
      <alignment horizontal="center"/>
    </xf>
    <xf numFmtId="0" fontId="16" fillId="0" borderId="12" xfId="0" applyFont="1" applyBorder="1"/>
    <xf numFmtId="0" fontId="16" fillId="0" borderId="17" xfId="0" applyFont="1" applyBorder="1"/>
    <xf numFmtId="0" fontId="18" fillId="0" borderId="0" xfId="42" applyBorder="1"/>
    <xf numFmtId="0" fontId="41" fillId="0" borderId="0" xfId="0" applyFont="1"/>
    <xf numFmtId="0" fontId="0" fillId="0" borderId="31" xfId="0" applyBorder="1"/>
    <xf numFmtId="0" fontId="18" fillId="0" borderId="16" xfId="42" applyBorder="1" applyAlignment="1">
      <alignment vertical="center"/>
    </xf>
    <xf numFmtId="0" fontId="0" fillId="0" borderId="17" xfId="0" applyFill="1" applyBorder="1"/>
    <xf numFmtId="0" fontId="18" fillId="0" borderId="19" xfId="42" applyBorder="1"/>
    <xf numFmtId="0" fontId="22" fillId="0" borderId="10" xfId="0" applyFont="1" applyFill="1" applyBorder="1" applyAlignment="1">
      <alignment horizontal="center" wrapText="1"/>
    </xf>
    <xf numFmtId="0" fontId="23" fillId="0" borderId="10" xfId="0" applyFont="1" applyFill="1" applyBorder="1" applyAlignment="1">
      <alignment horizontal="center"/>
    </xf>
    <xf numFmtId="49" fontId="23" fillId="0" borderId="10" xfId="0" applyNumberFormat="1" applyFont="1" applyFill="1" applyBorder="1" applyAlignment="1">
      <alignment horizontal="left"/>
    </xf>
    <xf numFmtId="0" fontId="23" fillId="0" borderId="10" xfId="42" applyFont="1" applyFill="1" applyBorder="1"/>
    <xf numFmtId="49" fontId="23" fillId="0" borderId="10" xfId="0" applyNumberFormat="1" applyFont="1" applyFill="1" applyBorder="1" applyAlignment="1">
      <alignment horizontal="center"/>
    </xf>
    <xf numFmtId="17" fontId="23" fillId="0" borderId="10" xfId="0" applyNumberFormat="1" applyFont="1" applyFill="1" applyBorder="1" applyAlignment="1">
      <alignment horizontal="center"/>
    </xf>
    <xf numFmtId="164" fontId="23" fillId="0" borderId="10" xfId="0" applyNumberFormat="1" applyFont="1" applyFill="1" applyBorder="1" applyAlignment="1">
      <alignment horizontal="center"/>
    </xf>
    <xf numFmtId="0" fontId="28" fillId="0" borderId="10" xfId="0" applyFont="1" applyFill="1" applyBorder="1" applyAlignment="1">
      <alignment horizontal="left" readingOrder="1"/>
    </xf>
    <xf numFmtId="0" fontId="28" fillId="0" borderId="10" xfId="0" applyFont="1" applyFill="1" applyBorder="1" applyAlignment="1">
      <alignment horizontal="center"/>
    </xf>
    <xf numFmtId="14" fontId="28" fillId="0" borderId="10" xfId="0" applyNumberFormat="1" applyFont="1" applyFill="1" applyBorder="1" applyAlignment="1">
      <alignment horizontal="center"/>
    </xf>
    <xf numFmtId="0" fontId="18" fillId="0" borderId="10" xfId="42" applyFont="1" applyFill="1" applyBorder="1" applyAlignment="1">
      <alignment horizontal="left" readingOrder="1"/>
    </xf>
    <xf numFmtId="164" fontId="28" fillId="0" borderId="10" xfId="0" applyNumberFormat="1" applyFont="1" applyFill="1" applyBorder="1" applyAlignment="1">
      <alignment horizontal="center"/>
    </xf>
    <xf numFmtId="0" fontId="23" fillId="0" borderId="10" xfId="0" applyFont="1" applyFill="1" applyBorder="1" applyAlignment="1">
      <alignment horizontal="left" readingOrder="1"/>
    </xf>
    <xf numFmtId="14" fontId="28" fillId="0" borderId="10" xfId="0" applyNumberFormat="1" applyFont="1" applyFill="1" applyBorder="1" applyAlignment="1">
      <alignment horizontal="left" readingOrder="1"/>
    </xf>
    <xf numFmtId="0" fontId="37" fillId="0" borderId="10" xfId="0" applyFont="1" applyFill="1" applyBorder="1"/>
    <xf numFmtId="0" fontId="40" fillId="0" borderId="10" xfId="0" applyFont="1" applyFill="1" applyBorder="1"/>
    <xf numFmtId="14" fontId="30" fillId="0" borderId="10" xfId="46" applyNumberFormat="1" applyFont="1" applyFill="1" applyBorder="1" applyAlignment="1" applyProtection="1">
      <alignment horizontal="left" vertical="top"/>
    </xf>
    <xf numFmtId="17" fontId="28" fillId="0" borderId="10" xfId="0" applyNumberFormat="1" applyFont="1" applyFill="1" applyBorder="1" applyAlignment="1">
      <alignment horizontal="center"/>
    </xf>
    <xf numFmtId="0" fontId="28" fillId="0" borderId="10" xfId="0" applyFont="1" applyFill="1" applyBorder="1" applyAlignment="1">
      <alignment horizontal="left" wrapText="1" readingOrder="1"/>
    </xf>
    <xf numFmtId="17" fontId="23" fillId="0" borderId="10" xfId="0" applyNumberFormat="1" applyFont="1" applyFill="1" applyBorder="1" applyAlignment="1">
      <alignment horizontal="left"/>
    </xf>
    <xf numFmtId="0" fontId="0" fillId="0" borderId="11" xfId="0" applyFont="1" applyFill="1" applyBorder="1" applyAlignment="1">
      <alignment vertical="center"/>
    </xf>
    <xf numFmtId="17" fontId="0" fillId="0" borderId="10" xfId="0" applyNumberFormat="1" applyFont="1" applyFill="1" applyBorder="1"/>
    <xf numFmtId="14" fontId="0" fillId="0" borderId="10" xfId="0" applyNumberFormat="1" applyFont="1" applyFill="1" applyBorder="1"/>
    <xf numFmtId="0" fontId="0" fillId="0" borderId="0" xfId="0" applyFont="1" applyFill="1" applyBorder="1" applyAlignment="1">
      <alignment horizontal="center"/>
    </xf>
    <xf numFmtId="0" fontId="23" fillId="0" borderId="0" xfId="0" applyFont="1" applyFill="1" applyBorder="1" applyAlignment="1">
      <alignment horizontal="left"/>
    </xf>
    <xf numFmtId="0" fontId="23" fillId="0" borderId="0" xfId="0" applyFont="1" applyFill="1" applyBorder="1" applyAlignment="1">
      <alignment horizontal="center"/>
    </xf>
    <xf numFmtId="1" fontId="22" fillId="0" borderId="10" xfId="0" applyNumberFormat="1" applyFont="1" applyFill="1" applyBorder="1" applyAlignment="1">
      <alignment horizontal="center" wrapText="1"/>
    </xf>
    <xf numFmtId="1" fontId="23" fillId="0" borderId="10" xfId="0" applyNumberFormat="1" applyFont="1" applyFill="1" applyBorder="1" applyAlignment="1">
      <alignment horizontal="center"/>
    </xf>
    <xf numFmtId="1" fontId="23" fillId="0" borderId="10" xfId="0" applyNumberFormat="1" applyFont="1" applyFill="1" applyBorder="1" applyAlignment="1">
      <alignment horizontal="center" wrapText="1"/>
    </xf>
    <xf numFmtId="1" fontId="23" fillId="0" borderId="0" xfId="0" applyNumberFormat="1" applyFont="1" applyFill="1" applyBorder="1" applyAlignment="1">
      <alignment horizontal="center"/>
    </xf>
    <xf numFmtId="0" fontId="23" fillId="0" borderId="10" xfId="0" applyFont="1" applyFill="1" applyBorder="1" applyAlignment="1">
      <alignment vertical="center"/>
    </xf>
    <xf numFmtId="0" fontId="23" fillId="0" borderId="0" xfId="46" applyFont="1" applyFill="1" applyBorder="1" applyAlignment="1">
      <alignment horizontal="center" vertical="top"/>
    </xf>
    <xf numFmtId="49" fontId="0" fillId="0" borderId="0" xfId="0" applyNumberFormat="1" applyFont="1" applyBorder="1"/>
    <xf numFmtId="0" fontId="0" fillId="0" borderId="12" xfId="0" applyFill="1" applyBorder="1"/>
    <xf numFmtId="0" fontId="0" fillId="0" borderId="15" xfId="0" applyFill="1" applyBorder="1"/>
    <xf numFmtId="0" fontId="41" fillId="0" borderId="0" xfId="0" applyFont="1" applyFill="1" applyBorder="1"/>
    <xf numFmtId="0" fontId="23" fillId="0" borderId="14" xfId="42" applyNumberFormat="1" applyFont="1" applyFill="1" applyBorder="1"/>
    <xf numFmtId="0" fontId="23" fillId="0" borderId="16" xfId="42" applyNumberFormat="1" applyFont="1" applyFill="1" applyBorder="1"/>
    <xf numFmtId="0" fontId="23" fillId="0" borderId="19" xfId="42" applyFont="1" applyFill="1" applyBorder="1"/>
    <xf numFmtId="0" fontId="23" fillId="0" borderId="0" xfId="42" applyFont="1" applyFill="1" applyBorder="1"/>
    <xf numFmtId="0" fontId="44" fillId="0" borderId="30" xfId="0" applyFont="1" applyBorder="1"/>
    <xf numFmtId="0" fontId="16" fillId="33" borderId="0" xfId="0" applyFont="1" applyFill="1" applyBorder="1" applyAlignment="1">
      <alignment horizontal="center" wrapText="1"/>
    </xf>
    <xf numFmtId="0" fontId="0" fillId="33" borderId="0" xfId="0" applyFont="1" applyFill="1" applyBorder="1" applyAlignment="1">
      <alignment horizontal="left" wrapText="1"/>
    </xf>
    <xf numFmtId="0" fontId="0" fillId="33" borderId="0" xfId="0" applyFont="1" applyFill="1"/>
    <xf numFmtId="0" fontId="0" fillId="33" borderId="0" xfId="0" applyFont="1" applyFill="1" applyBorder="1"/>
    <xf numFmtId="0" fontId="0" fillId="33" borderId="0" xfId="0" applyFill="1"/>
    <xf numFmtId="0" fontId="14" fillId="0" borderId="10" xfId="0" applyFont="1" applyFill="1" applyBorder="1"/>
    <xf numFmtId="14" fontId="0" fillId="0" borderId="0" xfId="0" applyNumberFormat="1" applyFont="1" applyFill="1" applyBorder="1" applyAlignment="1">
      <alignment horizontal="left"/>
    </xf>
    <xf numFmtId="0" fontId="23" fillId="39" borderId="10" xfId="0" applyFont="1" applyFill="1" applyBorder="1"/>
    <xf numFmtId="0" fontId="0" fillId="39" borderId="10" xfId="0" applyFont="1" applyFill="1" applyBorder="1" applyAlignment="1"/>
    <xf numFmtId="0" fontId="23" fillId="39" borderId="10" xfId="0" applyFont="1" applyFill="1" applyBorder="1" applyAlignment="1">
      <alignment horizontal="left" wrapText="1"/>
    </xf>
    <xf numFmtId="0" fontId="23" fillId="39" borderId="10" xfId="0" applyFont="1" applyFill="1" applyBorder="1" applyAlignment="1">
      <alignment horizontal="left"/>
    </xf>
    <xf numFmtId="0" fontId="0" fillId="39" borderId="10" xfId="0" applyFont="1" applyFill="1" applyBorder="1" applyAlignment="1">
      <alignment horizontal="left"/>
    </xf>
    <xf numFmtId="0" fontId="28" fillId="39" borderId="10" xfId="0" applyFont="1" applyFill="1" applyBorder="1"/>
    <xf numFmtId="0" fontId="18" fillId="39" borderId="10" xfId="42" applyFont="1" applyFill="1" applyBorder="1" applyAlignment="1">
      <alignment horizontal="center"/>
    </xf>
    <xf numFmtId="0" fontId="23" fillId="39" borderId="10" xfId="0" applyFont="1" applyFill="1" applyBorder="1" applyAlignment="1">
      <alignment horizontal="center" wrapText="1"/>
    </xf>
    <xf numFmtId="14" fontId="23" fillId="39" borderId="10" xfId="0" applyNumberFormat="1" applyFont="1" applyFill="1" applyBorder="1" applyAlignment="1">
      <alignment horizontal="center"/>
    </xf>
    <xf numFmtId="0" fontId="18" fillId="39" borderId="10" xfId="42" applyFont="1" applyFill="1" applyBorder="1"/>
    <xf numFmtId="14" fontId="0" fillId="39" borderId="0" xfId="0" applyNumberFormat="1" applyFont="1" applyFill="1" applyBorder="1" applyAlignment="1">
      <alignment horizontal="left"/>
    </xf>
    <xf numFmtId="0" fontId="0" fillId="39" borderId="0" xfId="0" applyFont="1" applyFill="1" applyBorder="1"/>
    <xf numFmtId="0" fontId="23" fillId="39" borderId="10" xfId="0" applyFont="1" applyFill="1" applyBorder="1" applyAlignment="1">
      <alignment wrapText="1"/>
    </xf>
    <xf numFmtId="0" fontId="18" fillId="39" borderId="10" xfId="42" applyFill="1" applyBorder="1"/>
    <xf numFmtId="0" fontId="23" fillId="39" borderId="10" xfId="0" applyFont="1" applyFill="1" applyBorder="1" applyAlignment="1"/>
    <xf numFmtId="0" fontId="23" fillId="39" borderId="10" xfId="0" applyNumberFormat="1" applyFont="1" applyFill="1" applyBorder="1" applyAlignment="1">
      <alignment horizontal="center"/>
    </xf>
    <xf numFmtId="0" fontId="23" fillId="39" borderId="10" xfId="42" applyFont="1" applyFill="1" applyBorder="1"/>
    <xf numFmtId="0" fontId="18" fillId="39" borderId="10" xfId="42" applyFill="1" applyBorder="1" applyAlignment="1">
      <alignment horizontal="center"/>
    </xf>
    <xf numFmtId="14" fontId="23" fillId="39" borderId="10" xfId="0" applyNumberFormat="1" applyFont="1" applyFill="1" applyBorder="1" applyAlignment="1">
      <alignment horizontal="left"/>
    </xf>
    <xf numFmtId="0" fontId="45" fillId="0" borderId="10" xfId="42" applyFont="1" applyFill="1" applyBorder="1" applyAlignment="1">
      <alignment horizontal="center"/>
    </xf>
    <xf numFmtId="0" fontId="45" fillId="0" borderId="10" xfId="42" applyFont="1" applyFill="1" applyBorder="1"/>
    <xf numFmtId="0" fontId="23" fillId="33" borderId="0" xfId="0" applyFont="1" applyFill="1"/>
    <xf numFmtId="0" fontId="23" fillId="33" borderId="0" xfId="0" applyFont="1" applyFill="1" applyBorder="1"/>
    <xf numFmtId="0" fontId="23" fillId="33" borderId="0" xfId="0" applyFont="1" applyFill="1" applyBorder="1" applyAlignment="1">
      <alignment horizontal="left" wrapText="1"/>
    </xf>
    <xf numFmtId="0" fontId="46" fillId="0" borderId="10" xfId="0" applyFont="1" applyFill="1" applyBorder="1"/>
    <xf numFmtId="0" fontId="46" fillId="0" borderId="10" xfId="0" applyFont="1" applyFill="1" applyBorder="1" applyAlignment="1">
      <alignment horizontal="left" wrapText="1"/>
    </xf>
    <xf numFmtId="0" fontId="46" fillId="0" borderId="10" xfId="0" applyFont="1" applyFill="1" applyBorder="1" applyAlignment="1">
      <alignment horizontal="left"/>
    </xf>
    <xf numFmtId="0" fontId="47" fillId="0" borderId="10" xfId="42" applyFont="1" applyFill="1" applyBorder="1" applyAlignment="1">
      <alignment horizontal="center"/>
    </xf>
    <xf numFmtId="0" fontId="46" fillId="0" borderId="10" xfId="0" applyFont="1" applyFill="1" applyBorder="1" applyAlignment="1">
      <alignment horizontal="center" wrapText="1"/>
    </xf>
    <xf numFmtId="14" fontId="46" fillId="0" borderId="10" xfId="0" applyNumberFormat="1" applyFont="1" applyFill="1" applyBorder="1" applyAlignment="1">
      <alignment horizontal="center"/>
    </xf>
    <xf numFmtId="0" fontId="47" fillId="0" borderId="10" xfId="42" applyFont="1" applyFill="1" applyBorder="1"/>
    <xf numFmtId="0" fontId="46" fillId="0" borderId="10" xfId="0" applyNumberFormat="1" applyFont="1" applyFill="1" applyBorder="1" applyAlignment="1">
      <alignment horizontal="center"/>
    </xf>
    <xf numFmtId="14" fontId="46" fillId="0" borderId="0" xfId="0" applyNumberFormat="1" applyFont="1" applyFill="1" applyBorder="1" applyAlignment="1">
      <alignment horizontal="left"/>
    </xf>
    <xf numFmtId="0" fontId="46" fillId="33" borderId="0" xfId="0" applyFont="1" applyFill="1"/>
    <xf numFmtId="0" fontId="46" fillId="33" borderId="0" xfId="0" applyFont="1" applyFill="1" applyBorder="1"/>
    <xf numFmtId="0" fontId="46" fillId="0" borderId="0" xfId="0" applyFont="1" applyFill="1" applyBorder="1"/>
    <xf numFmtId="0" fontId="46" fillId="0" borderId="10" xfId="0" applyFont="1" applyFill="1" applyBorder="1" applyAlignment="1">
      <alignment horizontal="center"/>
    </xf>
    <xf numFmtId="0" fontId="46" fillId="33" borderId="0" xfId="0" applyFont="1" applyFill="1" applyBorder="1" applyAlignment="1">
      <alignment horizontal="left" wrapText="1"/>
    </xf>
    <xf numFmtId="17" fontId="0" fillId="33" borderId="0" xfId="0" applyNumberFormat="1" applyFont="1" applyFill="1" applyBorder="1"/>
    <xf numFmtId="14" fontId="23" fillId="39" borderId="10" xfId="0" applyNumberFormat="1" applyFont="1" applyFill="1" applyBorder="1" applyAlignment="1">
      <alignment horizontal="left" wrapText="1"/>
    </xf>
    <xf numFmtId="14" fontId="23" fillId="39" borderId="10" xfId="0" applyNumberFormat="1" applyFont="1" applyFill="1" applyBorder="1" applyAlignment="1">
      <alignment horizontal="center" wrapText="1"/>
    </xf>
    <xf numFmtId="0" fontId="45" fillId="39" borderId="10" xfId="42" applyFont="1" applyFill="1" applyBorder="1"/>
    <xf numFmtId="14" fontId="23" fillId="39" borderId="0" xfId="0" applyNumberFormat="1" applyFont="1" applyFill="1" applyBorder="1" applyAlignment="1">
      <alignment horizontal="left"/>
    </xf>
    <xf numFmtId="0" fontId="23" fillId="39" borderId="0" xfId="0" applyFont="1" applyFill="1" applyBorder="1"/>
    <xf numFmtId="0" fontId="18" fillId="39" borderId="10" xfId="42" applyFill="1" applyBorder="1" applyAlignment="1">
      <alignment horizontal="center" wrapText="1"/>
    </xf>
    <xf numFmtId="0" fontId="0" fillId="39" borderId="10" xfId="0" applyFont="1" applyFill="1" applyBorder="1"/>
    <xf numFmtId="0" fontId="23" fillId="39" borderId="0" xfId="0" applyFont="1" applyFill="1" applyBorder="1" applyAlignment="1">
      <alignment horizontal="left"/>
    </xf>
    <xf numFmtId="14" fontId="0" fillId="39" borderId="0" xfId="0" applyNumberFormat="1" applyFont="1" applyFill="1" applyBorder="1"/>
    <xf numFmtId="14" fontId="0" fillId="0" borderId="0" xfId="0" applyNumberFormat="1" applyFont="1" applyFill="1" applyBorder="1"/>
    <xf numFmtId="14" fontId="14" fillId="0" borderId="10" xfId="0" applyNumberFormat="1" applyFont="1" applyFill="1" applyBorder="1" applyAlignment="1">
      <alignment horizontal="left"/>
    </xf>
    <xf numFmtId="14" fontId="0" fillId="0" borderId="0" xfId="0" applyNumberFormat="1" applyFill="1"/>
    <xf numFmtId="0" fontId="14" fillId="0" borderId="10" xfId="0" applyFont="1" applyFill="1" applyBorder="1" applyAlignment="1">
      <alignment vertical="center"/>
    </xf>
    <xf numFmtId="0" fontId="23" fillId="39" borderId="10" xfId="0" applyFont="1" applyFill="1" applyBorder="1" applyAlignment="1">
      <alignment vertical="center"/>
    </xf>
    <xf numFmtId="0" fontId="0" fillId="39" borderId="10" xfId="0" applyFont="1" applyFill="1" applyBorder="1" applyAlignment="1">
      <alignment vertical="center"/>
    </xf>
    <xf numFmtId="0" fontId="40" fillId="39" borderId="10" xfId="0" applyFont="1" applyFill="1" applyBorder="1"/>
    <xf numFmtId="164" fontId="0" fillId="39" borderId="10" xfId="0" applyNumberFormat="1" applyFont="1" applyFill="1" applyBorder="1" applyAlignment="1">
      <alignment horizontal="center" vertical="center"/>
    </xf>
    <xf numFmtId="14" fontId="0" fillId="39" borderId="10" xfId="0" applyNumberFormat="1" applyFont="1" applyFill="1" applyBorder="1" applyAlignment="1">
      <alignment horizontal="center" vertical="center"/>
    </xf>
    <xf numFmtId="0" fontId="28" fillId="39" borderId="10" xfId="0" applyFont="1" applyFill="1" applyBorder="1" applyAlignment="1">
      <alignment horizontal="center"/>
    </xf>
    <xf numFmtId="0" fontId="0" fillId="39" borderId="10" xfId="0" applyFont="1" applyFill="1" applyBorder="1" applyAlignment="1">
      <alignment horizontal="center" vertical="center"/>
    </xf>
    <xf numFmtId="0" fontId="14" fillId="0" borderId="10" xfId="0" applyFont="1" applyFill="1" applyBorder="1" applyAlignment="1">
      <alignment horizontal="center" vertical="center"/>
    </xf>
    <xf numFmtId="0" fontId="18" fillId="0" borderId="10" xfId="42" applyFill="1" applyBorder="1" applyAlignment="1">
      <alignment horizontal="left" vertical="top"/>
    </xf>
    <xf numFmtId="0" fontId="18" fillId="0" borderId="10" xfId="42" applyFill="1" applyBorder="1" applyAlignment="1" applyProtection="1">
      <alignment horizontal="left" vertical="top"/>
    </xf>
    <xf numFmtId="0" fontId="23" fillId="39" borderId="10" xfId="46" applyFont="1" applyFill="1" applyBorder="1" applyAlignment="1">
      <alignment horizontal="left" vertical="top"/>
    </xf>
    <xf numFmtId="0" fontId="23" fillId="39" borderId="10" xfId="46" applyFont="1" applyFill="1" applyBorder="1" applyAlignment="1" applyProtection="1">
      <alignment horizontal="left" vertical="top"/>
    </xf>
    <xf numFmtId="0" fontId="30" fillId="39" borderId="10" xfId="46" applyFont="1" applyFill="1" applyBorder="1" applyAlignment="1" applyProtection="1">
      <alignment horizontal="left" vertical="top"/>
    </xf>
    <xf numFmtId="0" fontId="0" fillId="39" borderId="10" xfId="46" applyFont="1" applyFill="1" applyBorder="1" applyAlignment="1">
      <alignment horizontal="left" vertical="top"/>
    </xf>
    <xf numFmtId="14" fontId="23" fillId="39" borderId="10" xfId="46" applyNumberFormat="1" applyFont="1" applyFill="1" applyBorder="1" applyAlignment="1">
      <alignment horizontal="center" vertical="top"/>
    </xf>
    <xf numFmtId="0" fontId="23" fillId="39" borderId="10" xfId="46" applyFont="1" applyFill="1" applyBorder="1" applyAlignment="1">
      <alignment horizontal="center" vertical="top"/>
    </xf>
    <xf numFmtId="14" fontId="0" fillId="0" borderId="0" xfId="0" applyNumberFormat="1" applyFont="1" applyFill="1"/>
    <xf numFmtId="0" fontId="18" fillId="0" borderId="10" xfId="42" applyFill="1" applyBorder="1" applyAlignment="1">
      <alignment horizontal="left"/>
    </xf>
    <xf numFmtId="0" fontId="14" fillId="0" borderId="10" xfId="46" applyFont="1" applyFill="1" applyBorder="1" applyAlignment="1" applyProtection="1">
      <alignment horizontal="left" vertical="top"/>
    </xf>
    <xf numFmtId="1" fontId="14" fillId="0" borderId="10" xfId="46" applyNumberFormat="1" applyFont="1" applyFill="1" applyBorder="1" applyAlignment="1">
      <alignment horizontal="left" vertical="top"/>
    </xf>
    <xf numFmtId="0" fontId="30" fillId="0" borderId="10" xfId="46" applyFont="1" applyFill="1" applyBorder="1" applyAlignment="1" applyProtection="1">
      <alignment horizontal="left" vertical="top" wrapText="1"/>
    </xf>
    <xf numFmtId="14" fontId="0" fillId="0" borderId="0" xfId="0" applyNumberFormat="1" applyFont="1" applyBorder="1"/>
    <xf numFmtId="0" fontId="14" fillId="0" borderId="10" xfId="0" applyFont="1" applyFill="1" applyBorder="1" applyAlignment="1">
      <alignment horizontal="left"/>
    </xf>
    <xf numFmtId="49" fontId="23" fillId="0" borderId="10" xfId="0" quotePrefix="1" applyNumberFormat="1" applyFont="1" applyFill="1" applyBorder="1" applyAlignment="1">
      <alignment horizontal="left"/>
    </xf>
    <xf numFmtId="14" fontId="23" fillId="0" borderId="0" xfId="0" applyNumberFormat="1" applyFont="1" applyFill="1" applyBorder="1"/>
    <xf numFmtId="14" fontId="16" fillId="33" borderId="0" xfId="0" applyNumberFormat="1" applyFont="1" applyFill="1" applyBorder="1" applyAlignment="1">
      <alignment horizontal="center" wrapText="1"/>
    </xf>
    <xf numFmtId="14" fontId="0" fillId="0" borderId="0" xfId="0" applyNumberFormat="1" applyFont="1" applyBorder="1" applyAlignment="1">
      <alignment wrapText="1"/>
    </xf>
    <xf numFmtId="0" fontId="14" fillId="0" borderId="10" xfId="46" applyFont="1" applyFill="1" applyBorder="1" applyAlignment="1">
      <alignment horizontal="left" vertical="top"/>
    </xf>
    <xf numFmtId="0" fontId="14" fillId="0" borderId="10" xfId="0" applyFont="1" applyFill="1" applyBorder="1" applyAlignment="1">
      <alignment horizontal="left" wrapText="1"/>
    </xf>
    <xf numFmtId="0" fontId="14" fillId="0" borderId="10" xfId="0" applyFont="1" applyFill="1" applyBorder="1" applyAlignment="1">
      <alignment horizontal="center" wrapText="1"/>
    </xf>
    <xf numFmtId="14" fontId="14" fillId="0" borderId="10" xfId="0" applyNumberFormat="1" applyFont="1" applyFill="1" applyBorder="1" applyAlignment="1">
      <alignment horizontal="center"/>
    </xf>
    <xf numFmtId="0" fontId="14" fillId="0" borderId="10" xfId="46" applyFont="1" applyFill="1" applyBorder="1" applyAlignment="1">
      <alignment horizontal="center" vertical="top"/>
    </xf>
    <xf numFmtId="14" fontId="14" fillId="0" borderId="0" xfId="0" applyNumberFormat="1" applyFont="1" applyFill="1"/>
    <xf numFmtId="0" fontId="14" fillId="0" borderId="0" xfId="0" applyFont="1" applyFill="1" applyBorder="1"/>
    <xf numFmtId="0" fontId="0" fillId="0" borderId="10" xfId="46" applyFont="1" applyFill="1" applyBorder="1" applyAlignment="1" applyProtection="1">
      <alignment horizontal="left" vertical="top"/>
    </xf>
    <xf numFmtId="0" fontId="0" fillId="0" borderId="10" xfId="0" applyFont="1" applyFill="1" applyBorder="1" applyAlignment="1">
      <alignment horizontal="center" wrapText="1"/>
    </xf>
    <xf numFmtId="0" fontId="0" fillId="0" borderId="10" xfId="46" applyFont="1" applyFill="1" applyBorder="1" applyAlignment="1">
      <alignment horizontal="center" vertical="top"/>
    </xf>
    <xf numFmtId="0" fontId="18" fillId="0" borderId="10" xfId="42" applyFill="1" applyBorder="1" applyAlignment="1">
      <alignment wrapText="1"/>
    </xf>
    <xf numFmtId="0" fontId="0" fillId="0" borderId="0" xfId="0" applyFont="1" applyFill="1" applyBorder="1" applyAlignment="1">
      <alignment horizontal="left"/>
    </xf>
    <xf numFmtId="0" fontId="46" fillId="39" borderId="10" xfId="0" applyFont="1" applyFill="1" applyBorder="1" applyAlignment="1"/>
    <xf numFmtId="0" fontId="46" fillId="39" borderId="10" xfId="0" applyFont="1" applyFill="1" applyBorder="1"/>
    <xf numFmtId="0" fontId="46" fillId="39" borderId="10" xfId="0" applyFont="1" applyFill="1" applyBorder="1" applyAlignment="1">
      <alignment horizontal="left" wrapText="1"/>
    </xf>
    <xf numFmtId="0" fontId="46" fillId="39" borderId="10" xfId="0" applyFont="1" applyFill="1" applyBorder="1" applyAlignment="1">
      <alignment horizontal="left"/>
    </xf>
    <xf numFmtId="0" fontId="0" fillId="39" borderId="10" xfId="0" applyFont="1" applyFill="1" applyBorder="1" applyAlignment="1">
      <alignment horizontal="left" wrapText="1"/>
    </xf>
    <xf numFmtId="0" fontId="0" fillId="0" borderId="0" xfId="0" applyFont="1" applyFill="1" applyBorder="1" applyAlignment="1"/>
    <xf numFmtId="0" fontId="23" fillId="0" borderId="0" xfId="0" applyFont="1" applyFill="1" applyBorder="1" applyAlignment="1">
      <alignment horizontal="left" wrapText="1"/>
    </xf>
    <xf numFmtId="0" fontId="28" fillId="0" borderId="0" xfId="0" applyFont="1" applyFill="1" applyBorder="1"/>
    <xf numFmtId="14" fontId="0" fillId="33" borderId="0" xfId="0" applyNumberFormat="1" applyFont="1" applyFill="1" applyBorder="1" applyAlignment="1">
      <alignment vertical="center"/>
    </xf>
    <xf numFmtId="0" fontId="37" fillId="33" borderId="0" xfId="0" applyFont="1" applyFill="1"/>
    <xf numFmtId="0" fontId="0" fillId="33" borderId="0" xfId="0" applyFont="1" applyFill="1" applyBorder="1" applyAlignment="1">
      <alignment vertical="center"/>
    </xf>
    <xf numFmtId="14" fontId="0" fillId="33" borderId="0" xfId="0" applyNumberFormat="1" applyFont="1" applyFill="1" applyBorder="1" applyAlignment="1">
      <alignment horizontal="left" wrapText="1"/>
    </xf>
    <xf numFmtId="14" fontId="0" fillId="33" borderId="0" xfId="0" applyNumberFormat="1" applyFill="1"/>
    <xf numFmtId="14" fontId="0" fillId="33" borderId="0" xfId="0" applyNumberFormat="1" applyFont="1" applyFill="1"/>
    <xf numFmtId="0" fontId="23" fillId="33" borderId="0" xfId="46" applyFont="1" applyFill="1" applyBorder="1" applyAlignment="1">
      <alignment vertical="top"/>
    </xf>
    <xf numFmtId="0" fontId="0" fillId="39" borderId="0" xfId="0" applyFont="1" applyFill="1" applyBorder="1" applyAlignment="1"/>
    <xf numFmtId="0" fontId="23" fillId="39" borderId="0" xfId="0" applyFont="1" applyFill="1" applyBorder="1" applyAlignment="1">
      <alignment horizontal="left" wrapText="1"/>
    </xf>
    <xf numFmtId="0" fontId="0" fillId="39" borderId="0" xfId="0" applyFont="1" applyFill="1" applyBorder="1" applyAlignment="1">
      <alignment horizontal="left"/>
    </xf>
    <xf numFmtId="0" fontId="28" fillId="39" borderId="0" xfId="0" applyFont="1" applyFill="1" applyBorder="1"/>
    <xf numFmtId="0" fontId="45" fillId="0" borderId="0" xfId="42" applyFont="1" applyFill="1" applyBorder="1" applyAlignment="1">
      <alignment horizontal="center"/>
    </xf>
    <xf numFmtId="0" fontId="23" fillId="39" borderId="10" xfId="0" applyFont="1" applyFill="1" applyBorder="1" applyAlignment="1">
      <alignment horizontal="center"/>
    </xf>
    <xf numFmtId="0" fontId="23" fillId="0" borderId="0" xfId="0" applyFont="1" applyFill="1" applyBorder="1" applyAlignment="1">
      <alignment horizontal="center" wrapText="1"/>
    </xf>
    <xf numFmtId="14" fontId="23" fillId="0" borderId="0" xfId="0" applyNumberFormat="1" applyFont="1" applyFill="1" applyBorder="1" applyAlignment="1">
      <alignment horizontal="center"/>
    </xf>
    <xf numFmtId="0" fontId="23" fillId="0" borderId="0" xfId="0" applyNumberFormat="1" applyFont="1" applyFill="1" applyBorder="1" applyAlignment="1">
      <alignment horizontal="center"/>
    </xf>
    <xf numFmtId="0" fontId="45" fillId="0" borderId="0" xfId="42" applyFont="1" applyFill="1" applyBorder="1"/>
    <xf numFmtId="14" fontId="0" fillId="39" borderId="10" xfId="0" applyNumberFormat="1" applyFont="1" applyFill="1" applyBorder="1"/>
    <xf numFmtId="0" fontId="0" fillId="39" borderId="10" xfId="0" applyFont="1" applyFill="1" applyBorder="1" applyAlignment="1">
      <alignment wrapText="1"/>
    </xf>
    <xf numFmtId="0" fontId="0" fillId="40" borderId="0" xfId="0" applyFont="1" applyFill="1" applyBorder="1"/>
    <xf numFmtId="0" fontId="0" fillId="41" borderId="0" xfId="0" applyFont="1" applyFill="1" applyBorder="1"/>
    <xf numFmtId="0" fontId="0" fillId="42" borderId="0" xfId="0" applyFont="1" applyFill="1" applyBorder="1"/>
    <xf numFmtId="0" fontId="23" fillId="43" borderId="0" xfId="0" applyFont="1" applyFill="1" applyBorder="1"/>
    <xf numFmtId="0" fontId="0" fillId="43" borderId="0" xfId="0" applyFont="1" applyFill="1" applyBorder="1"/>
    <xf numFmtId="0" fontId="23" fillId="0" borderId="0" xfId="46" applyFont="1" applyFill="1" applyBorder="1" applyAlignment="1">
      <alignment horizontal="left" vertical="top"/>
    </xf>
    <xf numFmtId="0" fontId="0" fillId="42" borderId="0" xfId="0" applyFont="1" applyFill="1" applyBorder="1" applyAlignment="1">
      <alignment horizontal="left" wrapText="1"/>
    </xf>
    <xf numFmtId="0" fontId="0" fillId="44" borderId="0" xfId="0" applyFont="1" applyFill="1" applyBorder="1" applyAlignment="1">
      <alignment horizontal="left" wrapText="1"/>
    </xf>
    <xf numFmtId="0" fontId="0" fillId="44" borderId="0" xfId="0" applyFont="1" applyFill="1" applyBorder="1"/>
    <xf numFmtId="0" fontId="0" fillId="45" borderId="0" xfId="0" applyFont="1" applyFill="1" applyBorder="1" applyAlignment="1">
      <alignment horizontal="left" wrapText="1"/>
    </xf>
    <xf numFmtId="0" fontId="0" fillId="40" borderId="0" xfId="0" applyFont="1" applyFill="1" applyBorder="1" applyAlignment="1">
      <alignment horizontal="left" wrapText="1"/>
    </xf>
    <xf numFmtId="0" fontId="0" fillId="41" borderId="0" xfId="0" applyFont="1" applyFill="1" applyBorder="1" applyAlignment="1">
      <alignment horizontal="left" wrapText="1"/>
    </xf>
    <xf numFmtId="0" fontId="18" fillId="39" borderId="0" xfId="42" applyFill="1" applyBorder="1"/>
    <xf numFmtId="0" fontId="23" fillId="40" borderId="0" xfId="0" applyFont="1" applyFill="1" applyBorder="1"/>
    <xf numFmtId="14" fontId="23" fillId="0" borderId="0" xfId="0" applyNumberFormat="1" applyFont="1" applyFill="1"/>
    <xf numFmtId="0" fontId="50" fillId="42" borderId="0" xfId="0" applyFont="1" applyFill="1" applyAlignment="1"/>
    <xf numFmtId="0" fontId="0" fillId="42" borderId="0" xfId="0" applyFill="1" applyAlignment="1"/>
    <xf numFmtId="0" fontId="23" fillId="0" borderId="10" xfId="0" applyFont="1" applyBorder="1"/>
    <xf numFmtId="0" fontId="23" fillId="0" borderId="10" xfId="0" applyFont="1" applyBorder="1" applyAlignment="1">
      <alignment horizontal="left"/>
    </xf>
    <xf numFmtId="0" fontId="23" fillId="0" borderId="10" xfId="0" applyFont="1" applyBorder="1" applyAlignment="1">
      <alignment horizontal="center"/>
    </xf>
    <xf numFmtId="14" fontId="0" fillId="0" borderId="10" xfId="0" applyNumberFormat="1" applyFont="1" applyBorder="1"/>
    <xf numFmtId="0" fontId="0" fillId="0" borderId="10" xfId="0" applyFont="1" applyBorder="1" applyAlignment="1">
      <alignment wrapText="1"/>
    </xf>
    <xf numFmtId="0" fontId="18" fillId="0" borderId="0" xfId="42" applyFont="1" applyFill="1" applyBorder="1" applyAlignment="1">
      <alignment horizontal="center"/>
    </xf>
    <xf numFmtId="0" fontId="18" fillId="0" borderId="0" xfId="42" applyFont="1" applyFill="1" applyBorder="1"/>
    <xf numFmtId="0" fontId="28" fillId="33" borderId="0" xfId="0" applyFont="1" applyFill="1" applyBorder="1" applyAlignment="1">
      <alignment vertical="center" wrapText="1"/>
    </xf>
    <xf numFmtId="0" fontId="23" fillId="46" borderId="10" xfId="46" applyFont="1" applyFill="1" applyBorder="1" applyAlignment="1">
      <alignment horizontal="left" vertical="top"/>
    </xf>
    <xf numFmtId="0" fontId="23" fillId="46" borderId="10" xfId="46" applyFont="1" applyFill="1" applyBorder="1" applyAlignment="1" applyProtection="1">
      <alignment horizontal="left" vertical="top"/>
    </xf>
    <xf numFmtId="0" fontId="23" fillId="46" borderId="10" xfId="0" applyFont="1" applyFill="1" applyBorder="1" applyAlignment="1">
      <alignment horizontal="left"/>
    </xf>
    <xf numFmtId="0" fontId="0" fillId="46" borderId="10" xfId="0" applyFont="1" applyFill="1" applyBorder="1" applyAlignment="1">
      <alignment horizontal="left"/>
    </xf>
    <xf numFmtId="0" fontId="30" fillId="46" borderId="10" xfId="46" applyFont="1" applyFill="1" applyBorder="1" applyAlignment="1" applyProtection="1">
      <alignment horizontal="left" vertical="top"/>
    </xf>
    <xf numFmtId="0" fontId="23" fillId="46" borderId="10" xfId="0" applyFont="1" applyFill="1" applyBorder="1"/>
    <xf numFmtId="0" fontId="23" fillId="46" borderId="10" xfId="46" applyFont="1" applyFill="1" applyBorder="1" applyAlignment="1">
      <alignment horizontal="center" vertical="top"/>
    </xf>
    <xf numFmtId="0" fontId="0" fillId="46" borderId="10" xfId="0" applyFont="1" applyFill="1" applyBorder="1" applyAlignment="1">
      <alignment horizontal="center"/>
    </xf>
    <xf numFmtId="14" fontId="23" fillId="46" borderId="10" xfId="46" applyNumberFormat="1" applyFont="1" applyFill="1" applyBorder="1" applyAlignment="1">
      <alignment horizontal="center" vertical="top"/>
    </xf>
    <xf numFmtId="14" fontId="0" fillId="46" borderId="0" xfId="0" applyNumberFormat="1" applyFill="1"/>
    <xf numFmtId="0" fontId="0" fillId="46" borderId="0" xfId="0" applyFill="1"/>
    <xf numFmtId="0" fontId="0" fillId="46" borderId="0" xfId="0" applyFont="1" applyFill="1" applyBorder="1"/>
    <xf numFmtId="0" fontId="28" fillId="33" borderId="0" xfId="0" applyFont="1" applyFill="1"/>
    <xf numFmtId="0" fontId="23" fillId="0" borderId="35" xfId="0" applyFont="1" applyFill="1" applyBorder="1" applyAlignment="1">
      <alignment horizontal="left"/>
    </xf>
    <xf numFmtId="0" fontId="0" fillId="0" borderId="35" xfId="0" applyFont="1" applyFill="1" applyBorder="1" applyAlignment="1">
      <alignment horizontal="left"/>
    </xf>
    <xf numFmtId="0" fontId="23" fillId="0" borderId="35" xfId="0" applyFont="1" applyFill="1" applyBorder="1" applyAlignment="1">
      <alignment horizontal="left" wrapText="1"/>
    </xf>
    <xf numFmtId="49" fontId="0" fillId="0" borderId="0" xfId="0" applyNumberFormat="1" applyFont="1" applyFill="1" applyBorder="1"/>
    <xf numFmtId="49" fontId="0" fillId="0" borderId="10" xfId="0" applyNumberFormat="1" applyFont="1" applyBorder="1"/>
    <xf numFmtId="0" fontId="0" fillId="46" borderId="10" xfId="0" applyFont="1" applyFill="1" applyBorder="1"/>
    <xf numFmtId="0" fontId="14" fillId="0" borderId="0" xfId="0" applyFont="1" applyFill="1" applyBorder="1" applyAlignment="1">
      <alignment horizontal="left"/>
    </xf>
    <xf numFmtId="0" fontId="23" fillId="46" borderId="10" xfId="0" applyFont="1" applyFill="1" applyBorder="1" applyAlignment="1">
      <alignment horizontal="left" wrapText="1"/>
    </xf>
    <xf numFmtId="0" fontId="23" fillId="0" borderId="35" xfId="0" applyFont="1" applyFill="1" applyBorder="1"/>
    <xf numFmtId="49" fontId="23" fillId="0" borderId="0" xfId="0" quotePrefix="1" applyNumberFormat="1" applyFont="1" applyFill="1" applyBorder="1" applyAlignment="1">
      <alignment horizontal="left"/>
    </xf>
    <xf numFmtId="49" fontId="0" fillId="0" borderId="0" xfId="0" quotePrefix="1" applyNumberFormat="1" applyFont="1" applyFill="1" applyBorder="1" applyAlignment="1">
      <alignment horizontal="left"/>
    </xf>
    <xf numFmtId="14" fontId="0" fillId="0" borderId="0" xfId="0" applyNumberFormat="1" applyFont="1" applyFill="1" applyBorder="1" applyAlignment="1">
      <alignment horizontal="center"/>
    </xf>
    <xf numFmtId="0" fontId="23" fillId="41" borderId="0" xfId="0" applyFont="1" applyFill="1" applyBorder="1"/>
    <xf numFmtId="0" fontId="0" fillId="45" borderId="0" xfId="0" applyFont="1" applyFill="1" applyBorder="1"/>
    <xf numFmtId="0" fontId="0" fillId="39" borderId="10" xfId="0" applyFont="1" applyFill="1" applyBorder="1" applyAlignment="1">
      <alignment horizontal="center"/>
    </xf>
    <xf numFmtId="14" fontId="23" fillId="0" borderId="0" xfId="0" applyNumberFormat="1" applyFont="1" applyBorder="1" applyAlignment="1">
      <alignment horizontal="center"/>
    </xf>
    <xf numFmtId="0" fontId="28" fillId="39" borderId="10" xfId="0" applyFont="1" applyFill="1" applyBorder="1" applyAlignment="1">
      <alignment vertical="center"/>
    </xf>
    <xf numFmtId="49" fontId="0" fillId="39" borderId="10" xfId="0" quotePrefix="1" applyNumberFormat="1" applyFont="1" applyFill="1" applyBorder="1" applyAlignment="1">
      <alignment horizontal="left"/>
    </xf>
    <xf numFmtId="14" fontId="0" fillId="39" borderId="10" xfId="0" applyNumberFormat="1" applyFont="1" applyFill="1" applyBorder="1" applyAlignment="1">
      <alignment horizontal="center"/>
    </xf>
    <xf numFmtId="0" fontId="14" fillId="33" borderId="0" xfId="0" applyFont="1" applyFill="1"/>
    <xf numFmtId="0" fontId="14" fillId="33" borderId="0" xfId="0" applyFont="1" applyFill="1" applyBorder="1"/>
    <xf numFmtId="0" fontId="0" fillId="33" borderId="10" xfId="0" applyFont="1" applyFill="1" applyBorder="1"/>
    <xf numFmtId="0" fontId="18" fillId="33" borderId="0" xfId="42" applyFill="1" applyBorder="1"/>
    <xf numFmtId="0" fontId="18" fillId="39" borderId="10" xfId="42" applyFont="1" applyFill="1" applyBorder="1" applyAlignment="1">
      <alignment horizontal="center" wrapText="1"/>
    </xf>
    <xf numFmtId="0" fontId="18" fillId="0" borderId="10" xfId="42" applyFont="1" applyBorder="1"/>
    <xf numFmtId="0" fontId="51" fillId="0" borderId="10" xfId="0" applyFont="1" applyFill="1" applyBorder="1"/>
    <xf numFmtId="0" fontId="51" fillId="33" borderId="0" xfId="0" applyFont="1" applyFill="1"/>
    <xf numFmtId="14" fontId="0" fillId="46" borderId="0" xfId="0" applyNumberFormat="1" applyFont="1" applyFill="1"/>
    <xf numFmtId="0" fontId="18" fillId="0" borderId="10" xfId="42" applyFont="1" applyFill="1" applyBorder="1" applyAlignment="1">
      <alignment wrapText="1"/>
    </xf>
    <xf numFmtId="0" fontId="18" fillId="33" borderId="0" xfId="42" applyFont="1" applyFill="1" applyBorder="1"/>
    <xf numFmtId="0" fontId="42" fillId="33" borderId="28" xfId="0" applyFont="1" applyFill="1" applyBorder="1" applyAlignment="1">
      <alignment horizontal="center"/>
    </xf>
    <xf numFmtId="0" fontId="42" fillId="33" borderId="29" xfId="0" applyFont="1" applyFill="1" applyBorder="1" applyAlignment="1">
      <alignment horizontal="center"/>
    </xf>
    <xf numFmtId="0" fontId="43" fillId="33" borderId="32" xfId="0" applyFont="1" applyFill="1" applyBorder="1" applyAlignment="1">
      <alignment horizontal="center"/>
    </xf>
    <xf numFmtId="0" fontId="43" fillId="33" borderId="33" xfId="0" applyFont="1" applyFill="1" applyBorder="1" applyAlignment="1">
      <alignment horizontal="center"/>
    </xf>
    <xf numFmtId="0" fontId="16" fillId="0" borderId="32" xfId="0" applyFont="1" applyBorder="1" applyAlignment="1">
      <alignment horizontal="left"/>
    </xf>
    <xf numFmtId="0" fontId="16" fillId="0" borderId="33" xfId="0" applyFont="1" applyBorder="1" applyAlignment="1">
      <alignment horizontal="left"/>
    </xf>
    <xf numFmtId="0" fontId="16" fillId="0" borderId="34" xfId="0" applyFont="1" applyFill="1" applyBorder="1" applyAlignment="1">
      <alignment horizontal="left"/>
    </xf>
    <xf numFmtId="0" fontId="50" fillId="42" borderId="0" xfId="0" applyFont="1" applyFill="1" applyAlignment="1">
      <alignment horizontal="left"/>
    </xf>
    <xf numFmtId="0" fontId="0" fillId="42" borderId="0" xfId="0" applyFill="1" applyAlignment="1">
      <alignment horizontal="left"/>
    </xf>
    <xf numFmtId="10" fontId="0" fillId="0" borderId="23" xfId="0" applyNumberFormat="1" applyBorder="1" applyAlignment="1">
      <alignment horizontal="center" vertical="center"/>
    </xf>
    <xf numFmtId="10" fontId="0" fillId="0" borderId="25" xfId="0" applyNumberFormat="1" applyBorder="1" applyAlignment="1">
      <alignment horizontal="center" vertical="center"/>
    </xf>
    <xf numFmtId="10" fontId="0" fillId="0" borderId="24" xfId="0" applyNumberFormat="1" applyBorder="1" applyAlignment="1">
      <alignment horizontal="center" vertical="center"/>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4"/>
    <cellStyle name="Input" xfId="9" builtinId="20" customBuiltin="1"/>
    <cellStyle name="Linked Cell" xfId="12" builtinId="24" customBuiltin="1"/>
    <cellStyle name="Neutral" xfId="8" builtinId="28" customBuiltin="1"/>
    <cellStyle name="Normal" xfId="0" builtinId="0"/>
    <cellStyle name="Normal 2" xfId="43"/>
    <cellStyle name="Normal 2 2" xfId="46"/>
    <cellStyle name="Normal 3" xfId="45"/>
    <cellStyle name="Normal 3 2" xfId="47"/>
    <cellStyle name="Normal 3 2 2" xfId="4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border>
        <left style="medium">
          <color indexed="64"/>
        </lef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border>
        <left style="medium">
          <color indexed="64"/>
        </left>
        <right style="medium">
          <color indexed="64"/>
        </right>
        <top style="medium">
          <color indexed="64"/>
        </top>
        <bottom style="medium">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tie Weaver" refreshedDate="41920.53182708333" createdVersion="4" refreshedVersion="4" minRefreshableVersion="3" recordCount="507">
  <cacheSource type="worksheet">
    <worksheetSource ref="A3:Y510" sheet="All_Inventory"/>
  </cacheSource>
  <cacheFields count="25">
    <cacheField name="Change Flag" numFmtId="1">
      <sharedItems containsSemiMixedTypes="0" containsString="0" containsNumber="1" containsInteger="1" minValue="0" maxValue="1"/>
    </cacheField>
    <cacheField name="Original Data Category" numFmtId="0">
      <sharedItems containsDate="1" containsBlank="1" containsMixedTypes="1" minDate="2011-12-07T00:00:00" maxDate="2011-12-08T00:00:00"/>
    </cacheField>
    <cacheField name="Original Data Sub-Category" numFmtId="0">
      <sharedItems containsBlank="1"/>
    </cacheField>
    <cacheField name="ID" numFmtId="0">
      <sharedItems/>
    </cacheField>
    <cacheField name="Use in Final Inventory?" numFmtId="0">
      <sharedItems count="3">
        <s v="No"/>
        <s v="Yes"/>
        <s v="Maybe"/>
      </sharedItems>
    </cacheField>
    <cacheField name="Notes" numFmtId="0">
      <sharedItems containsBlank="1" longText="1"/>
    </cacheField>
    <cacheField name="LIS CMSP Category" numFmtId="0">
      <sharedItems count="7">
        <s v="Physical Environment"/>
        <s v="Biology"/>
        <s v="Administrative Boundaries"/>
        <s v="Ocean Uses"/>
        <s v="Cultural &amp; Demographic"/>
        <s v="Water Quality"/>
        <s v="Climate Change"/>
      </sharedItems>
    </cacheField>
    <cacheField name="LIS CMSP Subcategory" numFmtId="0">
      <sharedItems count="22">
        <s v="Oceanographic"/>
        <s v="Habitat"/>
        <s v="Jurisdictional"/>
        <s v="Energy Infrastructure"/>
        <s v="Industrial"/>
        <s v="Navigation"/>
        <s v="Commercial Fishing"/>
        <s v="Recreation"/>
        <s v="Birds"/>
        <s v="Marine Mammals"/>
        <s v="Fish"/>
        <s v="Plankton"/>
        <s v="Geological"/>
        <s v="Cultural &amp; Demographic"/>
        <s v="Planning"/>
        <s v="Water Quality"/>
        <s v="Corals"/>
        <s v="Climate Change"/>
        <s v="WaterQuality"/>
        <s v="Jursidictional"/>
        <s v="Shellfish"/>
        <s v="Chemical"/>
      </sharedItems>
    </cacheField>
    <cacheField name="LIS CMSP Category and Subcategory" numFmtId="0">
      <sharedItems count="20">
        <s v="Physical Environment: Oceanographic"/>
        <s v="Biology: Habitat"/>
        <s v="Administrative Boundaries: Jurisdictional"/>
        <s v="Ocean Uses: Energy Infrastructure"/>
        <s v="Ocean Uses: Industrial"/>
        <s v="Ocean Uses: Navigation"/>
        <s v="Ocean Uses: Commercial Fishing"/>
        <s v="Ocean Uses: Recreation"/>
        <s v="Biology: Birds"/>
        <s v="Biology: Marine Mammals"/>
        <s v="Biology: Fish"/>
        <s v="Biology: Plankton"/>
        <s v="Physical Environment: Geological"/>
        <s v="Cultural &amp; Demographic: Cultural &amp; Demographic"/>
        <s v="Administrative Boundaries: Planning"/>
        <s v="Water Quality: Water Quality"/>
        <s v="Biology: Corals"/>
        <s v="Climate Change: Climate Change"/>
        <s v="Biology: Shellfish"/>
        <s v="Physical Environment: Chemical"/>
      </sharedItems>
    </cacheField>
    <cacheField name="Dataset Name" numFmtId="0">
      <sharedItems count="484">
        <s v="LIS Pilot Principal Component Analysis 1m"/>
        <s v="Live Bivalves % Cover - Spring 2013"/>
        <s v="Counties"/>
        <s v="CT Coastal Area"/>
        <s v="CT Coastal Boundary"/>
        <s v="Offshore Tidal Hydrokinetic Projects "/>
        <s v="Block Island Proposed Turbine Locations "/>
        <s v="Block Island Renewable Energy Zone "/>
        <s v="New England Electrical Transmission Substations "/>
        <s v="New England Electrical Transmission Lines "/>
        <s v="Submarine Cables "/>
        <s v="Submarine Cable Areas "/>
        <s v="Submarine Pipeline Areas "/>
        <s v="Coastal Energy Facilities "/>
        <s v="EPA-Regulated Facilities "/>
        <s v="Ocean Disposal Sites "/>
        <s v="Wrecks and Obstructions "/>
        <s v="Aids to Navigation"/>
        <s v="Pilot Boarding Areas"/>
        <s v="Anchorages "/>
        <s v="Maintained Channels "/>
        <s v="Marine Transportation "/>
        <s v="Danger Zone and Restricted Areas "/>
        <s v="Safety, Security, and Regulated Zones "/>
        <s v="2011 All Vessel Density from AIS"/>
        <s v="2011 Cargo Vessel Density from AIS"/>
        <s v="2011 Passenger Vessel Density from AIS"/>
        <s v="2011 Tug and Tow Vessel Density from AIS"/>
        <s v="2011 Tanker Vessel Density from AIS"/>
        <s v="2012 All AIS Vessel Density"/>
        <s v="2012 Cargo AIS Vessel Density"/>
        <s v="2012 Passenger AIS Vessel Density"/>
        <s v="2012 Tug-Tow AIS Vessel Density"/>
        <s v="2012 Tanker AIS Vessel Density"/>
        <s v="Regional Aquaculture "/>
        <s v="Multispecies VMS point density 2006-2010"/>
        <s v="Monkfish VMS point density 2006-2010"/>
        <s v="Surf Clam/Quahog VMS point density 2006-2010"/>
        <s v="Scallop VMS point density 2006-2010"/>
        <s v="Shellfish Management Areas "/>
        <s v="All Gear Number of Trips 2000-2009"/>
        <s v="Bottom Trawl Number of Trips 2000-2009"/>
        <s v="Gill Nets Number of Trips 2000-2009"/>
        <s v="Long Lines Number of Trips 2000-2009"/>
        <s v="Midwater Trawl Number of Trips 2000-2009"/>
        <s v="Other Dredges Number of Trips 2000-2009"/>
        <s v="Other Gear Number of Trips 2000-2009"/>
        <s v="Pots &amp; Traps Number of Trips 2000-2009"/>
        <s v="Recreational Boater Activities "/>
        <s v="Recreational Diving "/>
        <s v="Recreational Fishing "/>
        <s v="Recreational Relaxing "/>
        <s v="Recreational Swimming "/>
        <s v="Recreational Wildlife Viewing "/>
        <s v="Recreational Target Fish Species "/>
        <s v="Recreational Target Wildlife Viewing "/>
        <s v="Recreational Boater Routes "/>
        <s v="Recreational Boating Density "/>
        <s v="Charter and Party Recreational Fishing Trips 2000 to 2009 "/>
        <s v="Bird Nest Sites "/>
        <s v="Bird Habitat "/>
        <s v="Marine Mammals Habitat"/>
        <s v="Species Richness "/>
        <s v="Total Biomass kg "/>
        <s v="Calanus Finmarchicus, Fall "/>
        <s v="Euphausiids, Fall "/>
        <s v="Gammarid Amphipods, Fall "/>
        <s v="Mysid Shrimp, Fall "/>
        <s v="Chlorophyll A, Fall mg/m3 "/>
        <s v="Chlorophyll A, Spring mg/m3 "/>
        <s v="Chlorophyll A, Summer mg/m3 "/>
        <s v="Chlorophyll A, Winter mg/m3 "/>
        <s v="Eelgrass Beds "/>
        <s v="Coastal Wetlands "/>
        <s v="Seafloor Habitats "/>
        <s v="Ocean Observing Buoys and Stations "/>
        <s v="Maximum Tidal Currents Speed m/s, January 2009 "/>
        <s v="Annual Mean Offshore Wind Speed m/s "/>
        <s v="Depth Contours "/>
        <s v="Shoreline "/>
        <s v="Sediment Grain Size "/>
        <s v="Water Depth "/>
        <s v="Seabed Topographic Forms "/>
        <s v="Population By State "/>
        <s v="Population By County "/>
        <s v="Mytilus edulis % Cover - Fall 2012"/>
        <s v="No Discharge Zones"/>
        <s v="Impaired Waters"/>
        <s v="Total Maxium Daily Load"/>
        <s v="Waste Water Discharges"/>
        <s v="Mytilus edulis % Cover - Spring 2013"/>
        <s v="Coastal Tribal Lands"/>
        <s v="Bathymetry"/>
        <s v="Integrated Portfolio"/>
        <s v="Hardbottom"/>
        <s v="Artificial Reefs"/>
        <s v="All Gear Types"/>
        <s v="Bottom Trawl"/>
        <s v="Gill Nets"/>
        <s v="Long Lines"/>
        <s v="Midwater Trawls"/>
        <s v="Other Dredges"/>
        <s v="Other Gear"/>
        <s v="Pots Traps"/>
        <s v="Summer Flounder Landings"/>
        <s v="Party &amp; Charter Boat"/>
        <s v="Benthic Habitats (North)"/>
        <s v="Coldwater Corals"/>
        <s v="Essential Fish Habitat"/>
        <s v="Habitat for Soft Corals (Alcyonacea)"/>
        <s v="Sea Level Rise Vulnerability"/>
        <s v="Seabed Forms"/>
        <s v="Sediment Grain Size"/>
        <s v="All Vessels"/>
        <s v="Cargo Vessels"/>
        <s v="Passenger Vessels"/>
        <s v="Tanker Vessels"/>
        <s v="Tug Tow Vessels"/>
        <s v="Anchorage Grounds"/>
        <s v="Maintained Channels"/>
        <s v="N. Atlantic Right Whale SMAs"/>
        <s v="Offshore Discharge Flow"/>
        <s v="Port Commodity"/>
        <s v="Port Ownership"/>
        <s v="Port Commodity (Points)"/>
        <s v="Port Ownership (Points)"/>
        <s v="Shipwreck Density"/>
        <s v="Submarine Cables"/>
        <s v="Coastal Energy Facilities"/>
        <s v="Wind Speed"/>
        <s v="Ecological Marine Unit"/>
        <s v="Seafloor Portfolio"/>
        <s v="Migratory Portfolio"/>
        <s v="Federal Outer Continental Shelf Boundaries"/>
        <s v="Marine Jurisdictions"/>
        <s v="F.L. Parker benthic foraminiferal samples (1952)"/>
        <s v="USGS benthic foraminiferal samples (1996 - 1997)"/>
        <s v="Locations of sediment samples with Clostridium perfringens in LIS"/>
        <s v="OCS Lease Blocks "/>
        <s v="Outer Continental Lease Blocks"/>
        <s v="States"/>
        <s v="Submerged Lands Act Boundary "/>
        <s v="Long Island Sound benthic communities"/>
        <s v="M.A. Buzas benthic foraminiferal samples (1965)"/>
        <s v="Marine Hydrokinetic Projects"/>
        <s v="Atlantic Seafloor Sediment CONMAP"/>
        <s v="Bathymetric contours"/>
        <s v="High Frequency Radar locations"/>
        <s v="National Seafloor Sediment usSEABED"/>
        <s v="Sample locations and total number of species found at each station from Pellegrino and Hubbard (1983)"/>
        <s v="Samples collected by H.L. Sanders (1956)"/>
        <s v="Samples collected by P.L. McCall (1975)"/>
        <s v="Samples collected by Pellegrino and Hubbard (1983)"/>
        <s v="Samples collected by Reid, et al (1979)"/>
        <s v="CT 305b Assessed Estuary 2008"/>
        <s v="Wrecks and Obstructions"/>
        <s v="Chlorophyll a, fall"/>
        <s v="Chlorophyll a, spring"/>
        <s v="Chlorophyll a, summer"/>
        <s v="Chlorophyll a, winter"/>
        <s v="Zooplankton, fall"/>
        <s v="Zooplankton, spring"/>
        <s v="Zooplankton, summer"/>
        <s v="Zooplankton, winter"/>
        <s v="Abundance, annual"/>
        <s v="Diversity, annual"/>
        <s v="Species Richness, annual"/>
        <s v="Gillnet, landings"/>
        <s v="Pot, landings"/>
        <s v="Rec Charter/Party Boat, landings"/>
        <s v="Seine, landings"/>
        <s v="Trawl, effort"/>
        <s v="Trawl, landings"/>
        <s v="Sea surface temperature, fall"/>
        <s v="Sea surface temperature, spring"/>
        <s v="Sea surface temperature, summer"/>
        <s v="Sea surface temperature, winter"/>
        <s v="Stratification, fall"/>
        <s v="Stratification, spring"/>
        <s v="Stratification, summer"/>
        <s v="Stratification, winter"/>
        <s v="Turbidity, fall"/>
        <s v="Turbidity, spring"/>
        <s v="Turbidity, summer"/>
        <s v="Turbidity, winter"/>
        <s v="CT Drainage Basins"/>
        <s v="11-Digit HUCS [NY]"/>
        <s v="12-Digit HUCS [R2]"/>
        <s v="8 Digit HUC Boundary"/>
        <s v="Coastal Barrier Resource System"/>
        <s v="Coastal Geographic Names "/>
        <s v="CT Senate Districts"/>
        <s v="DEC Lands "/>
        <s v="CT Aquifer Protection Areas"/>
        <s v="CT DEP Property"/>
        <s v="CT Hurricane Surge Inundation"/>
        <s v="CT Local Drainage Basins"/>
        <s v="CT Major Drainage Basin"/>
        <s v="CT Photography"/>
        <s v="CT Planning Region Index"/>
        <s v="CT Protected Open Space Mapping (POSM)"/>
        <s v="Poverty Rate - New York counties, 2000 Census"/>
        <s v="Poverty Rate - New York Census tracts, 2000 Census"/>
        <s v="Unemployment Rate - New York Census tracts, 2000 Census"/>
        <s v="National Pollution Discharge Elimination System NPDES"/>
        <s v="Sewage Treatment Plant Outfalls"/>
        <s v="Active Waste Generators"/>
        <s v="Petroleum Product Terminal"/>
        <s v="Petroleum Ports"/>
        <s v="303d Water Segments"/>
        <s v="EPA and FEMA Regions"/>
        <s v="CT Eelgrass Sample Points"/>
        <s v="CT Observed eelgrass beds"/>
        <s v="Digital Flood Insurance Rate Map"/>
        <s v="Eco Regions- Fish and Wildlife Service [Northeast &amp; Caribbean]"/>
        <s v="EPA Level III Ecoregions"/>
        <s v="CT Potential eelgrass beds"/>
        <s v="LIS Photography"/>
        <s v="CT Tidal Wetland 1990s"/>
        <s v="Census Block Groups (TANA)"/>
        <s v="Census Blocks (TANA)"/>
        <s v="National Wildlife Refuge Boundaries"/>
        <s v="National Wetland Inventory [R2]"/>
        <s v="Northeast Coastal Areas Study-Regionally Significant Fish and Wildlife Habitat Areas"/>
        <s v="South Shore Estuary of Long Island Tidal Wetlands "/>
        <s v="National Marine Fisheries Service Regions"/>
        <s v="National Park Service Regions"/>
        <s v="US Army Corps of Engineers Civil Works Districts"/>
        <s v="US Army Corps of Engineers Regulatory Boundary"/>
        <s v="US Coast Guard Districts"/>
        <s v="Atlantic Wildlife Survey Tracklines (2005-2012)"/>
        <s v="Ocean Wave Resource Potential"/>
        <s v="Offshore wind resource potential"/>
        <s v="Offshore wind technology depth zones"/>
        <s v="Tidal Stream Resource Potential - Mean Current"/>
        <s v="Tidal Stream Resource Potential - Mean Power Density"/>
        <s v="No Discharge Areas for Marine Vessel Waste in US Environmental Protection Agency (EPA) Region 2"/>
        <s v="Nominated LISS Stewardship sites in NY"/>
        <s v="Sole Source Aquifers [NY NJ]"/>
        <s v="Water Quality Classifications"/>
        <s v="Stewardship Locations"/>
        <s v="Toxic Release Inventory System Sites"/>
        <s v="Waterbodies"/>
        <s v="35 Common Benthic Species"/>
        <s v="Benthos Species Richness"/>
        <s v="Bird Conservation Areas "/>
        <s v="Breeding Bird Atlas"/>
        <s v="Breeding Bird Survey Route Locations"/>
        <s v="CT Managed Shellfish Beds"/>
        <s v="CT Migratory Waterfowl"/>
        <s v="CT Shellfish Areas"/>
        <s v="Distribution Maps of the Birds of the Western Hemisphere"/>
        <s v="Eastern Tiger Swallowtail (Papilio glaucus)"/>
        <s v="Important Bird Areas  (IBA)in CT"/>
        <s v="Important Bird Areas  (IBA)in NY "/>
        <s v="NE Aquatic Habitats"/>
        <s v="South Shore Estuary of Long Island - Benthic Habitats Mapping 2002 "/>
        <s v="Waterbird habitat areas"/>
        <s v="Waterfowl areas (CT)"/>
        <s v="Waterfowl areas (NY)"/>
        <s v="Anadromous Fish Runs"/>
        <s v="Andromous fish runs in LIS"/>
        <s v="CT Fish Stream Survey Locations"/>
        <s v="Fish Passageways"/>
        <s v="CT Critical Habitats"/>
        <s v="Weather Radar Stations Federal"/>
        <s v="CT Natural Diversity Database Areas"/>
        <s v="Atlantic Wildlife Survey Study Areas (2005-2012)"/>
        <s v="CT Phragmites 1994 Distribution"/>
        <s v="200NM EEZ and Maritime Boundaries"/>
        <s v="Environmental Protection Agency Region Boundaries"/>
        <s v="Freshwater Wetlands"/>
        <s v="NAT_HYDROLOGY.NWI[HISTORICAL].LYR"/>
        <s v="EFH Areas Protected from Fishing"/>
        <s v="COLREGS Demarcation Lines"/>
        <s v="NYS Natural Heritage LIS Natural Communities"/>
        <s v="NYS Natural Heritage LIS Potential Significant Areas"/>
        <s v="NYS Natural Heritage LIS Species"/>
        <s v="Significant Coastal Fish and Wildlife Boundaries "/>
        <s v="Federal Emergency Management Agency Regions"/>
        <s v="Tidal Wetlands"/>
        <s v="Westchester County Critical Environmental Areas"/>
        <s v="Wetlands"/>
        <s v="Harbor seal winter areas"/>
        <s v="Harbor seal wintering locations"/>
        <s v="Invasive Species - Zebra Mussel Distribution"/>
        <s v="LIS Submerged Cable &amp; Pipeline Areas"/>
        <s v="Region 2 Pipelines"/>
        <s v="CT Channels, Basins, and Achorages"/>
        <s v="Areas in Need of Waterfront Recreational Facilties"/>
        <s v="Boating Locations"/>
        <s v="CT DEP Boat Launch Locations"/>
        <s v="Fishing Locations"/>
        <s v="New York State Historic Sites and Park Boundary "/>
        <s v="Potential Boating Locations"/>
        <s v="Potential Fishing Locations"/>
        <s v="Potential Swimming Locations"/>
        <s v="Pumpout Locations"/>
        <s v="Shoreline Access"/>
        <s v="Swimming Locations"/>
        <s v="Wildlife Viewing Areas"/>
        <s v="Bluffs &amp; Escarpments"/>
        <s v="Bluffs--buffered"/>
        <s v="CT Coastal Environmental Sensitivity Index 2002"/>
        <s v="Sediment Texture"/>
        <s v="Sedimentary Environment"/>
        <s v="Bathymetric contours in meters for LIS"/>
        <s v="Amphipoda Tubes % Cover - Fall 2012"/>
        <s v="Amphipoda Tubes % Cover - Spring 2013"/>
        <s v="Analysis areas"/>
        <s v="Astrangia poculata % Cover - Fall 2012"/>
        <s v="Astrangia poculata % Cover - Spring 2013"/>
        <s v="Balanmorpha % Cover - Fall 2012"/>
        <s v="Balanmorpha % Cover - Spring 2013"/>
        <s v="Biogenic Richness - Fall 2012"/>
        <s v="Biogenic Richness - Spring 2013"/>
        <s v="Biogenic Shannon Diveristy - Fall 2012"/>
        <s v="Biogenic Shannon Diveristy - Spring 2013"/>
        <s v="Bostrichobranchus % Cover - Fall 2012"/>
        <s v="Bostrichobranchus % Cover - Spring 2013"/>
        <s v="Corymorpha pendula % Cover - Fall 2012"/>
        <s v="Corymorpha pendula % Cover - Spring 2013"/>
        <s v="Crepidula fornicata % Cover - Fall 2012"/>
        <s v="Crepidula fornicata % Cover - Spring 2013"/>
        <s v="Diadumene leucloena % Cover - Fall 2012"/>
        <s v="Diadumene leucloena % Cover - Spring 2013"/>
        <s v="Dipatra cuprea % Cover - Fall 2012"/>
        <s v="Dipatra cuprea % Cover - Spring 2013"/>
        <s v="Epifaunal Community Clusters Fall 2012"/>
        <s v="Epifaunal Community Clusters Spring 2013"/>
        <s v="Habitat Forming Species Richness - Fall 2012"/>
        <s v="Habitat Forming Species Richness - Spring 2013"/>
        <s v="Habitat Forming Species Shannon Diversity - Fall 2012"/>
        <s v="Habitat Forming Species Shannon Diversity - Spring 2013"/>
        <s v="Habitat Forming Species/Biogenic Feature Richness - Fall 2012"/>
        <s v="Habitat Forming Species/Biogenic Feature Richness - Spring 2013"/>
        <s v="Habitat Forming Species/Biogenic Feature Shannon Diveristy - Fall 2012"/>
        <s v="Habitat Forming Species/Biogenic Feature Shannon Diveristy - Spring 2013"/>
        <s v="Hydroidolina/Cheilostomatidae % Cover - Fall 2012"/>
        <s v="Hydroidolina/Cheilostomatidae % Cover - Spring 2013"/>
        <s v="Image Survey Tracks"/>
        <s v="Infaunal Community Types Fall 2012"/>
        <s v="Infaunal Community Types Spring 2013"/>
        <s v="Infaunal Fisher's Diversity Fall 2012"/>
        <s v="Infaunal Fisher's Diversity Spring 2013"/>
        <s v="Infaunal Grab locations"/>
        <s v="Infaunal Shannon Diversity Fall 2012"/>
        <s v="Infaunal Shannon Diversity Spring 2013"/>
        <s v="Infaunal Species Richness Fall 2012"/>
        <s v="Infaunal Species Richness Spring 2013"/>
        <s v="Infaunal Total Abundance Fall 2012"/>
        <s v="Infaunal Total Abundance Spring 2013"/>
        <s v="Intact Shells % Cover - Fall 2012"/>
        <s v="Intact Shells % Cover - Spring 2013"/>
        <s v="Invertebrate Richness - Fall 2012"/>
        <s v="Invertebrate Richness - Spring 2013"/>
        <s v="Invertebrate Shannon Diversity - Fall 2012"/>
        <s v="Invertebrate Shannon Diversity - Spring 2013"/>
        <s v="Invertebrate/Biogenic Feature Richness - Fall 2012"/>
        <s v="Invertebrate/Biogenic Feature Richness - Spring 2013"/>
        <s v="Invertebrate/Biogenic Feature Shannon Diveristy - Fall 2012"/>
        <s v="Invertebrate/Biogenic Feature Shannon Diverisy - Spring 2013"/>
        <s v="Large Burrows % Cover - Fall 2012"/>
        <s v="Large Burrows % Cover - Spring 2013"/>
        <s v="Live Bivalves % Cover - Fall 2012"/>
        <s v="MPA Inventory - MPAs by Government Level"/>
        <s v="HUC 6-12"/>
        <s v="National Park Boundaries"/>
        <s v="Porifera % Cover - Fall 2012"/>
        <s v="Porifera % Cover - Spring 2013"/>
        <s v="Sampling Block Photos"/>
        <s v="Seasonal Changes in Epifaunal Species Richness "/>
        <s v="Seasonal Changes in Epifaunal Taxonomic Mean Shannon Diversity "/>
        <s v="Seasonal Changes in Infaunal Fisher's Diversity"/>
        <s v="Seasonal Changes in Mean Infaunal Shannon Diversity"/>
        <s v="Seasonal Changes in Mean Infaunal Species Richness"/>
        <s v="Seasonal Changes in Mean Infaunal Total Abundance"/>
        <s v="Shell Material % Cover - Fall 2012"/>
        <s v="Shell Material % Cover - Spring 2013"/>
        <s v="Station locations"/>
        <s v="Copper (Cu) Content"/>
        <s v="Lead (Pb) Content"/>
        <s v="Nitrogen Content"/>
        <s v="Total Organic Content"/>
        <s v="XRF metal profiles"/>
        <s v="Zinc (Zn) Content"/>
        <s v="Acoustic Patches"/>
        <s v="Matrix Density"/>
        <s v="Mud Content"/>
        <s v="Sampling Block Video"/>
        <s v="Sampling Blocks"/>
        <s v="Sand Content"/>
        <s v="Sediment Composition (LISMARC)"/>
        <s v="Sediment Core description summaries"/>
        <s v="Sediment Core locations"/>
        <s v="Sediment Environments - Classes"/>
        <s v="Sediment Environments - Classes &amp; Energy Regimes"/>
        <s v="Sediment Environments - Energy Regime"/>
        <s v="Sediment Grain Size Composition"/>
        <s v="Sediment Texture Intepretation - Shepard"/>
        <s v="Sediment Texture Interpretation - Folk"/>
        <s v="Silt-Clay IDW"/>
        <s v="Subbottom profile images"/>
        <s v="Subbottom survey tracks"/>
        <s v="Subpatch Classifcation"/>
        <s v="USGS/LDEO sediment grab locations"/>
        <s v="Bottom Stress"/>
        <s v="LIS Pilot Bathy Merge 1m"/>
        <s v="LIS Pilot Bathymetry Standard Deviation 1m"/>
        <s v="LIS Pilot Curvature 1m"/>
        <s v="LIS Pilot Integrated Backscatter &amp; Sidescan merge 1m"/>
        <s v="LIS Pilot Integrated bathymetry merge 1m"/>
        <s v="LIS Pilot Mean Bathymetry 1m"/>
        <s v="LIS Pilot Plan Curvature 1m"/>
        <s v="New York State Digitally Enhanced Orthoimagery"/>
        <s v="LIS Pilot Profile Curvature 1m"/>
        <s v="LIS Pilot Rugosity 1m"/>
        <s v="LIS Pilot Sidescan Merge 1m"/>
        <s v="LIS Pilot Slope 1m"/>
        <s v="LIS Pilot Slope of Slope 1m"/>
        <s v="Map of Maximum Bottom Stress - Tidal Curents"/>
        <s v="Map of Mean Bottom Stress - Tidal Curents"/>
        <s v="Map of Mean Bottom Stress - Tidal Curents &amp; Waves"/>
        <s v="Maps of Monthly Bottom Salinity Distributions"/>
        <s v="Maps of Monthly Bottom Temperature Distributions"/>
        <s v="Maps of Monthly Salinity Distributions"/>
        <s v="Pilot Survey Extents"/>
        <s v="Slope - Percent (LISMARC)"/>
        <s v="Topographic Roughness Index (LISMARC)"/>
        <s v="Distribution of Total Organic Carbon (TOC) in Long Island Sound"/>
        <s v="Long Island Sound metals sample distribution locations"/>
        <s v="Depth to The Marine Transgressive Surface"/>
        <s v="Distribution of Surficial Sediments of NOAA H11044 Sidescan Sonar Mosaic in West-Central Long Island Sound"/>
        <s v="Free-Air Gravity Anomalies in LIS and BIS"/>
        <s v="Geologic Interpretation of the Acoustic Data Collected During National Oceanic and Atmospheric Administration (NOAA) Survey H11252"/>
        <s v="Geologic Interpretation of the Acoustic Data Collected During National Oceanic and Atmospheric Administration (NOAA) Survey H11361"/>
        <s v="Geologic interpretation of the sidescan sonar mosaic of NOAA survey H11043 off Branford, Connecticut"/>
        <s v="Interpretation of NOAA H11044 Sidescan Sonar Data from West-Central Long Island Sound"/>
        <s v="interpretation of the distribution of sedimentary environments of the sidescan sonar mosaic of NOAA survey H11043"/>
        <s v="Interpretation of the Distribution of Sedimentary Environments of the Sidescan sonar Mosaic of NOAA survey H11045"/>
        <s v="Interpretation of the Fishers Island Sound Sidescan Sonar Mosaic Area"/>
        <s v="Interpretation of the Hammonasset Sidescan Sonar Mosaic"/>
        <s v="Interpretation of the Milford Sidescan Sonar Mosaic"/>
        <s v="Interpretation of the New Haven Harbor Sidescan Sonar Mosaic Area"/>
        <s v="Interpretation of the Niantic Bay Sidescan Sonar Mosaic Area"/>
        <s v="Interpretation of the Norwalk Sidescan Sonar Mosaic"/>
        <s v="Interpretation of the Roanoke sidescan sonar mosaic"/>
        <s v="Interpretation of the sidescan sonar mosaic from the study area off New London, CT"/>
        <s v="Interpretive Data Layer Showing the Framework Geology of NOAA Survey H11250"/>
        <s v="LISSEDDATA: Long Island Sound Surficial Sediment Data"/>
        <s v="Revised Geologic interpretation of the New London Sidescan Sonar Mosaic Area"/>
        <s v="Sedimentary Environments of NOAA H11044 Sidescan Sonar Mosaic in West-Central Long Island Sound"/>
        <s v="Seismic Lines"/>
        <s v="surficial sediment distribution interpretation of the sidescan sonar mosaic of NOAA survey H11043"/>
        <s v="Surficial Sediment Distribution Interpretation of the Sidescan Sonar Mosaic of NOAA Survey H11045 off Bridgeport, CT"/>
        <s v="Surficial sediments of the Fishers Island Sound Sidescan Sonar Mosaic Area"/>
        <s v="Surficial Sediments of the Hammonasset Sidescan Sonar Mosaic"/>
        <s v="Surficial sediments of the Milford Sidescan Sonar Mosaic"/>
        <s v="Surficial sediments of the New Haven Harbor Sidescan Sonar Mosaic Area"/>
        <s v="Surficial sediments of the Niantic Bay Sidescan Sonar Mosaic Area"/>
        <s v="Surficial sediments of the Norwalk Sidescan Sonar Mosaic"/>
        <s v="Surficial Sediments of the Roanoke sidescan sonar mosaic"/>
        <s v="Thickness of Post Glacial Deposits"/>
        <s v="Soft sediment"/>
        <s v="Fish Persistence"/>
        <s v="Fish Weighted Persistence"/>
        <s v="Coastal Risk Areas, preliminary - NYS Dept of State"/>
        <s v="Wetlands NWI - South Coast"/>
        <s v="Westchester County County Parks and Parkway Lands"/>
        <s v="Westchester County State, County and Local Parks"/>
        <s v="Eelgrass"/>
        <s v="Historical and current shorelines"/>
        <s v="NOAA Acoustic mapping data (SSS/MBES)"/>
        <s v="Sea Level Rise scenarios"/>
        <s v="Coastal Vulnerability Index"/>
        <s v="Coastal Erosion"/>
        <s v="CT Coastal Acces Sites"/>
        <s v="NOAA Nautical Charts"/>
        <s v="Birds (many species)"/>
        <s v="LIS reefs and shoals"/>
        <s v="TNC Coastal Resilience Viewer"/>
        <s v="National Hydrography Dataset Plus - V2"/>
        <s v="NOAA Sea Level Rise Scenarios and mapping confidence"/>
        <s v="CT Coastal Orthophotos"/>
      </sharedItems>
    </cacheField>
    <cacheField name="Dataset Description" numFmtId="0">
      <sharedItems containsBlank="1" longText="1"/>
    </cacheField>
    <cacheField name="Dataset Format" numFmtId="0">
      <sharedItems containsBlank="1"/>
    </cacheField>
    <cacheField name="Link to Map" numFmtId="0">
      <sharedItems containsBlank="1"/>
    </cacheField>
    <cacheField name="LIS Spatial Extent" numFmtId="0">
      <sharedItems containsBlank="1"/>
    </cacheField>
    <cacheField name="Time Period of Dataset" numFmtId="0">
      <sharedItems containsDate="1" containsBlank="1" containsMixedTypes="1" minDate="1900-01-05T10:39:04" maxDate="1900-01-04T22:40:04"/>
    </cacheField>
    <cacheField name="Original Data Source(s)" numFmtId="0">
      <sharedItems containsBlank="1" longText="1"/>
    </cacheField>
    <cacheField name="Final Data Product Source" numFmtId="0">
      <sharedItems containsBlank="1"/>
    </cacheField>
    <cacheField name="Metadata" numFmtId="0">
      <sharedItems containsBlank="1"/>
    </cacheField>
    <cacheField name="Metadata Date" numFmtId="0">
      <sharedItems containsDate="1" containsBlank="1" containsMixedTypes="1" minDate="2000-01-01T00:00:00" maxDate="2014-06-12T00:00:00"/>
    </cacheField>
    <cacheField name="Dataset Coordinate System" numFmtId="0">
      <sharedItems containsBlank="1"/>
    </cacheField>
    <cacheField name="Link to download final data product" numFmtId="0">
      <sharedItems containsBlank="1"/>
    </cacheField>
    <cacheField name="Webservice link" numFmtId="0">
      <sharedItems containsBlank="1"/>
    </cacheField>
    <cacheField name="LIS CMSP Inventory Addition/Update" numFmtId="0">
      <sharedItems containsDate="1" containsBlank="1" containsMixedTypes="1" minDate="2004-09-15T00:00:00" maxDate="2014-09-26T00:00:00"/>
    </cacheField>
    <cacheField name="Inventory Updater" numFmtId="0">
      <sharedItems/>
    </cacheField>
    <cacheField name="Excel Tab"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7">
  <r>
    <n v="1"/>
    <m/>
    <m/>
    <s v="LISCFM-109"/>
    <x v="0"/>
    <s v="probably of limited value"/>
    <x v="0"/>
    <x v="0"/>
    <x v="0"/>
    <x v="0"/>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1"/>
    <m/>
    <m/>
    <s v="LISCFM-59"/>
    <x v="1"/>
    <s v="only covers limited area of LIS but likely useful"/>
    <x v="1"/>
    <x v="1"/>
    <x v="1"/>
    <x v="1"/>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s v="Administrative Boundaries"/>
    <m/>
    <s v="NEOD-4"/>
    <x v="1"/>
    <s v="base layer"/>
    <x v="2"/>
    <x v="2"/>
    <x v="2"/>
    <x v="2"/>
    <s v="This map layer shows coastal counties of New England and New York, including their offshore boundaries. "/>
    <s v="Polygon"/>
    <s v="http://j.mp/TxBx6t"/>
    <s v="In and around LIS"/>
    <n v="2007"/>
    <s v="U.S Census Bureau"/>
    <s v="NortheastOceanData.org"/>
    <s v="Yes"/>
    <d v="2011-06-15T00:00:00"/>
    <s v="Web: Web Merc., Download: NAD86"/>
    <s v="http://www.northeastoceandata.org/data/data-download/"/>
    <s v="http://ec2-50-19-218-171.compute-1.amazonaws.com/arcgis1/rest/services/"/>
    <d v="2014-05-22T00:00:00"/>
    <s v="KW"/>
    <s v="NE Ocean Data Portal Inventory"/>
  </r>
  <r>
    <n v="0"/>
    <s v="General Reference "/>
    <s v="boundary"/>
    <s v="LISSI-1"/>
    <x v="1"/>
    <s v="probably wise to include extents of coastal regulatory/jurisdictional boundaries.  Will need comparable data for NY if available"/>
    <x v="2"/>
    <x v="2"/>
    <x v="2"/>
    <x v="3"/>
    <s v="CT coastal area."/>
    <s v="Polygon"/>
    <s v="http://cteco.uconn.edu/maps.htm"/>
    <s v="Connecticut (in LISS Boundary area)"/>
    <n v="1995"/>
    <s v="CT DEEP"/>
    <s v="CT DEEP"/>
    <s v="Yes"/>
    <d v="2012-01-19T00:00:00"/>
    <s v="CT State Plane NAD83"/>
    <s v="http://www.ct.gov/deep/cwp/view.asp?a=2698&amp;q=322898&amp;deepNav_GID=1707%20"/>
    <s v="http://cteco.uconn.edu/map_services.htm"/>
    <d v="2014-06-02T00:00:00"/>
    <s v="KOB"/>
    <s v="LIS Inventory May2011revisedLIS"/>
  </r>
  <r>
    <n v="0"/>
    <s v="General Reference "/>
    <s v="boundary"/>
    <s v="LISSI-2"/>
    <x v="1"/>
    <s v="probably wise to include extents of coastal regulatory/jurisdictional boundaries.  Will need comparable data for NY if available"/>
    <x v="2"/>
    <x v="2"/>
    <x v="2"/>
    <x v="4"/>
    <s v="Extent of lands and coastal waters as defined by Connecticut General Statute (C.G.S.) 22a-93(5)) within Connecticut's coastal area (defined by C.G.S. 22a-94(c)). The coastal boundary is a hybrid of the original 1:24,000 version maps prepared by DEP consistent with C.G.S. 22a-94(d) (Coastal Area) and the revised boundary mapping undertaken by twenty-two coastal towns prepared pursuant to C.G.S. 22a-94(f). This layer therefore does not replace the legal maps and may not be used for legal determinations."/>
    <s v="Polygon"/>
    <s v="http://cteco.uconn.edu/maps.htm"/>
    <s v="Connecticut (in LISS Boundary area)"/>
    <n v="1995"/>
    <s v="CT DEEP"/>
    <s v="CT DEEP"/>
    <s v="Yes"/>
    <d v="2012-01-19T00:00:00"/>
    <s v="CT State Plane NAD83"/>
    <s v="http://www.ct.gov/deep/cwp/view.asp?a=2698&amp;q=322898&amp;deepNav_GID=1707%20"/>
    <s v="http://cteco.uconn.edu/map_services.htm"/>
    <d v="2014-06-02T00:00:00"/>
    <s v="KOB"/>
    <s v="LIS Inventory May2011revisedLIS"/>
  </r>
  <r>
    <n v="0"/>
    <s v="Ocean Uses"/>
    <s v="Energy and Infrastructure"/>
    <s v="NEOD-6"/>
    <x v="1"/>
    <s v=""/>
    <x v="3"/>
    <x v="3"/>
    <x v="3"/>
    <x v="5"/>
    <s v="This layer represents the hydrokinetic sites which have been issued preliminary permits or licenses for development by the Federal Energy Regulatory Commission (FERC). Hydrokinetic facilities generate electricity from turbines deployed in the water column by harnessing the energy from tidal activity. The Cobscook Bay OCGEN Power Project is the only operational site in the northeast, in Eastport, ME. The Muskegat Tidal Energy Project is under the jurisdiction of the town of Edgartown and is in a review phase. All other sites are currently undergoing scoping or site assessments. "/>
    <s v="Point"/>
    <s v="http://j.mp/1lInjJB"/>
    <s v="3 sites in East River"/>
    <s v="as of 6/6/2013"/>
    <s v="Federal Energy Regulatory Comission"/>
    <s v="NortheastOceanData.org"/>
    <s v="Yes"/>
    <d v="2013-08-13T00:00:00"/>
    <s v="Web: Web Merc., Download: NAD83"/>
    <s v="http://www.northeastoceandata.org/data/data-download/"/>
    <s v="http://ec2-50-19-218-171.compute-1.amazonaws.com/arcgis1/rest/services/"/>
    <s v="12/2013"/>
    <s v="KW"/>
    <s v="NE Ocean Data Portal Inventory"/>
  </r>
  <r>
    <n v="0"/>
    <s v="Ocean Uses"/>
    <s v="Energy and Infrastructure"/>
    <s v="NEOD-7"/>
    <x v="1"/>
    <s v=""/>
    <x v="3"/>
    <x v="3"/>
    <x v="3"/>
    <x v="6"/>
    <s v="This dataset depicts the proposed wind turbine locations associated with the Block Island Wind Farm projected headed by Deepwater Wind. "/>
    <s v="Point"/>
    <s v="http://j.mp/1lInynW"/>
    <s v="Just south of block island"/>
    <s v="as of 12/2/2013"/>
    <s v="Rhode Island Coastal Resources Management Council"/>
    <s v="NortheastOceanData.org"/>
    <s v="Yes"/>
    <d v="2013-12-02T00:00:00"/>
    <s v="Web: Web Merc., Download: NAD83"/>
    <s v="http://www.northeastoceandata.org/data/data-download/"/>
    <s v="http://ec2-50-19-218-171.compute-1.amazonaws.com/arcgis1/rest/services/"/>
    <s v="12/2013"/>
    <s v="KW"/>
    <s v="NE Ocean Data Portal Inventory"/>
  </r>
  <r>
    <n v="0"/>
    <s v="Ocean Uses"/>
    <s v="Energy and Infrastructure"/>
    <s v="NEOD-8"/>
    <x v="1"/>
    <s v=""/>
    <x v="3"/>
    <x v="3"/>
    <x v="3"/>
    <x v="7"/>
    <s v="This map layer shows a zone approximately 2 km wide selected as the most suitable area for offshore renewable energy development under the Rhode Island Ocean Special Area Management Plan (SAMP). The zone is located approximately 3.5 km south of Block Island. The Rhode Island Ocean SAMP is a federally recognized coastal management plan that provides a balanced approach to the protection of Rhode Island's ocean-based resources. "/>
    <s v="Polygon"/>
    <s v="http://j.mp/1lInHrk"/>
    <s v="Just south of block island"/>
    <d v="2010-08-16T00:00:00"/>
    <s v="University of Rhode Island"/>
    <s v="NortheastOceanData.org"/>
    <s v="Yes"/>
    <n v="20121022"/>
    <s v="Web: Web Merc., Download: NAD83"/>
    <s v="http://www.northeastoceandata.org/data/data-download/"/>
    <s v="http://ec2-50-19-218-171.compute-1.amazonaws.com/arcgis1/rest/services/"/>
    <s v="12/2013"/>
    <s v="KW"/>
    <s v="NE Ocean Data Portal Inventory"/>
  </r>
  <r>
    <n v="0"/>
    <s v="Ocean Uses"/>
    <s v="Energy and Infrastructure"/>
    <s v="NEOD-9"/>
    <x v="1"/>
    <s v=""/>
    <x v="3"/>
    <x v="3"/>
    <x v="3"/>
    <x v="8"/>
    <s v="This data depicts substations (facilities that switch, change, and/or regulate electric voltage) in Connecticut, Maine, Massachusetts, New Hampshire, Rhode Island and Vermont. A substation is a part of an electrical generation, transmission, and distribution system. Substations transform voltage from high to low, or the reverse, or perform any of several other important functions. Between the generating station and consumer, electric power may flow through several substations at different voltage levels. These substations are all connected using segments of the New England Transmission Lines layer. This dataset is not available for download. "/>
    <s v="Point"/>
    <s v="http://j.mp/1lInJzx"/>
    <s v="Inland and along coast just north of LIS"/>
    <s v="through 2022"/>
    <s v="NOAA Coastal Services Center"/>
    <s v="NortheastOceanData.org"/>
    <s v="Yes"/>
    <d v="2013-06-05T00:00:00"/>
    <s v="Web: Web Merc., Download: NAD83"/>
    <s v="http://www.northeastoceandata.org/data/data-download/"/>
    <s v="http://ec2-50-19-218-171.compute-1.amazonaws.com/arcgis1/rest/services/"/>
    <s v="12/2013"/>
    <s v="KW"/>
    <s v="NE Ocean Data Portal Inventory"/>
  </r>
  <r>
    <n v="0"/>
    <s v="Ocean Uses"/>
    <s v="Energy and Infrastructure"/>
    <s v="NEOD-10"/>
    <x v="1"/>
    <s v=""/>
    <x v="3"/>
    <x v="3"/>
    <x v="3"/>
    <x v="9"/>
    <s v="This data depicts transmission lines in Connecticut, Maine, Massachusetts, New Hampshire, Rhode Island and Vermont. A transmission line is a structure that forms a path for directing the transmission of electric power. When interconnected with each other, transmission lines become transmission networks typically referred to as power grids. These lines are all connected to using points of the New England Substations layer. Substations transform voltage from high to low, or the reverse, or perform any of several other important functions. Between the generating station and consumer, electric power may flow through several substations at different voltage levels. This dataset is not available for download. "/>
    <s v="Line"/>
    <s v="http://j.mp/1lInW5H"/>
    <s v="Inland and along coast just north of LIS"/>
    <s v="through 2022"/>
    <s v="NOAA Coastal Services Center"/>
    <s v="NortheastOceanData.org"/>
    <s v="Yes"/>
    <d v="2013-06-05T00:00:00"/>
    <s v="Web: Web Merc., Download: NAD83"/>
    <s v="http://www.northeastoceandata.org/data/data-download/"/>
    <s v="http://ec2-50-19-218-171.compute-1.amazonaws.com/arcgis1/rest/services/"/>
    <s v="12/2013"/>
    <s v="KW"/>
    <s v="NE Ocean Data Portal Inventory"/>
  </r>
  <r>
    <n v="0"/>
    <s v="Ocean Uses"/>
    <s v="Energy and Infrastructure"/>
    <s v="NEOD-11"/>
    <x v="0"/>
    <s v="Use MCI-16"/>
    <x v="3"/>
    <x v="3"/>
    <x v="3"/>
    <x v="10"/>
    <s v="This map layer shows the locations of submarine cables in coastal and offshore waters of the northeastern U.S. Laid on the seabed, these cables are used for transmitting telecommunications or electrical power. "/>
    <s v="Line"/>
    <s v="http://j.mp/1lIo0Te"/>
    <s v="In LIS"/>
    <d v="2010-11-22T00:00:00"/>
    <s v="NOAA Coastal Services Center"/>
    <s v="NortheastOceanData.org"/>
    <s v="Yes"/>
    <d v="2011-06-15T00:00:00"/>
    <s v="Web: Web Merc., Download: NAD83"/>
    <s v="http://www.northeastoceandata.org/data/data-download/"/>
    <s v="http://ec2-50-19-218-171.compute-1.amazonaws.com/arcgis1/rest/services/"/>
    <s v="12/2013"/>
    <s v="KW"/>
    <s v="NE Ocean Data Portal Inventory"/>
  </r>
  <r>
    <n v="0"/>
    <s v="Ocean Uses"/>
    <s v="Energy and Infrastructure"/>
    <s v="NEOD-12"/>
    <x v="1"/>
    <s v=""/>
    <x v="3"/>
    <x v="3"/>
    <x v="3"/>
    <x v="11"/>
    <s v="This map layer shows areas where submarine cables are located in coastal and offshore waters of the northeastern U.S. Laid on the seabed, these cables are used for transmitting telecommunications or electrical power. The map layer is visible only at a scale of approximately 1:2,300,000. "/>
    <s v="Polygon"/>
    <s v="http://j.mp/1lIo85d"/>
    <s v="In LIS"/>
    <d v="2010-11-22T00:00:00"/>
    <s v="NOAA Navigational Charts"/>
    <s v="NortheastOceanData.org"/>
    <s v="Yes"/>
    <d v="2011-06-15T00:00:00"/>
    <s v="Web: Web Merc., Download: NAD83"/>
    <s v="http://www.northeastoceandata.org/data/data-download/"/>
    <s v="http://ec2-50-19-218-171.compute-1.amazonaws.com/arcgis1/rest/services/"/>
    <s v="12/2013"/>
    <s v="KW"/>
    <s v="NE Ocean Data Portal Inventory"/>
  </r>
  <r>
    <n v="0"/>
    <s v="Ocean Uses"/>
    <s v="Energy and Infrastructure"/>
    <s v="NEOD-13"/>
    <x v="2"/>
    <s v="how is this different from &quot;Region 2 pipelines,&quot; LISSI-80"/>
    <x v="3"/>
    <x v="3"/>
    <x v="3"/>
    <x v="12"/>
    <s v="This map layer shows submarine pipeline areas in coastal and offshore waters of the northeastern U.S. The map layer is visible only at a scale of approximately 1:2,300,000. "/>
    <s v="Polygon"/>
    <s v="http://j.mp/1lIogS4"/>
    <s v="In LIS"/>
    <s v="10/2011"/>
    <s v="NOAA Navigational Charts"/>
    <s v="NortheastOceanData.org"/>
    <s v="Yes"/>
    <d v="2011-12-21T00:00:00"/>
    <s v="Web: Web Merc., Download: NAD83"/>
    <s v="http://www.northeastoceandata.org/data/data-download/"/>
    <s v="http://ec2-50-19-218-171.compute-1.amazonaws.com/arcgis1/rest/services/"/>
    <s v="12/2013"/>
    <s v="KW"/>
    <s v="NE Ocean Data Portal Inventory"/>
  </r>
  <r>
    <n v="0"/>
    <s v="Ocean Uses"/>
    <s v="Industrial"/>
    <s v="NEOD-14"/>
    <x v="0"/>
    <s v="Coastal Energy Facilities dataset provided by Cadastre is more recent, see NYSDI-55"/>
    <x v="3"/>
    <x v="3"/>
    <x v="4"/>
    <x v="13"/>
    <s v="This layer shows facilities that generate electricity and are located within 80 km of the coast and the Hudson river. "/>
    <s v="Point"/>
    <s v="http://j.mp/1lIoNDq"/>
    <s v="Inland and along the coast and all around LIS"/>
    <s v="representative of 2009 facilities"/>
    <s v="NOAA Coastal Services Center"/>
    <s v="NortheastOceanData.org"/>
    <s v="Yes"/>
    <d v="2013-02-05T00:00:00"/>
    <s v="Web: Web Merc., Download: NAD83"/>
    <s v="http://www.northeastoceandata.org/data/data-download/"/>
    <s v="http://ec2-50-19-218-171.compute-1.amazonaws.com/arcgis1/rest/services/"/>
    <s v="12/2013"/>
    <s v="KW"/>
    <s v="NE Ocean Data Portal Inventory"/>
  </r>
  <r>
    <n v="0"/>
    <s v="Ocean Uses"/>
    <s v="Industrial"/>
    <s v="NEOD-15"/>
    <x v="1"/>
    <s v=""/>
    <x v="3"/>
    <x v="4"/>
    <x v="4"/>
    <x v="14"/>
    <s v="This map layer shows facilities, sites, or places that are regulated by or of interest to the EPA in conducting its regulatory mission. These sites are subject to environmental regulation or are of interest to improve public health and the environment. The map shows only those facilities that are located within 80 km of the coast. "/>
    <s v="Point"/>
    <s v="http://j.mp/1lIoRTU"/>
    <s v="Inland and along the coast and all around LIS"/>
    <d v="2010-11-30T00:00:00"/>
    <s v="United States Environmental Protection Agency"/>
    <s v="NortheastOceanData.org"/>
    <s v="Yes"/>
    <d v="2011-06-15T00:00:00"/>
    <s v="Web: Web Merc., Download: NAD83"/>
    <s v="http://www.northeastoceandata.org/data/data-download/"/>
    <s v="http://ec2-50-19-218-171.compute-1.amazonaws.com/arcgis1/rest/services/"/>
    <s v="12/2013"/>
    <s v="KW"/>
    <s v="NE Ocean Data Portal Inventory"/>
  </r>
  <r>
    <n v="0"/>
    <s v="Ocean Uses"/>
    <s v="Industrial"/>
    <s v="NEOD-16"/>
    <x v="1"/>
    <s v=""/>
    <x v="3"/>
    <x v="4"/>
    <x v="4"/>
    <x v="15"/>
    <s v="This map layer shows approved ocean disposal sites. It indicates the areas within which dumping of wastes is permitted under conditions specified in permits issued under sections 102 and 103 of the Marine Protection, Research, and Sanctuaries Act, also known as the Ocean Dumping Act. "/>
    <s v="Polygon"/>
    <s v="http://j.mp/1lIp9tO"/>
    <s v="In LIS"/>
    <s v="Based on best available data from the US Army Corps of Engineers as of 11/22/2010, and U.S. Code of Federal Regulations as of 3/31/2012"/>
    <s v="NOAA Coastal Services Center"/>
    <s v="NortheastOceanData.org"/>
    <s v="Yes"/>
    <d v="2012-06-06T00:00:00"/>
    <s v="Web: Web Merc., Download: NAD83"/>
    <s v="http://www.northeastoceandata.org/data/data-download/"/>
    <s v="http://ec2-50-19-218-171.compute-1.amazonaws.com/arcgis1/rest/services/"/>
    <s v="12/2013"/>
    <s v="KW"/>
    <s v="NE Ocean Data Portal Inventory"/>
  </r>
  <r>
    <n v="1"/>
    <s v="Ocean Uses"/>
    <s v="Navigation"/>
    <s v="NEOD-17"/>
    <x v="0"/>
    <s v="MCI seems to have an more updated version"/>
    <x v="3"/>
    <x v="5"/>
    <x v="5"/>
    <x v="16"/>
    <s v="This map layer shows shipwrecks, obstructions, and other significant charted features in coastal waters. The layer is visible on the map only at medium to high zoom levels. "/>
    <s v="Point"/>
    <s v="http://j.mp/1lIpehf"/>
    <s v="In LIS"/>
    <d v="2010-11-22T00:00:00"/>
    <s v="NOAA Office of Coast Survey"/>
    <s v="NortheastOceanData.org"/>
    <s v="Yes"/>
    <d v="2011-06-15T00:00:00"/>
    <s v="Web: Web Merc., Download: NAD83"/>
    <s v="http://www.northeastoceandata.org/data/data-download/"/>
    <s v="http://ec2-50-19-218-171.compute-1.amazonaws.com/arcgis1/rest/services/"/>
    <s v="12/2013"/>
    <s v="KW"/>
    <s v="NE Ocean Data Portal Inventory"/>
  </r>
  <r>
    <n v="0"/>
    <s v="Ocean Uses"/>
    <s v="Navigation"/>
    <s v="NEOD-18"/>
    <x v="0"/>
    <s v="Mid Atlantic portal was updated most recently"/>
    <x v="3"/>
    <x v="5"/>
    <x v="5"/>
    <x v="17"/>
    <s v="This map layer shows buoys, lighthouses, and other signals that mark navigable channels, waterways, and obstructions. The layer is visible on the map only at medium to high zoom levels"/>
    <s v="Point"/>
    <s v="http://j.mp/1okBhC9"/>
    <s v="In LIS"/>
    <s v="as of 3/31/2012"/>
    <s v="U.S Coast Guard Navigation Center"/>
    <s v="NortheastOceanData.org"/>
    <s v="Yes"/>
    <d v="2012-06-01T00:00:00"/>
    <s v="Web: Web Merc., Download: NAD84"/>
    <s v="http://www.northeastoceandata.org/data/data-download/"/>
    <s v="http://ec2-50-19-218-171.compute-1.amazonaws.com/arcgis1/rest/services/"/>
    <d v="2014-05-23T00:00:00"/>
    <s v="KW"/>
    <s v="NE Ocean Data Portal Inventory"/>
  </r>
  <r>
    <n v="0"/>
    <s v="Ocean Uses"/>
    <s v="Navigation"/>
    <s v="NEOD-19"/>
    <x v="1"/>
    <s v=""/>
    <x v="3"/>
    <x v="5"/>
    <x v="5"/>
    <x v="18"/>
    <s v="This layer shows locations where harbor pilots meet and board arriving ships to navigate their passage to and from a destination port. Most pilot boarding areas are represented by circle with a radius of 0.5 nautical miles, unless source material indicated otherwise. This dataset will undergo a review by pilot associations to verify the information. "/>
    <s v="Point"/>
    <s v="http://j.mp/1okCV6O"/>
    <s v="Eastern and Western LIS"/>
    <s v="Coast Pilot information: 2012 and 2013 and Massachusetts Office of Coastal Zone Management as of 2009"/>
    <s v="U.S. Coast Pilot, Massachusetts Office of Coastal Zone Management"/>
    <s v="NortheastOceanData.org"/>
    <s v="Yes"/>
    <d v="2014-02-01T00:00:00"/>
    <s v="Web: Web Merc., Download: NAD85"/>
    <s v="http://www.northeastoceandata.org/data/data-download/"/>
    <s v="http://ec2-50-19-218-171.compute-1.amazonaws.com/arcgis1/rest/services/"/>
    <d v="2014-05-23T00:00:00"/>
    <s v="KW"/>
    <s v="NE Ocean Data Portal Inventory"/>
  </r>
  <r>
    <n v="0"/>
    <s v="Ocean Uses"/>
    <s v="Navigation"/>
    <s v="NEOD-20"/>
    <x v="1"/>
    <s v=""/>
    <x v="3"/>
    <x v="5"/>
    <x v="5"/>
    <x v="19"/>
    <s v="This map layer shows anchorage grounds designated by the Code of Federal Regulations. It depicts areas where vessels less than 20 meters, barges, canal boats, and other craft are not required to sound signals and where vessels less than 20 meters are not required to exhibit anchor lights or shapes. "/>
    <s v="Polygon"/>
    <s v="http://j.mp/1lIqil6"/>
    <s v="In LIS"/>
    <s v="as of 3/31/2012"/>
    <s v="Code of Federal Regulations"/>
    <s v="NortheastOceanData.org"/>
    <s v="Yes"/>
    <d v="2013-11-07T00:00:00"/>
    <s v="Web: Web Merc., Download: NAD83"/>
    <s v="http://www.northeastoceandata.org/data/data-download/"/>
    <s v="http://ec2-50-19-218-171.compute-1.amazonaws.com/arcgis1/rest/services/"/>
    <s v="12/2013"/>
    <s v="KW"/>
    <s v="NE Ocean Data Portal Inventory"/>
  </r>
  <r>
    <n v="0"/>
    <s v="Ocean Uses"/>
    <s v="Navigation"/>
    <s v="NEOD-21"/>
    <x v="1"/>
    <s v=""/>
    <x v="3"/>
    <x v="5"/>
    <x v="5"/>
    <x v="20"/>
    <s v="This layer shows channels and waterways that are maintained and surveyed by the U.S. Army Corps of Engineers (USACE). These channels are necessary transportation systems that serve economic and national security interests. "/>
    <s v="Polygon"/>
    <s v="http://j.mp/1lIqkcO"/>
    <s v="In LIS"/>
    <s v="as of 4/2013"/>
    <s v="NOAA Coastal Services Center"/>
    <s v="NortheastOceanData.org"/>
    <s v="Yes"/>
    <d v="2013-08-12T00:00:00"/>
    <s v="Web: Web Merc., Download: NAD83"/>
    <s v="http://www.northeastoceandata.org/data/data-download/"/>
    <s v="http://ec2-50-19-218-171.compute-1.amazonaws.com/arcgis1/rest/services/"/>
    <s v="12/2013"/>
    <s v="KW"/>
    <s v="NE Ocean Data Portal Inventory"/>
  </r>
  <r>
    <n v="0"/>
    <s v="Ocean Uses"/>
    <s v="Navigation"/>
    <s v="NEOD-22"/>
    <x v="1"/>
    <s v=""/>
    <x v="3"/>
    <x v="5"/>
    <x v="5"/>
    <x v="21"/>
    <s v="This map layer shows designated shipping safety fairways, traffic separation zones, traffic lanes, precautionary areas, and recommended routes for marine shipping. "/>
    <s v="Polygon"/>
    <s v="http://j.mp/1lIqAIQ"/>
    <s v="Near Block Island Sound"/>
    <s v="as of 3/31/2012"/>
    <s v="NOAA Coastal Services Center"/>
    <s v="NortheastOceanData.org"/>
    <s v="Yes"/>
    <d v="2012-05-30T00:00:00"/>
    <s v="Web: Web Merc., Download: NAD83"/>
    <s v="http://www.northeastoceandata.org/data/data-download/"/>
    <s v="http://ec2-50-19-218-171.compute-1.amazonaws.com/arcgis1/rest/services/"/>
    <s v="12/2013"/>
    <s v="KW"/>
    <s v="NE Ocean Data Portal Inventory"/>
  </r>
  <r>
    <n v="0"/>
    <s v="Ocean Uses"/>
    <s v="Navigation"/>
    <s v="NEOD-23"/>
    <x v="1"/>
    <s v=""/>
    <x v="3"/>
    <x v="5"/>
    <x v="5"/>
    <x v="22"/>
    <s v="This map layer shows danger zones and restricted areas that may be closed to the public due to hazardous activity. A danger zone is a defined water area used for target practice, bombing, rocket firing or other especially hazardous operations, normally for the armed forces. The danger zones may be closed to the public on a full-time or intermittent basis, as stated in the regulations. "/>
    <s v="Polygon"/>
    <s v="http://j.mp/1lIqOzF"/>
    <s v="In Thames River near Goshen point"/>
    <s v="as of 8/2013"/>
    <s v="Code of Federal Regulations, U.S. Coast Pilot"/>
    <s v="NortheastOceanData.org"/>
    <s v="Yes"/>
    <d v="2013-08-14T00:00:00"/>
    <s v="Web: Web Merc., Download: NAD83"/>
    <s v="http://www.northeastoceandata.org/data/data-download/"/>
    <s v="http://ec2-50-19-218-171.compute-1.amazonaws.com/arcgis1/rest/services/"/>
    <s v="12/2013"/>
    <s v="KW"/>
    <s v="NE Ocean Data Portal Inventory"/>
  </r>
  <r>
    <n v="0"/>
    <s v="Ocean Uses"/>
    <s v="Navigation"/>
    <s v="NEOD-24"/>
    <x v="1"/>
    <s v=""/>
    <x v="3"/>
    <x v="5"/>
    <x v="5"/>
    <x v="23"/>
    <s v="This map layer shows areas where vessel access is limited or restricted, or within which special regulations apply. Temporary safety and security zones associated with events or construction projects are not shown on the map, but they are included in the version of this dataset downloadable from northeastoceandata.org. "/>
    <s v="Polygon"/>
    <s v="http://j.mp/1lIqUYb"/>
    <s v="Around LIS"/>
    <s v="as of 1/25/2014"/>
    <s v="Code of Federal Regulations"/>
    <s v="NortheastOceanData.org"/>
    <s v="Yes"/>
    <d v="2014-01-25T00:00:00"/>
    <s v="Web: Web Merc., Download: NAD83"/>
    <s v="http://www.northeastoceandata.org/data/data-download/"/>
    <s v="http://ec2-50-19-218-171.compute-1.amazonaws.com/arcgis1/rest/services/"/>
    <s v="12/2013"/>
    <s v="KW"/>
    <s v="NE Ocean Data Portal Inventory"/>
  </r>
  <r>
    <n v="0"/>
    <s v="Ocean Uses"/>
    <s v="Navigation"/>
    <s v="NEOD-25"/>
    <x v="1"/>
    <s v=""/>
    <x v="3"/>
    <x v="5"/>
    <x v="5"/>
    <x v="24"/>
    <s v="This layer shows the density of vessel traffic in 2011 for all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
    <s v="Raster"/>
    <s v="http://j.mp/1lIqZee"/>
    <s v="In LIS"/>
    <n v="2011"/>
    <s v="Automatic Identification Systems, U.S. Coast Guard"/>
    <s v="NortheastOceanData.org"/>
    <s v="Yes"/>
    <d v="2013-08-30T00:00:00"/>
    <s v="Web: Web Merc., Download: NAD83"/>
    <s v="http://www.northeastoceandata.org/data/data-download/"/>
    <s v="http://ec2-50-19-218-171.compute-1.amazonaws.com/arcgis1/rest/services/"/>
    <s v="12/2013"/>
    <s v="KW"/>
    <s v="NE Ocean Data Portal Inventory"/>
  </r>
  <r>
    <n v="0"/>
    <s v="Ocean Uses"/>
    <s v="Navigation"/>
    <s v="NEOD-26"/>
    <x v="1"/>
    <s v=""/>
    <x v="3"/>
    <x v="5"/>
    <x v="5"/>
    <x v="25"/>
    <s v="This layer shows the density of vessel traffic in 2011 for cargo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
    <s v="Raster"/>
    <s v="http://j.mp/1lIr0Ph"/>
    <s v="In LIS"/>
    <n v="2011"/>
    <s v="Automatic Identification Systems, U.S. Coast Guard"/>
    <s v="NortheastOceanData.org"/>
    <s v="Yes"/>
    <d v="2013-06-23T00:00:00"/>
    <s v="Web: Web Merc., Download: NAD83"/>
    <s v="http://www.northeastoceandata.org/data/data-download/"/>
    <s v="http://ec2-50-19-218-171.compute-1.amazonaws.com/arcgis1/rest/services/"/>
    <s v="12/2013"/>
    <s v="KW"/>
    <s v="NE Ocean Data Portal Inventory"/>
  </r>
  <r>
    <n v="0"/>
    <s v="Ocean Uses"/>
    <s v="Navigation"/>
    <s v="NEOD-27"/>
    <x v="1"/>
    <s v=""/>
    <x v="3"/>
    <x v="5"/>
    <x v="5"/>
    <x v="26"/>
    <s v="This layer shows the density of vessel traffic in 2011 for passenger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
    <s v="Raster"/>
    <s v="http://j.mp/1lIr4yJ"/>
    <s v="In LIS"/>
    <n v="2011"/>
    <s v="Automatic Identification Systems, U.S. Coast Guard"/>
    <s v="NortheastOceanData.org"/>
    <s v="Yes"/>
    <d v="2013-06-23T00:00:00"/>
    <s v="Web: Web Merc., Download: NAD83"/>
    <s v="http://www.northeastoceandata.org/data/data-download/"/>
    <s v="http://ec2-50-19-218-171.compute-1.amazonaws.com/arcgis1/rest/services/"/>
    <s v="12/2013"/>
    <s v="KW"/>
    <s v="NE Ocean Data Portal Inventory"/>
  </r>
  <r>
    <n v="0"/>
    <s v="Ocean Uses"/>
    <s v="Navigation"/>
    <s v="NEOD-28"/>
    <x v="1"/>
    <s v=""/>
    <x v="3"/>
    <x v="5"/>
    <x v="5"/>
    <x v="27"/>
    <s v="This layer shows the density of vessel traffic in 2011 for tug and tow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
    <s v="Raster"/>
    <s v="http://j.mp/1lIr5T6"/>
    <s v="In LIS"/>
    <n v="2011"/>
    <s v="Automatic Identification Systems, U.S. Coast Guard"/>
    <s v="NortheastOceanData.org"/>
    <s v="Yes"/>
    <d v="2013-06-23T00:00:00"/>
    <s v="Web: Web Merc., Download: NAD83"/>
    <s v="http://www.northeastoceandata.org/data/data-download/"/>
    <s v="http://ec2-50-19-218-171.compute-1.amazonaws.com/arcgis1/rest/services/"/>
    <s v="12/2013"/>
    <s v="KW"/>
    <s v="NE Ocean Data Portal Inventory"/>
  </r>
  <r>
    <n v="0"/>
    <s v="Ocean Uses"/>
    <s v="Navigation"/>
    <s v="NEOD-29"/>
    <x v="1"/>
    <s v=""/>
    <x v="3"/>
    <x v="5"/>
    <x v="5"/>
    <x v="28"/>
    <s v="This layer shows the density of vessel traffic in 2011 for tanker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
    <s v="Raster"/>
    <s v="http://j.mp/1lIrcOG"/>
    <s v="In LIS"/>
    <n v="2011"/>
    <s v="Automatic Identification Systems, U.S. Coast Guard"/>
    <s v="NortheastOceanData.org"/>
    <s v="Yes"/>
    <d v="2013-06-23T00:00:00"/>
    <s v="Web: Web Merc., Download: NAD83"/>
    <s v="http://www.northeastoceandata.org/data/data-download/"/>
    <s v="http://ec2-50-19-218-171.compute-1.amazonaws.com/arcgis1/rest/services/"/>
    <s v="12/2013"/>
    <s v="KW"/>
    <s v="NE Ocean Data Portal Inventory"/>
  </r>
  <r>
    <n v="0"/>
    <s v="Ocean Uses"/>
    <s v="Navigation"/>
    <s v="NEOD-30"/>
    <x v="1"/>
    <s v=""/>
    <x v="3"/>
    <x v="5"/>
    <x v="5"/>
    <x v="29"/>
    <s v="This layer shows the density of vessel traffic in 2012 for all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
    <s v="Raster"/>
    <s v="http://j.mp/1sQGBx7"/>
    <s v="In LIS"/>
    <n v="2012"/>
    <s v="Automatic Identification Systems, U.S. Coast Guard"/>
    <s v="NortheastOceanData.org"/>
    <s v="Yes"/>
    <d v="2014-02-17T00:00:00"/>
    <s v="Web: Web Merc., Download: NAD83"/>
    <s v="http://www.northeastoceandata.org/data/data-download/"/>
    <s v="http://ec2-50-19-218-171.compute-1.amazonaws.com/arcgis1/rest/services/"/>
    <d v="2014-05-20T00:00:00"/>
    <s v="KW"/>
    <s v="NE Ocean Data Portal Inventory"/>
  </r>
  <r>
    <n v="0"/>
    <s v="Ocean Uses"/>
    <s v="Navigation"/>
    <s v="NEOD-31"/>
    <x v="1"/>
    <s v=""/>
    <x v="3"/>
    <x v="5"/>
    <x v="5"/>
    <x v="30"/>
    <s v="This layer shows the density of vessel traffic in 2012 for cargo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
    <s v="Raster"/>
    <s v="http://j.mp/1sQGEci"/>
    <s v="In LIS"/>
    <n v="2012"/>
    <s v="Automatic Identification Systems, U.S. Coast Guard"/>
    <s v="NortheastOceanData.org"/>
    <s v="Yes"/>
    <d v="2014-02-17T00:00:00"/>
    <s v="Web: Web Merc., Download: NAD83"/>
    <s v="http://www.northeastoceandata.org/data/data-download/"/>
    <s v="http://ec2-50-19-218-171.compute-1.amazonaws.com/arcgis1/rest/services/"/>
    <d v="2014-05-20T00:00:00"/>
    <s v="KW"/>
    <s v="NE Ocean Data Portal Inventory"/>
  </r>
  <r>
    <n v="0"/>
    <s v="Ocean Uses"/>
    <s v="Navigation"/>
    <s v="NEOD-32"/>
    <x v="1"/>
    <s v=""/>
    <x v="3"/>
    <x v="5"/>
    <x v="5"/>
    <x v="31"/>
    <s v="This layer shows the density of vessel traffic in 2012 for passenger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
    <s v="Raster"/>
    <s v="http://j.mp/1sQGLo0"/>
    <s v="In LIS"/>
    <n v="2012"/>
    <s v="Automatic Identification Systems, U.S. Coast Guard"/>
    <s v="NortheastOceanData.org"/>
    <s v="Yes"/>
    <d v="2014-02-17T00:00:00"/>
    <s v="Web: Web Merc., Download: NAD83"/>
    <s v="http://www.northeastoceandata.org/data/data-download/"/>
    <s v="http://ec2-50-19-218-171.compute-1.amazonaws.com/arcgis1/rest/services/"/>
    <d v="2014-05-20T00:00:00"/>
    <s v="KW"/>
    <s v="NE Ocean Data Portal Inventory"/>
  </r>
  <r>
    <n v="0"/>
    <s v="Ocean Uses"/>
    <s v="Navigation"/>
    <s v="NEOD-33"/>
    <x v="1"/>
    <s v=""/>
    <x v="3"/>
    <x v="5"/>
    <x v="5"/>
    <x v="32"/>
    <s v="This layer shows the density of vessel traffic in 2012 for tug and tow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
    <s v="Raster"/>
    <s v="http://j.mp/1sQGPV2"/>
    <s v="In LIS"/>
    <n v="2012"/>
    <s v="Automatic Identification Systems, U.S. Coast Guard"/>
    <s v="NortheastOceanData.org"/>
    <s v="Yes"/>
    <d v="2014-02-17T00:00:00"/>
    <s v="Web: Web Merc., Download: NAD83"/>
    <s v="http://www.northeastoceandata.org/data/data-download/"/>
    <s v="http://ec2-50-19-218-171.compute-1.amazonaws.com/arcgis1/rest/services/"/>
    <d v="2014-05-20T00:00:00"/>
    <s v="KW"/>
    <s v="NE Ocean Data Portal Inventory"/>
  </r>
  <r>
    <n v="0"/>
    <s v="Ocean Uses"/>
    <s v="Navigation"/>
    <s v="NEOD-34"/>
    <x v="1"/>
    <s v=""/>
    <x v="3"/>
    <x v="5"/>
    <x v="5"/>
    <x v="33"/>
    <s v="This layer shows the density of vessel traffic in 2012 for tug and tow vessels that carry Automatic Identification System (AIS) transponders. AIS are a navigation safety device that transmits and monitors the location and characteristics of many vessels in U.S. and international waters in real-time. The data represent density in 100 meter grid cells and are best interpreted using a high to low density scale. "/>
    <s v="Raster"/>
    <s v="http://j.mp/1sQGSA4"/>
    <s v="In LIS"/>
    <n v="2012"/>
    <s v="Automatic Identification Systems, U.S. Coast Guard"/>
    <s v="NortheastOceanData.org"/>
    <s v="Yes"/>
    <d v="2014-02-17T00:00:00"/>
    <s v="Web: Web Merc., Download: NAD83"/>
    <s v="http://www.northeastoceandata.org/data/data-download/"/>
    <s v="http://ec2-50-19-218-171.compute-1.amazonaws.com/arcgis1/rest/services/"/>
    <d v="2014-05-20T00:00:00"/>
    <s v="KW"/>
    <s v="NE Ocean Data Portal Inventory"/>
  </r>
  <r>
    <n v="0"/>
    <s v="Ocean Uses"/>
    <s v="Commercial Fishing"/>
    <s v="NEOD-35"/>
    <x v="1"/>
    <s v="NY equivalent?"/>
    <x v="3"/>
    <x v="6"/>
    <x v="6"/>
    <x v="34"/>
    <s v="This map layer shows currently operating marine aquaculture facilities based on the best available information from state aquaculture coordinators and programs. Currently, the dataset includes sites in Maine, New Hampshire, Rhode Island, and Connecticut. It does not yet include Massachusetts. The Northeast Ocean Data Working Group is collaborating with aquaculture coordinators in each state to fill data gaps and to improve accuracy of existing datasets. Because of inconsistencies among the datasets, map users are encouraged to read the map layer's metadata and the metadata for each states' data. "/>
    <s v="Polygon"/>
    <s v="http://j.mp/1lIrAgb"/>
    <s v="In LIS"/>
    <s v="as of 3/1/2013"/>
    <s v="Maine Department of Marine Resources Aquaculture Lease Records, New Hampshire Department of Environmental Services Coastal Resources Program, New Hampshire Department of Environmental Services Shellfish Program, New Hampshire Fish and Game Department, Connecticut Department of Agriculture Bureau of Aquaculture and Laboratory_x000a_Services, Connecticut Department of Energy and Environmental Protection, Connecticut SeaGrant, Rhode Island Coastal Resources Management Council"/>
    <s v="NortheastOceanData.org"/>
    <s v="Yes"/>
    <d v="2013-03-21T00:00:00"/>
    <s v="Web: Web Merc., Download: NAD83"/>
    <s v="http://www.northeastoceandata.org/data/data-download/"/>
    <s v="http://ec2-50-19-218-171.compute-1.amazonaws.com/arcgis1/rest/services/"/>
    <s v="12/2013"/>
    <s v="KW"/>
    <s v="NE Ocean Data Portal Inventory"/>
  </r>
  <r>
    <n v="0"/>
    <s v="Ocean Uses"/>
    <s v="Commercial Fishing"/>
    <s v="NEOD-36"/>
    <x v="1"/>
    <s v=""/>
    <x v="3"/>
    <x v="6"/>
    <x v="6"/>
    <x v="35"/>
    <s v="This dataset broadly characterizes the density of commercial fishing vessel activity for the Multispecies fishery in the northeastern U.S. based on Vessel Monitoring Systems (VMS) from fishing vessels from 2006 to 2010. Data values are standardized and are best interpreted qualitatively. This dataset does not distinguish between areas of fishing activity versus transit. Therefore ports show up as high density regions, despite little to no fishing activity at those locations. An absence of data does not indicate an absence of fishing activity."/>
    <s v="Raster"/>
    <s v="http://j.mp/1nhKCgM"/>
    <s v="In LIS"/>
    <s v="2006-2010"/>
    <s v="National Marine Fisheries Service, Vessel Monitoring Systems"/>
    <s v="NortheastOceanData.org"/>
    <s v="Yes"/>
    <d v="2014-01-01T00:00:00"/>
    <s v="Web: Web Merc., Download: NAD83"/>
    <s v="http://www.northeastoceandata.org/data/data-download/"/>
    <s v="http://ec2-50-19-218-171.compute-1.amazonaws.com/arcgis1/rest/services/"/>
    <d v="2014-05-23T00:00:00"/>
    <s v="KW"/>
    <s v="NE Ocean Data Portal Inventory"/>
  </r>
  <r>
    <n v="0"/>
    <s v="Ocean Uses"/>
    <s v="Commercial Fishing"/>
    <s v="NEOD-37"/>
    <x v="1"/>
    <s v=""/>
    <x v="3"/>
    <x v="6"/>
    <x v="6"/>
    <x v="36"/>
    <s v="This dataset broadly characterizes the density of commercial fishing vessel activity for the Monkfish fishery in the northeastern U.S. based on Vessel Monitoring Systems (VMS) from fishing vessels from 2006 to 2010. Data values are standardized and are best interpreted qualitatively. This dataset does not distinguish between areas of fishing activity versus transit. Therefore ports show up as high density regions, despite little to no fishing activity at those locations. An absence of data does not indicate an absence of fishing activity."/>
    <s v="Raster"/>
    <s v="http://j.mp/1nhKCNX"/>
    <s v="Eastern LIS"/>
    <s v="2006-2010"/>
    <s v="National Marine Fisheries Service, Vessel Monitoring Systems"/>
    <s v="NortheastOceanData.org"/>
    <s v="Yes"/>
    <d v="2014-01-01T00:00:00"/>
    <s v="Web: Web Merc., Download: NAD83"/>
    <s v="http://www.northeastoceandata.org/data/data-download/"/>
    <s v="http://ec2-50-19-218-171.compute-1.amazonaws.com/arcgis1/rest/services/"/>
    <d v="2014-05-23T00:00:00"/>
    <s v="KW"/>
    <s v="NE Ocean Data Portal Inventory"/>
  </r>
  <r>
    <n v="0"/>
    <s v="Ocean Uses"/>
    <s v="Commercial Fishing"/>
    <s v="NEOD-38"/>
    <x v="1"/>
    <s v=""/>
    <x v="3"/>
    <x v="6"/>
    <x v="6"/>
    <x v="37"/>
    <s v="This dataset broadly characterizes the density of commercial fishing vessel activity for the Surf Clam/Quahog fishery in the northeastern U.S. based on Vessel Monitoring Systems (VMS) from fishing vessels from 2007 to 2010 (no records were available for 2006). Data values are standardized and are best interpreted qualitatively. This dataset does not distinguish between areas of fishing activity versus transit. Therefore ports show up as high density regions, despite little to no fishing activity at those locations. An absence of data does not indicate an absence of fishing activity."/>
    <s v="Raster"/>
    <s v="http://j.mp/1okEH7R"/>
    <s v="Around Block Island and a few areas along northern LIS coast"/>
    <s v="2006-2010"/>
    <s v="National Marine Fisheries Service, Vessel Monitoring Systems"/>
    <s v="NortheastOceanData.org"/>
    <s v="Yes"/>
    <d v="2014-01-01T00:00:00"/>
    <s v="Web: Web Merc., Download: NAD83"/>
    <s v="http://www.northeastoceandata.org/data/data-download/"/>
    <s v="http://ec2-50-19-218-171.compute-1.amazonaws.com/arcgis1/rest/services/"/>
    <d v="2014-05-23T00:00:00"/>
    <s v="KW"/>
    <s v="NE Ocean Data Portal Inventory"/>
  </r>
  <r>
    <n v="0"/>
    <s v="Ocean Uses"/>
    <s v="Commercial Fishing"/>
    <s v="NEOD-39"/>
    <x v="1"/>
    <s v=""/>
    <x v="3"/>
    <x v="6"/>
    <x v="6"/>
    <x v="38"/>
    <s v="This dataset broadly characterizes the density of commercial fishing vessel activity for the Scallop fishery in the northeastern U.S. based on Vessel Monitoring Systems (VMS) from fishing vessels from 2006 to 2010. Data values are standardized and are best interpreted qualitatively. This dataset does not distinguish between areas of fishing activity versus transit. Therefore ports show up as high density regions, despite little to no fishing activity at those locations. An absence of data does not indicate an absence of fishing activity."/>
    <s v="Raster"/>
    <s v="http://j.mp/1okEIsl"/>
    <s v="Middle and Eastern LIS"/>
    <s v="2006-2010"/>
    <s v="National Marine Fisheries Service, Vessel Monitoring Systems"/>
    <s v="NortheastOceanData.org"/>
    <s v="Yes"/>
    <d v="2014-01-01T00:00:00"/>
    <s v="Web: Web Merc., Download: NAD83"/>
    <s v="http://www.northeastoceandata.org/data/data-download/"/>
    <s v="http://ec2-50-19-218-171.compute-1.amazonaws.com/arcgis1/rest/services/"/>
    <d v="2014-05-23T00:00:00"/>
    <s v="KW"/>
    <s v="NE Ocean Data Portal Inventory"/>
  </r>
  <r>
    <n v="0"/>
    <s v="Ocean Uses"/>
    <s v="Commercial Fishing"/>
    <s v="NEOD-40"/>
    <x v="1"/>
    <s v=""/>
    <x v="3"/>
    <x v="6"/>
    <x v="6"/>
    <x v="39"/>
    <s v="This data layer represents shellfish growing and classification areas for states in the northeastern U.S. including Connecticut, Maine, Massachusetts, New Hampshire, New York, and Rhode Island. Each state has their own method of classifying shellfish areas and these were evaluated in order to create a comprehensive classification system throughout the northeast region. The classification scheme used in this regional dataset is adapted from National Shellfish Sanitation Program (NSSP) Guide for the Control of Molluscan Shellfish. "/>
    <s v="Polygon"/>
    <s v="http://j.mp/1lIrEMG"/>
    <s v="In LIS"/>
    <s v="as of 10/29/2013"/>
    <s v="Connecticut Department of Agriculture Bureau of Aquaculture (CT DA/BA), Connecticut Department of Environmental Protection (CT DEP), Massachusetts Division of Marine Fisheries (MA DMF), Massachusetts Office of Geographic Information (MassGIS), Maine Department of Marine Resources (MEDMR), Maine Office of Geographic Information Systems (MEGIS), New Hampshire Department of Environmental Services (NHDES), New York State Department of Environmental Conservation (NYSDEC) Bureau of_x000a_Marine Resources, Rhode Island Department of Environmental Management (RIDEM), Rhode Island Geographic Information Database (RIGIS), U.S. Food and Drug Administration National Shellfish Sanitation Program (NSSP), U.S. Census"/>
    <s v="NortheastOceanData.org"/>
    <s v="Yes"/>
    <d v="2013-10-30T00:00:00"/>
    <s v="Web: Web Merc., Download: NAD83"/>
    <s v="http://www.northeastoceandata.org/data/data-download/"/>
    <s v="http://ec2-50-19-218-171.compute-1.amazonaws.com/arcgis1/rest/services/"/>
    <s v="12/2013"/>
    <s v="KW"/>
    <s v="NE Ocean Data Portal Inventory"/>
  </r>
  <r>
    <n v="0"/>
    <s v="Ocean Uses"/>
    <s v="Commercial Fishing"/>
    <s v="NEOD-41"/>
    <x v="1"/>
    <s v=""/>
    <x v="3"/>
    <x v="6"/>
    <x v="6"/>
    <x v="40"/>
    <s v="This layer represents the amount of fishing effort that has occurred in each ten minute square. Fishing effort is based on the average annual number of reported trips between 2000 and 2009 from the Vessel Trip Report database. This figure does not include effort information for vessels that hold only a federal lobster permit or a surf clam / ocean quahog limited entry permit. Color breaks are based on log transformed and then normalized fishing effort values. The numbers in the legend are actual data values that correspond to an appropriate standard deviation threshold. Intervals are based on the following breakdowns: Way below average: less than -2 standard deviations, Below average: between -1 and -2 standard deviations, Average: between -1 and 1 standard deviations, Above average: between 1 and 2 standard deviations, Way above average: greater than 2 standard deviations "/>
    <s v="Raster"/>
    <s v="http://j.mp/1lIrG7l"/>
    <s v="In LIS"/>
    <s v="2000 to 2009"/>
    <s v="The Nature Conservancy, NOAA National Marine Fisheries Service 2012"/>
    <s v="NortheastOceanData.org"/>
    <s v="Yes"/>
    <d v="2012-06-06T00:00:00"/>
    <s v="Web: Web Merc., Download: NAD83"/>
    <s v="http://www.northeastoceandata.org/data/data-download/"/>
    <s v="http://ec2-50-19-218-171.compute-1.amazonaws.com/arcgis1/rest/services/"/>
    <s v="12/2013"/>
    <s v="KW"/>
    <s v="NE Ocean Data Portal Inventory"/>
  </r>
  <r>
    <n v="0"/>
    <s v="Ocean Uses"/>
    <s v="Commercial Fishing"/>
    <s v="NEOD-42"/>
    <x v="1"/>
    <s v=""/>
    <x v="3"/>
    <x v="6"/>
    <x v="6"/>
    <x v="41"/>
    <s v="This layer represents the amount of fishing effort that has occurred in each ten minute square using bottom trawls. Fishing effort is based on the average annual number of reported trips between 2000 and 2009 from the Vessel Trip Report database. The bottom trawl category includes beam otter trawls, Danish seines, Scottish seines, bottom otter trawls, and paired otter bottom trawls. Color breaks are based on log transformed and then normalized fishing effort values. The numbers in the legend are actual data values that correspond to an appropriate standard deviation threshold. Intervals are based on the following breakdowns:Way below average: less than -2 standard deviations, Below average: between -1 and -2 standard deviations, Average: between -1 and 1 standard deviations, Above average: between 1 and 2 standard deviations, Way above average: greater than 2 standard deviations "/>
    <s v="Raster"/>
    <s v="http://j.mp/1lIrK7b"/>
    <s v="In LIS"/>
    <s v="2000 to 2009"/>
    <s v="The Nature Conservancy, NOAA National Marine Fisheries Service 2013"/>
    <s v="NortheastOceanData.org"/>
    <s v="Yes"/>
    <d v="2012-06-06T00:00:00"/>
    <s v="Web: Web Merc., Download: NAD83"/>
    <s v="http://www.northeastoceandata.org/data/data-download/"/>
    <s v="http://ec2-50-19-218-171.compute-1.amazonaws.com/arcgis1/rest/services/"/>
    <s v="12/2013"/>
    <s v="KW"/>
    <s v="NE Ocean Data Portal Inventory"/>
  </r>
  <r>
    <n v="0"/>
    <s v="Ocean Uses"/>
    <s v="Commercial Fishing"/>
    <s v="NEOD-43"/>
    <x v="1"/>
    <s v=""/>
    <x v="3"/>
    <x v="6"/>
    <x v="6"/>
    <x v="42"/>
    <s v="This layer represents the amount of fishing effort that has occurred in each ten minute square using gill nets. Fishing effort is based on the average annual number of reported trips between 2000 and 2009 from the Vessel Trip Report database. Gill net gear includes the floating anchor, runaround, sink anchor, and sink drift gill net types. Color breaks are based on log transformed and then normalized fishing effort values. The numbers in the legend are actual data values that correspond to an appropriate standard deviation threshold. Intervals are based on the following breakdowns:Way below average: less than -2 standard deviations, Below average: between -1 and -2 standard deviations, Average: between -1 and 1 standard deviations, Above average: between 1 and 2 standard deviations, Way above average: greater than 2 standard deviations "/>
    <s v="Raster"/>
    <s v="http://j.mp/1lIrYuX"/>
    <s v="In LIS"/>
    <s v="2000 to 2009"/>
    <s v="The Nature Conservancy, NOAA National Marine Fisheries Service 2014"/>
    <s v="NortheastOceanData.org"/>
    <s v="Yes"/>
    <d v="2012-06-06T00:00:00"/>
    <s v="Web: Web Merc., Download: NAD83"/>
    <s v="http://www.northeastoceandata.org/data/data-download/"/>
    <s v="http://ec2-50-19-218-171.compute-1.amazonaws.com/arcgis1/rest/services/"/>
    <s v="12/2013"/>
    <s v="KW"/>
    <s v="NE Ocean Data Portal Inventory"/>
  </r>
  <r>
    <n v="0"/>
    <s v="Ocean Uses"/>
    <s v="Commercial Fishing"/>
    <s v="NEOD-44"/>
    <x v="1"/>
    <s v=""/>
    <x v="3"/>
    <x v="6"/>
    <x v="6"/>
    <x v="43"/>
    <s v="This layer represents the amount of fishing effort that has occurred in each ten minute square using long lines. Fishing effort is based on the average annual number of reported trips between 2000 and 2009 from the Vessel Trip Report database. The long line gear category includes bottom, midwater, and surface long line types. Color breaks are based on log transformed and then normalized fishing effort values. The numbers in the legend are actual data values that correspond to an appropriate standard deviation threshold. Intervals are based on the following breakdowns:Way below average: less than -2 standard deviations, Below average: between -1 and -2 standard deviations, Average: between -1 and 1 standard deviations, Above average: between 1 and 2 standard deviations, Way above average: greater than 2 standard deviations "/>
    <s v="Raster"/>
    <s v="http://j.mp/1lIs1XI"/>
    <s v="Just south of block island"/>
    <s v="2000 to 2009"/>
    <s v="The Nature Conservancy, NOAA National Marine Fisheries Service 2015"/>
    <s v="NortheastOceanData.org"/>
    <s v="Yes"/>
    <d v="2012-06-06T00:00:00"/>
    <s v="Web: Web Merc., Download: NAD83"/>
    <s v="http://www.northeastoceandata.org/data/data-download/"/>
    <s v="http://ec2-50-19-218-171.compute-1.amazonaws.com/arcgis1/rest/services/"/>
    <s v="12/2013"/>
    <s v="KW"/>
    <s v="NE Ocean Data Portal Inventory"/>
  </r>
  <r>
    <n v="0"/>
    <s v="Ocean Uses"/>
    <s v="Commercial Fishing"/>
    <s v="NEOD-45"/>
    <x v="1"/>
    <s v=""/>
    <x v="3"/>
    <x v="6"/>
    <x v="6"/>
    <x v="44"/>
    <s v="This layer represents the amount of fishing effort that has occurred in each ten minute square using midwater trawls. Fishing effort is based on the average annual number of reported trips between 2000 and 2009 from the Vessel Trip Report database. Midwater trawl gear includes paired and unpaired midwater otter trawls. Color breaks are based on log transformed and then normalized fishing effort values. The numbers in the legend are actual data values that correspond to an appropriate standard deviation threshold. Intervals are based on the following breakdowns: Way below average: less than -2 standard deviations, Below average: between -1 and -2 standard deviations, Average: between -1 and 1 standard deviations, Above average: between 1 and 2 standard deviations, Way above average: greater than 2 standard deviations "/>
    <s v="Raster"/>
    <s v="http://j.mp/1lIs7i1"/>
    <s v="In LIS…but some areas missing"/>
    <s v="2000 to 2009"/>
    <s v="The Nature Conservancy, NOAA National Marine Fisheries Service 2016"/>
    <s v="NortheastOceanData.org"/>
    <s v="Yes"/>
    <d v="2012-06-06T00:00:00"/>
    <s v="Web: Web Merc., Download: NAD83"/>
    <s v="http://www.northeastoceandata.org/data/data-download/"/>
    <s v="http://ec2-50-19-218-171.compute-1.amazonaws.com/arcgis1/rest/services/"/>
    <s v="12/2013"/>
    <s v="KW"/>
    <s v="NE Ocean Data Portal Inventory"/>
  </r>
  <r>
    <n v="0"/>
    <s v="Ocean Uses"/>
    <s v="Commercial Fishing"/>
    <s v="NEOD-46"/>
    <x v="1"/>
    <s v=""/>
    <x v="3"/>
    <x v="6"/>
    <x v="6"/>
    <x v="45"/>
    <s v="This layer represents the amount of fishing effort that has occurred in each ten minute square using non scallop and non surfclam dredges. Fishing effort is based on the average annual number of reported trips between 2000 and 2009 from the Vessel Trip Report database. Mussel dredges, urchin dredges, and other unclassified dredges are included in this category. This dataset does not include values for surfclam / ocean quahog dredges or scallop dredges. Data for surfclam / ocean quahog effort is being compiled and will be added when completed. Color breaks are based on log transformed and then normalized fishing effort values. The numbers in the legend are actual data values that correspond to an appropriate standard deviation threshold. Intervals are based on the following breakdowns:Way below average: less than -2 standard deviations, Below average: between -1 and -2 standard deviations, Average: between -1 and 1 standard deviations, Above average: between 1 and 2 standard deviations, Way above average: greater than 2 standard deviations "/>
    <s v="Raster"/>
    <s v="http://j.mp/1lIsfht"/>
    <s v="One cell in LIS"/>
    <s v="2000 to 2009"/>
    <s v="The Nature Conservancy, NOAA National Marine Fisheries Service 2017"/>
    <s v="NortheastOceanData.org"/>
    <s v="Yes"/>
    <d v="2012-06-06T00:00:00"/>
    <s v="Web: Web Merc., Download: NAD83"/>
    <s v="http://www.northeastoceandata.org/data/data-download/"/>
    <s v="http://ec2-50-19-218-171.compute-1.amazonaws.com/arcgis1/rest/services/"/>
    <s v="12/2013"/>
    <s v="KW"/>
    <s v="NE Ocean Data Portal Inventory"/>
  </r>
  <r>
    <n v="0"/>
    <s v="Ocean Uses"/>
    <s v="Commercial Fishing"/>
    <s v="NEOD-47"/>
    <x v="1"/>
    <s v=""/>
    <x v="3"/>
    <x v="6"/>
    <x v="6"/>
    <x v="46"/>
    <s v="This layer represents the amount of fishing effort that has occurred in each ten minute square using other gear types. Fishing effort is based on the average annual number of reported trips between 2000 and 2009 from the Vessel Trip Report database. This gear type includes a variety of fishing gears that are not included in the other gear categories. The other gears category includes all the various kinds of hand gear, cast nets, all of the various kinds of dive gear, fyke nets, mixed gear types, purse seines, stop seines, weirs, and all of the other gear types that do not have a specific gear code. This dataset does not include fishing effort information for scallop dredges, surfclam / ocean quahog dredges, or vessels holding only a federal lobster permit. Color breaks are based on log transformed and then normalized fishing effort values. The numbers in the legend are actual data values that correspond to an appropriate standard deviation threshold. Intervals are based on the following breakdowns: Way below average: less than -2 standard deviations, Below average: between -1 and -2 standard deviations, Average: between -1 and 1 standard deviations, Above average: between 1 and 2 standard deviations, Way above average: greater than 2 standard deviations, "/>
    <s v="Raster"/>
    <s v="http://j.mp/1lIsjOc"/>
    <s v="In LIS"/>
    <s v="2000 to 2009"/>
    <s v="The Nature Conservancy, NOAA National Marine Fisheries Service 2018"/>
    <s v="NortheastOceanData.org"/>
    <s v="Yes"/>
    <d v="2012-06-06T00:00:00"/>
    <s v="Web: Web Merc., Download: NAD83"/>
    <s v="http://www.northeastoceandata.org/data/data-download/"/>
    <s v="http://ec2-50-19-218-171.compute-1.amazonaws.com/arcgis1/rest/services/"/>
    <s v="12/2013"/>
    <s v="KW"/>
    <s v="NE Ocean Data Portal Inventory"/>
  </r>
  <r>
    <n v="0"/>
    <s v="Ocean Uses"/>
    <s v="Commercial Fishing"/>
    <s v="NEOD-48"/>
    <x v="1"/>
    <s v=""/>
    <x v="3"/>
    <x v="6"/>
    <x v="6"/>
    <x v="47"/>
    <s v="This layer represents the amount of fishing effort that has occurred in each ten minute square using pots or traps. Fishing effort is based on the average annual number of reported trips between 2000 and 2009 from the Vessel Trip Report database. This dataset does not include effort information for vessels that hold only a federal lobster permit. Color breaks are based on log transformed and then normalized fishing effort values. The numbers in the legend are actual data values that correspond to an appropriate standard deviation threshold. Intervals are based on the following breakdowns: Way below average: less than -2 standard deviations, Below average: between -1 and -2 standard deviations, Average: between -1 and 1 standard deviations, Above average: between 1 and 2 standard deviations, Way above average: greater than 2 standard deviations "/>
    <s v="Raster"/>
    <s v="http://j.mp/1lIsoBE"/>
    <s v="In LIS"/>
    <s v="2000 to 2009"/>
    <s v="The Nature Conservancy, NOAA National Marine Fisheries Service 2019"/>
    <s v="NortheastOceanData.org"/>
    <s v="Yes"/>
    <d v="2012-06-06T00:00:00"/>
    <s v="Web: Web Merc., Download: NAD83"/>
    <s v="http://www.northeastoceandata.org/data/data-download/"/>
    <s v="http://ec2-50-19-218-171.compute-1.amazonaws.com/arcgis1/rest/services/"/>
    <s v="12/2013"/>
    <s v="KW"/>
    <s v="NE Ocean Data Portal Inventory"/>
  </r>
  <r>
    <n v="0"/>
    <s v="Ocean Uses"/>
    <s v="Recreation"/>
    <s v="NEOD-49"/>
    <x v="1"/>
    <s v=""/>
    <x v="3"/>
    <x v="7"/>
    <x v="7"/>
    <x v="48"/>
    <s v="This layer shows locations where participants in the 2012 Northeast Recreational Boater Survey, conducted by SeaPlan and the Northeast Regional Ocean Council (NROC), participated in various activities during their boating trips. Survey participants could choose from the following categories: fishing, swimming, SCUBA, wildlife viewing, relaxing or other. They could further specify their target fish species, the type of wildlife viewed, or the type of dive site. Survey participants plotted activity points using an interactive mapping tool. "/>
    <s v="Point"/>
    <s v="http://j.mp/1lIsxFc"/>
    <s v="In LIS"/>
    <s v="5/2012 to 10/2012"/>
    <s v="SeaPlan 2012 Northeast Recreational Boater Survey"/>
    <s v="NortheastOceanData.org"/>
    <s v="Yes"/>
    <d v="2013-07-15T00:00:00"/>
    <s v="Web: Web Merc., Download: NAD83"/>
    <s v="http://www.northeastoceandata.org/data/data-download/"/>
    <s v="http://ec2-50-19-218-171.compute-1.amazonaws.com/arcgis1/rest/services/"/>
    <s v="12/2013"/>
    <s v="KW"/>
    <s v="NE Ocean Data Portal Inventory"/>
  </r>
  <r>
    <n v="0"/>
    <s v="Ocean Uses"/>
    <s v="Recreation"/>
    <s v="NEOD-50"/>
    <x v="1"/>
    <s v=""/>
    <x v="3"/>
    <x v="7"/>
    <x v="7"/>
    <x v="49"/>
    <s v="This layer shows locations where participants in the 2012 Northeast Recreational Boater Survey, conducted by SeaPlan and the Northeast Regional Ocean Council (NROC), participated in SCUBA diving activities. Survey participants plotted activity points using an interactive mapping tool. "/>
    <s v="Point"/>
    <s v="http://j.mp/1lIsDwn"/>
    <s v="In LIS"/>
    <s v="5/2012 to 10/2012"/>
    <s v="SeaPlan 2012 Northeast Recreational Boater Survey"/>
    <s v="NortheastOceanData.org"/>
    <s v="Yes"/>
    <d v="2013-07-15T00:00:00"/>
    <s v="Web: Web Merc., Download: NAD83"/>
    <s v="http://www.northeastoceandata.org/data/data-download/"/>
    <s v="http://ec2-50-19-218-171.compute-1.amazonaws.com/arcgis1/rest/services/"/>
    <s v="12/2013"/>
    <s v="KW"/>
    <s v="NE Ocean Data Portal Inventory"/>
  </r>
  <r>
    <n v="0"/>
    <s v="Ocean Uses"/>
    <s v="Recreation"/>
    <s v="NEOD-51"/>
    <x v="1"/>
    <s v=""/>
    <x v="3"/>
    <x v="7"/>
    <x v="7"/>
    <x v="50"/>
    <s v="This layer shows locations where participants in the 2012 Northeast Recreational Boater Survey, conducted by SeaPlan and the Northeast Regional Ocean Council (NROC), participated in fishing activities. Survey participants plotted activity points using an interactive mapping tool. "/>
    <s v="Point"/>
    <s v="http://j.mp/1lIsKs3"/>
    <s v="In LIS"/>
    <s v="5/2012 to 10/2012"/>
    <s v="SeaPlan 2012 Northeast Recreational Boater Survey"/>
    <s v="NortheastOceanData.org"/>
    <s v="Yes"/>
    <d v="2013-07-15T00:00:00"/>
    <s v="Web: Web Merc., Download: NAD83"/>
    <s v="http://www.northeastoceandata.org/data/data-download/"/>
    <s v="http://ec2-50-19-218-171.compute-1.amazonaws.com/arcgis1/rest/services/"/>
    <s v="12/2013"/>
    <s v="KW"/>
    <s v="NE Ocean Data Portal Inventory"/>
  </r>
  <r>
    <n v="0"/>
    <s v="Ocean Uses"/>
    <s v="Recreation"/>
    <s v="NEOD-52"/>
    <x v="1"/>
    <s v=""/>
    <x v="3"/>
    <x v="7"/>
    <x v="7"/>
    <x v="51"/>
    <s v="This layer shows locations where participants in the 2012 Northeast Recreational Boater Survey, conducted by SeaPlan and the Northeast Regional Ocean Council (NROC), relaxed at anchor during recreational boating trips. Survey participants plotted activity points using an interactive mapping tool. "/>
    <s v="Point"/>
    <s v="http://j.mp/1lIznuo"/>
    <s v="In LIS"/>
    <s v="5/2012 to 10/2012"/>
    <s v="SeaPlan 2012 Northeast Recreational Boater Survey"/>
    <s v="NortheastOceanData.org"/>
    <s v="Yes"/>
    <d v="2013-07-15T00:00:00"/>
    <s v="Web: Web Merc., Download: NAD83"/>
    <s v="http://www.northeastoceandata.org/data/data-download/"/>
    <s v="http://ec2-50-19-218-171.compute-1.amazonaws.com/arcgis1/rest/services/"/>
    <s v="12/2013"/>
    <s v="KW"/>
    <s v="NE Ocean Data Portal Inventory"/>
  </r>
  <r>
    <n v="0"/>
    <s v="Ocean Uses"/>
    <s v="Recreation"/>
    <s v="NEOD-53"/>
    <x v="1"/>
    <s v=""/>
    <x v="3"/>
    <x v="7"/>
    <x v="7"/>
    <x v="52"/>
    <s v="This layer shows locations where participants in the 2012 Northeast Recreational Boater Survey, conducted by SeaPlan and the Northeast Regional Ocean Council (NROC), went swimming during recreational boating trips. Survey participants plotted activity points using an interactive mapping tool. "/>
    <s v="Point"/>
    <s v="http://j.mp/1lIzrKy"/>
    <s v="In LIS"/>
    <s v="5/2012 to 10/2012"/>
    <s v="SeaPlan 2012 Northeast Recreational Boater Survey"/>
    <s v="NortheastOceanData.org"/>
    <s v="Yes"/>
    <d v="2013-07-15T00:00:00"/>
    <s v="Web: Web Merc., Download: NAD83"/>
    <s v="http://www.northeastoceandata.org/data/data-download/"/>
    <s v="http://ec2-50-19-218-171.compute-1.amazonaws.com/arcgis1/rest/services/"/>
    <s v="12/2013"/>
    <s v="KW"/>
    <s v="NE Ocean Data Portal Inventory"/>
  </r>
  <r>
    <n v="0"/>
    <s v="Ocean Uses"/>
    <s v="Recreation"/>
    <s v="NEOD-54"/>
    <x v="1"/>
    <s v=""/>
    <x v="3"/>
    <x v="7"/>
    <x v="7"/>
    <x v="53"/>
    <s v="This layer shows locations where participants in the 2012 Northeast Recreational Boater Survey, conducted by SeaPlan and the Northeast Regional Ocean Council (NROC), participated in wildlife viewing activities during a recreational boating trip. Survey participants plotted activity points using an interactive mapping tool. "/>
    <s v="Point"/>
    <s v="http://j.mp/1lIzu92"/>
    <s v="In LIS"/>
    <s v="5/2012 to 10/2012"/>
    <s v="SeaPlan 2012 Northeast Recreational Boater Survey"/>
    <s v="NortheastOceanData.org"/>
    <s v="Yes"/>
    <d v="2013-07-15T00:00:00"/>
    <s v="Web: Web Merc., Download: NAD83"/>
    <s v="http://www.northeastoceandata.org/data/data-download/"/>
    <s v="http://ec2-50-19-218-171.compute-1.amazonaws.com/arcgis1/rest/services/"/>
    <s v="12/2013"/>
    <s v="KW"/>
    <s v="NE Ocean Data Portal Inventory"/>
  </r>
  <r>
    <n v="0"/>
    <s v="Ocean Uses"/>
    <s v="Recreation"/>
    <s v="NEOD-55"/>
    <x v="1"/>
    <s v=""/>
    <x v="3"/>
    <x v="7"/>
    <x v="7"/>
    <x v="54"/>
    <s v="This layer shows locations where participants in the 2012 Northeast Recreational Boater Survey, conducted by SeaPlan and the Northeast Regional Ocean Council (NROC), fished for specific target species during boating trips. Survey participants plotted activity points using an interactive mapping tool. If a participant indicated that they were fishing, they could indicate which species of fish they were targeting. "/>
    <s v="Point"/>
    <s v="http://j.mp/1lIzxSt"/>
    <s v="In LIS"/>
    <s v="5/2012 to 10/2012"/>
    <s v="SeaPlan 2012 Northeast Recreational Boater Survey"/>
    <s v="NortheastOceanData.org"/>
    <s v="Yes"/>
    <d v="2013-07-15T00:00:00"/>
    <s v="Web: Web Merc., Download: NAD83"/>
    <s v="http://www.northeastoceandata.org/data/data-download/"/>
    <s v="http://ec2-50-19-218-171.compute-1.amazonaws.com/arcgis1/rest/services/"/>
    <s v="12/2013"/>
    <s v="KW"/>
    <s v="NE Ocean Data Portal Inventory"/>
  </r>
  <r>
    <n v="0"/>
    <s v="Ocean Uses"/>
    <s v="Recreation"/>
    <s v="NEOD-56"/>
    <x v="1"/>
    <s v=""/>
    <x v="3"/>
    <x v="7"/>
    <x v="7"/>
    <x v="55"/>
    <s v="This layer shows locations where participants in the 2012 Northeast Recreational Boater Survey, conducted by SeaPlan and the Northeast Regional Ocean Council (NROC), viewed specific types of animals during boating trips. Survey participants plotted activity points using an interactive mapping tool. If a participant indicated that they were viewing wildlife at a specific location, they could also choose the type of animal they were viewing. Wildlife categories included: whales, birds, dolphins &amp; porpoise, turtles, seals, and other."/>
    <s v="Point"/>
    <s v="http://j.mp/1lIzC8G"/>
    <s v="In LIS"/>
    <s v="5/2012 to 10/2012"/>
    <s v="SeaPlan 2012 Northeast Recreational Boater Survey"/>
    <s v="NortheastOceanData.org"/>
    <s v="Yes"/>
    <d v="2013-07-15T00:00:00"/>
    <s v="Web: Web Merc., Download: NAD83"/>
    <s v="http://www.northeastoceandata.org/data/data-download/"/>
    <s v="http://ec2-50-19-218-171.compute-1.amazonaws.com/arcgis1/rest/services/"/>
    <s v="12/2013"/>
    <s v="KW"/>
    <s v="NE Ocean Data Portal Inventory"/>
  </r>
  <r>
    <n v="0"/>
    <s v="Ocean Uses"/>
    <s v="Recreation"/>
    <s v="NEOD-57"/>
    <x v="1"/>
    <s v=""/>
    <x v="3"/>
    <x v="7"/>
    <x v="7"/>
    <x v="56"/>
    <s v="This layer shows mapped routes from the 2012 Northeast Recreational Boater Survey, conducted by SeaPlan and the Northeast Regional Ocean Council (NROC). Survey participants mapped routes using an interactive mapping tool. Routes were clipped to the shoreline using the NOAA Medium Resolution Shoreline dataset. "/>
    <s v="Line"/>
    <s v="http://j.mp/1lIzHt7"/>
    <s v="In LIS"/>
    <s v="5/2012 to 10/2012"/>
    <s v="SeaPlan 2012 Northeast Recreational Boater Survey"/>
    <s v="NortheastOceanData.org"/>
    <s v="Yes"/>
    <d v="2013-07-15T00:00:00"/>
    <s v="Web: Web Merc., Download: NAD83"/>
    <s v="http://www.northeastoceandata.org/data/data-download/"/>
    <s v="http://ec2-50-19-218-171.compute-1.amazonaws.com/arcgis1/rest/services/"/>
    <s v="12/2013"/>
    <s v="KW"/>
    <s v="NE Ocean Data Portal Inventory"/>
  </r>
  <r>
    <n v="0"/>
    <s v="Ocean Uses"/>
    <s v="Recreation"/>
    <s v="NEOD-58"/>
    <x v="1"/>
    <s v=""/>
    <x v="3"/>
    <x v="7"/>
    <x v="7"/>
    <x v="57"/>
    <s v="Both a random and a supplemental sample of Northeast boaters plotted their boating routes throughout the 2012 boating season using an online mapping application. The density map is derived using only the random sample of survey participants and is intended to show the relative density of boating activity throughout the region using a scale from high (red) to low (green). Areas showing low or no activity does not necessarily mean they are not used for recreational purposes. According to the results of the survey, these areas are likely less trafficked than others. "/>
    <s v="Raster"/>
    <s v="http://j.mp/1lIzNRt"/>
    <s v="In LIS"/>
    <s v="5/2012 to 10/2012"/>
    <s v="SeaPlan 2012 Northeast Recreational Boater Survey"/>
    <s v="NortheastOceanData.org"/>
    <s v="Yes"/>
    <d v="2013-03-20T00:00:00"/>
    <s v="Web: Web Merc., Download: NAD83"/>
    <s v="http://www.northeastoceandata.org/data/data-download/"/>
    <s v="http://ec2-50-19-218-171.compute-1.amazonaws.com/arcgis1/rest/services/"/>
    <s v="12/2013"/>
    <s v="KW"/>
    <s v="NE Ocean Data Portal Inventory"/>
  </r>
  <r>
    <n v="0"/>
    <s v="Ocean Uses"/>
    <s v="Recreation"/>
    <s v="NEOD-59"/>
    <x v="1"/>
    <s v=""/>
    <x v="3"/>
    <x v="7"/>
    <x v="7"/>
    <x v="58"/>
    <s v="This map layer shows the number of trips taken by federally permitted party and charter fishing vessels, aggregated by ten-minute squares. Based on vessel trip report (VTR) data submitted to the National Marine Fisheries Service, the dataset includes approximately 70 to 80% of all recorded trips between 2000 and 2009. This dataset is viewable on the map, but it is not yet available for download. "/>
    <s v="Raster"/>
    <s v="http://j.mp/1lIzTbC"/>
    <s v="In LIS"/>
    <s v="2000 to 2009"/>
    <s v="The Nature Conservancy, NOAA National Marine Fisheries Service 2012"/>
    <s v="NortheastOceanData.org"/>
    <s v="Yes"/>
    <d v="2010-12-14T00:00:00"/>
    <s v="Web: Web Merc., Download: NAD83"/>
    <s v="http://www.northeastoceandata.org/data/data-download/"/>
    <s v="http://ec2-50-19-218-171.compute-1.amazonaws.com/arcgis1/rest/services/"/>
    <s v="12/2013"/>
    <s v="KW"/>
    <s v="NE Ocean Data Portal Inventory"/>
  </r>
  <r>
    <n v="0"/>
    <s v="Biology"/>
    <s v="Birds"/>
    <s v="NEOD-60"/>
    <x v="1"/>
    <s v=""/>
    <x v="1"/>
    <x v="8"/>
    <x v="8"/>
    <x v="59"/>
    <s v="This map layer shows nest sites of coastal bird species in Connecticut, Massachusetts, New Hampshire, New York and Rhode Island. Multiple records may be available at the same feature location. The data were created from NOAA's Environmental Sensitivity Index, which was developed to characterize shorelines based on their sensitivity to spilled oil in order to understand the potential risk to these species. These data are currently not available for download. Layer is available at a scale of approximately 1:500,000. "/>
    <s v="Point"/>
    <s v="http://j.mp/1lIANov"/>
    <s v="Northern coast of LIS"/>
    <s v="Massachusetts: data reviewed by local and regional experts in 1998, New Hampshire:  compiled during 2003, Connecticut, New York, Rhode Island: 1959 to 2001, New York (Long Island Sound): 1998 to 2008"/>
    <s v="NOAA Environmental Sensitivity Index (ESI)"/>
    <s v="NortheastOceanData.org"/>
    <s v="Yes"/>
    <d v="2014-02-14T00:00:00"/>
    <s v="Web: Web Merc."/>
    <s v="Not Downloadable"/>
    <s v="http://ec2-50-19-218-171.compute-1.amazonaws.com/arcgis1/rest/services/"/>
    <d v="2014-05-20T00:00:00"/>
    <s v="KW"/>
    <s v="NE Ocean Data Portal Inventory"/>
  </r>
  <r>
    <n v="0"/>
    <s v="Biology"/>
    <s v="Birds"/>
    <s v="NEOD-61"/>
    <x v="1"/>
    <s v=""/>
    <x v="1"/>
    <x v="8"/>
    <x v="8"/>
    <x v="60"/>
    <s v="This map layer shows sensitive habitat for coastal bird species in Connecticut, Massachusetts, New Hampshire, New York and Rhode Island. Multiple records may be available at the same feature location. The data were created from NOAA's Environmental Sensitivity Index, which was developed to characterize shorelines based on their sensitivity to spilled oil in order to understand the potential risk to these species. These data are currently not available for download. Layer is available at a scale of approximately 1:500,000."/>
    <s v="Polygon"/>
    <s v="http://j.mp/1lIAY3j"/>
    <s v="Northern/Soutern coasts of LIS"/>
    <s v="Massachusetts: data reviewed by local and regional experts in 1998, New Hampshire:  compiled during 2003, Connecticut, New York, Rhode Island: 1959 to 2001, New York (Long Island Sound): 1998 to 2008"/>
    <s v="NOAA Environmental Sensitivity Index (ESI)"/>
    <s v="NortheastOceanData.org"/>
    <s v="Yes"/>
    <d v="2014-02-14T00:00:00"/>
    <s v="Web: Web Merc."/>
    <s v="Not Downloadable"/>
    <s v="http://ec2-50-19-218-171.compute-1.amazonaws.com/arcgis1/rest/services/"/>
    <d v="2014-05-20T00:00:00"/>
    <s v="KW"/>
    <s v="NE Ocean Data Portal Inventory"/>
  </r>
  <r>
    <n v="0"/>
    <s v="Biology"/>
    <s v="Marine Mammals and Sea Turtles"/>
    <s v="NEOD-62"/>
    <x v="1"/>
    <s v=""/>
    <x v="1"/>
    <x v="9"/>
    <x v="9"/>
    <x v="61"/>
    <s v="This map layer shows sensitive habitat for marine mammal species in Connecticut, Massachusetts, New Hampshire, New York and Rhode Island. Multiple records may be available at the same feature location. The data were created from NOAA's Environmental Sensitivity Index, which was developed to characterize shorelines based on their sensitivity to spilled oil in order to understand the potential risk to these species. These data are currently not available for download. Layer is available at a scale of approximately 1:500,000."/>
    <s v="Polygon"/>
    <s v="http://j.mp/1p7lvOm"/>
    <s v="In LIS"/>
    <s v="Massachusetts: data reviewed by local and regional experts in 1998, New Hampshire:  compiled during 2003, Connecticut, New York, Rhode Island: 1959 to 2001, New York (Long Island Sound): 1998 to 2008"/>
    <s v="NOAA Environmental Sensitivity Index (ESI)"/>
    <s v="NortheastOceanData.org"/>
    <s v="Yes"/>
    <d v="2014-02-14T00:00:00"/>
    <s v="Web: Web Merc."/>
    <s v="Not Downloadable"/>
    <s v="http://ec2-50-19-218-171.compute-1.amazonaws.com/arcgis1/rest/services/"/>
    <d v="2014-05-20T00:00:00"/>
    <s v="KW"/>
    <s v="NE Ocean Data Portal Inventory"/>
  </r>
  <r>
    <n v="0"/>
    <s v="Biology"/>
    <s v="Fish"/>
    <s v="NEOD-63"/>
    <x v="1"/>
    <s v=""/>
    <x v="1"/>
    <x v="10"/>
    <x v="10"/>
    <x v="62"/>
    <s v="This map layer shows variation in the number of fish specie, or species richness, living in the ocean from the Bay of Fundy to Cape Hatteras, North Carolina, based on fall bottom trawl surveys from 2009 to 2011. "/>
    <s v="Raster"/>
    <s v="http://j.mp/1lIBuyf"/>
    <s v="In LIS"/>
    <s v="2009 to 2011"/>
    <s v="Northeast Fisheries Science Center"/>
    <s v="NortheastOceanData.org"/>
    <s v="Yes"/>
    <s v="??"/>
    <s v="Web: Web Merc., Download: NAD83"/>
    <s v="http://www.northeastoceandata.org/data/data-download/"/>
    <s v="http://ec2-50-19-218-171.compute-1.amazonaws.com/arcgis1/rest/services/"/>
    <s v="12/2013"/>
    <s v="KW"/>
    <s v="NE Ocean Data Portal Inventory"/>
  </r>
  <r>
    <n v="0"/>
    <s v="Biology"/>
    <s v="Fish"/>
    <s v="NEOD-64"/>
    <x v="1"/>
    <s v=""/>
    <x v="1"/>
    <x v="10"/>
    <x v="10"/>
    <x v="63"/>
    <s v="This map layer shows total biomass of fish from the Bay of Fundy to Cape Hatteras, North Carolina, based on fall bottom trawl surveys from 2007 to 2011. "/>
    <s v="Raster"/>
    <s v="http://j.mp/1lIBD4L"/>
    <s v="In LIS"/>
    <s v="2007 to 2011"/>
    <s v="Northeast Fisheries Science Center"/>
    <s v="NortheastOceanData.org"/>
    <s v="Yes"/>
    <s v="??"/>
    <s v="Web: Web Merc., Download: NAD83"/>
    <s v="http://www.northeastoceandata.org/data/data-download/"/>
    <s v="http://ec2-50-19-218-171.compute-1.amazonaws.com/arcgis1/rest/services/"/>
    <s v="12/2013"/>
    <s v="KW"/>
    <s v="NE Ocean Data Portal Inventory"/>
  </r>
  <r>
    <n v="0"/>
    <s v="Biology"/>
    <s v="Plankton"/>
    <s v="NEOD-65"/>
    <x v="1"/>
    <s v=""/>
    <x v="1"/>
    <x v="11"/>
    <x v="11"/>
    <x v="64"/>
    <s v="This map layer shows abundance of Calanus finmarchicus during fall based on data from 2003 to 2007. C. finmarchicus is a large copepod that is one of the most common species of zooplankton in the North Atlantic Ocean. "/>
    <s v="Point"/>
    <s v="http://j.mp/1lIBHBq"/>
    <s v="In LIS"/>
    <s v="2003 to 2007"/>
    <s v="Northeast Fisheries Science Center"/>
    <s v="NortheastOceanData.org"/>
    <s v="Yes"/>
    <s v="??"/>
    <s v="Web: Web Merc., Download: NAD83"/>
    <s v="http://www.northeastoceandata.org/data/data-download/"/>
    <s v="http://ec2-50-19-218-171.compute-1.amazonaws.com/arcgis1/rest/services/"/>
    <s v="12/2013"/>
    <s v="KW"/>
    <s v="NE Ocean Data Portal Inventory"/>
  </r>
  <r>
    <n v="0"/>
    <s v="Biology"/>
    <s v="Plankton"/>
    <s v="NEOD-66"/>
    <x v="1"/>
    <s v=""/>
    <x v="1"/>
    <x v="11"/>
    <x v="11"/>
    <x v="65"/>
    <s v="This map layer shows abundance of euphausiids during fall based on data from 2003 to 2007. Euphausiids, or krill, are small, shrimp-like crustaceans. "/>
    <s v="Point"/>
    <s v="http://j.mp/1lIEevt"/>
    <s v="In LIS"/>
    <s v="2003 to 2007"/>
    <s v="Northeast Fisheries Science Center"/>
    <s v="NortheastOceanData.org"/>
    <s v="Yes"/>
    <s v="??"/>
    <s v="Web: Web Merc., Download: NAD83"/>
    <s v="http://www.northeastoceandata.org/data/data-download/"/>
    <s v="http://ec2-50-19-218-171.compute-1.amazonaws.com/arcgis1/rest/services/"/>
    <s v="12/2013"/>
    <s v="KW"/>
    <s v="NE Ocean Data Portal Inventory"/>
  </r>
  <r>
    <n v="0"/>
    <s v="Biology"/>
    <s v="Plankton"/>
    <s v="NEOD-67"/>
    <x v="1"/>
    <s v=""/>
    <x v="1"/>
    <x v="11"/>
    <x v="11"/>
    <x v="66"/>
    <s v="This map layer shows abundance of gammarid amphipods during fall based on data from 2003 to 2007. "/>
    <s v="Point"/>
    <s v="http://j.mp/1lIEgU9"/>
    <s v="In LIS"/>
    <s v="2003 to 2007"/>
    <s v="Northeast Fisheries Science Center"/>
    <s v="NortheastOceanData.org"/>
    <s v="Yes"/>
    <s v="??"/>
    <s v="Web: Web Merc., Download: NAD83"/>
    <s v="http://www.northeastoceandata.org/data/data-download/"/>
    <s v="http://ec2-50-19-218-171.compute-1.amazonaws.com/arcgis1/rest/services/"/>
    <s v="12/2013"/>
    <s v="KW"/>
    <s v="NE Ocean Data Portal Inventory"/>
  </r>
  <r>
    <n v="0"/>
    <s v="Biology"/>
    <s v="Plankton"/>
    <s v="NEOD-68"/>
    <x v="1"/>
    <s v=""/>
    <x v="1"/>
    <x v="11"/>
    <x v="11"/>
    <x v="67"/>
    <s v="This map layer shows abundance of mysid shrimp during fall based on data from 2003 to 2007. "/>
    <s v="Point"/>
    <s v="http://j.mp/1lIEnyX"/>
    <s v="In LIS"/>
    <s v="2003 to 2007"/>
    <s v="Northeast Fisheries Science Center"/>
    <s v="NortheastOceanData.org"/>
    <s v="Yes"/>
    <s v="??"/>
    <s v="Web: Web Merc., Download: NAD83"/>
    <s v="http://www.northeastoceandata.org/data/data-download/"/>
    <s v="http://ec2-50-19-218-171.compute-1.amazonaws.com/arcgis1/rest/services/"/>
    <s v="12/2013"/>
    <s v="KW"/>
    <s v="NE Ocean Data Portal Inventory"/>
  </r>
  <r>
    <n v="0"/>
    <s v="Biology"/>
    <s v="Plankton"/>
    <s v="NEOD-69"/>
    <x v="1"/>
    <s v=""/>
    <x v="1"/>
    <x v="11"/>
    <x v="11"/>
    <x v="68"/>
    <s v="This map layer shows average concentrations of phytoplankton, or chlorophyll a, during fall based on data from 1998 to 2006. The data were obtained from satellite images taken with NASAΓÇÖs SeaWiFS Sensor, which has a nominal resolution of 1.1 km. Dr. Tim Moore at the Ocean Process Analysis Laboratory, University of New Hampshire, processed the data to improve the estimation of chlorophyll in the coastal zone. "/>
    <s v="Raster"/>
    <s v="http://j.mp/1lIEqeg"/>
    <s v="In LIS"/>
    <s v="1/1998 to 12/2006"/>
    <s v="The Nature Conservancy"/>
    <s v="NortheastOceanData.org"/>
    <s v="Yes"/>
    <s v="1/2010"/>
    <s v="Web: Web Merc., Download: NAD83"/>
    <s v="http://www.northeastoceandata.org/data/data-download/"/>
    <s v="http://ec2-50-19-218-171.compute-1.amazonaws.com/arcgis1/rest/services/"/>
    <s v="12/2013"/>
    <s v="KW"/>
    <s v="NE Ocean Data Portal Inventory"/>
  </r>
  <r>
    <n v="0"/>
    <s v="Biology"/>
    <s v="Plankton"/>
    <s v="NEOD-70"/>
    <x v="1"/>
    <s v=""/>
    <x v="1"/>
    <x v="11"/>
    <x v="11"/>
    <x v="69"/>
    <s v="This map layer shows average concentrations of phytoplankton, or chlorophyll a, during spring based on data from 1998 to 2006. The data were obtained from satellite images taken with NASAΓÇÖs SeaWiFS Sensor, which has a nominal resolution of 1.1 km. Dr. Tim Moore at the Ocean Process Analysis Laboratory, University of New Hampshire, processed the data to improve the estimation of chlorophyll in the coastal zone. "/>
    <s v="Raster"/>
    <s v="http://j.mp/1lIEs5Z"/>
    <s v="In LIS"/>
    <s v="1/1998 to 12/2006"/>
    <s v="The Nature Conservancy"/>
    <s v="NortheastOceanData.org"/>
    <s v="Yes"/>
    <s v="1/2010"/>
    <s v="Web: Web Merc., Download: NAD83"/>
    <s v="http://www.northeastoceandata.org/data/data-download/"/>
    <s v="http://ec2-50-19-218-171.compute-1.amazonaws.com/arcgis1/rest/services/"/>
    <s v="12/2013"/>
    <s v="KW"/>
    <s v="NE Ocean Data Portal Inventory"/>
  </r>
  <r>
    <n v="0"/>
    <s v="Biology"/>
    <s v="Plankton"/>
    <s v="NEOD-71"/>
    <x v="1"/>
    <s v=""/>
    <x v="1"/>
    <x v="11"/>
    <x v="11"/>
    <x v="70"/>
    <s v="This map layer shows average concentrations of phytoplankton, or chlorophyll a, during summer based on data from 1998 to 2006. The data were obtained from satellite images taken with SeaWiFS Sensor, which has a nominal resolution of 1.1 km. Dr. Tim Moore at the Ocean Process Analysis Laboratory, University of New Hampshire, processed the data to improve the estimation of chlorophyll in the coastal zone. "/>
    <s v="Raster"/>
    <s v="http://j.mp/1lIEz1j"/>
    <s v="In LIS"/>
    <s v="1/1998 to 12/2006"/>
    <s v="The Nature Conservancy"/>
    <s v="NortheastOceanData.org"/>
    <s v="Yes"/>
    <s v="1/2010"/>
    <s v="Web: Web Merc., Download: NAD83"/>
    <s v="http://www.northeastoceandata.org/data/data-download/"/>
    <s v="http://ec2-50-19-218-171.compute-1.amazonaws.com/arcgis1/rest/services/"/>
    <s v="12/2013"/>
    <s v="KW"/>
    <s v="NE Ocean Data Portal Inventory"/>
  </r>
  <r>
    <n v="0"/>
    <s v="Biology"/>
    <s v="Plankton"/>
    <s v="NEOD-72"/>
    <x v="1"/>
    <s v=""/>
    <x v="1"/>
    <x v="11"/>
    <x v="11"/>
    <x v="71"/>
    <s v="This map layer shows average concentrations of phytoplankton, or chlorophyll a, during winter based on data from 1998 to 2006. The data were obtained from satellite images taken with NASAΓÇÖs SeaWiFS Sensor, which has a nominal resolution of 1.1 km. Dr. Tim Moore at the Ocean Process Analysis Laboratory, University of New Hampshire, processed the data to improve the estimation of chlorophyll in the coastal zone. "/>
    <s v="Raster"/>
    <s v="http://j.mp/1lIEAlX"/>
    <s v="In LIS"/>
    <s v="1/1998 to 12/2006"/>
    <s v="The Nature Conservancy"/>
    <s v="NortheastOceanData.org"/>
    <s v="Yes"/>
    <s v="1/2010"/>
    <s v="Web: Web Merc., Download: NAD83"/>
    <s v="http://www.northeastoceandata.org/data/data-download/"/>
    <s v="http://ec2-50-19-218-171.compute-1.amazonaws.com/arcgis1/rest/services/"/>
    <s v="12/2013"/>
    <s v="KW"/>
    <s v="NE Ocean Data Portal Inventory"/>
  </r>
  <r>
    <n v="0"/>
    <s v="Biology"/>
    <s v="Habitat"/>
    <s v="NEOD-73"/>
    <x v="1"/>
    <s v="eelgrass has both historic and current (as of 2012/13) extents.  Including the newest data is a must.  Historic data could be included if the persistence of data for time series or temporal use is helpful"/>
    <x v="1"/>
    <x v="1"/>
    <x v="1"/>
    <x v="72"/>
    <s v="This map layer shows coastal eelgrass beds in Connecticut, Rhode Island, Massachusetts, New Hampshire, and Maine. It integrates data from eelgrass surveys conducted by each of the states, and it includes the most recent data when possible. "/>
    <s v="Polygon"/>
    <s v="http://j.mp/1lIEKK3"/>
    <s v="Block Island Sound Area"/>
    <s v="Maine: between 2001 and 2010, New Hampshire: late summer of 2011, Massachusetts: 2001, Rhode Island: 2012, Connecticut: 7/14/2009 to 7/15/2009"/>
    <s v="Maine Department of Marine Resources, Bureau of Resource Management, Maine Office of GIS, University of New Hampshire, New Hampshire Department of Environmental Services, NH GRANIT (New Hampshire Geographically Referenced Analysis and_x000a_Information Transfer System), Massachusetts Department of Environmental Protection, MassGIS, Rhode Island Eelgrass Task Force, Virginia Tech University/US Fish and Wildlife Inventory, National Wetlands Inventory Program, Connecticut Department of Energy and Environmental Protection"/>
    <s v="NortheastOceanData.org"/>
    <s v="Yes"/>
    <d v="2013-04-15T00:00:00"/>
    <s v="Web: Web Merc., Download: NAD83"/>
    <s v="http://www.northeastoceandata.org/data/data-download/"/>
    <s v="http://ec2-50-19-218-171.compute-1.amazonaws.com/arcgis1/rest/services/"/>
    <s v="12/2013"/>
    <s v="KW"/>
    <s v="NE Ocean Data Portal Inventory"/>
  </r>
  <r>
    <n v="0"/>
    <s v="Biology"/>
    <s v="Habitat"/>
    <s v="NEOD-74"/>
    <x v="0"/>
    <s v="subset of existing data - redundant"/>
    <x v="1"/>
    <x v="1"/>
    <x v="1"/>
    <x v="73"/>
    <s v="This map layer shows wetlands greater than 10 acres and within 10 kilometers of the coast. The data are from the National Wetlands Inventory and the Massachusetts Department of Environmental Protection, which maintain different classification schemes. These schemes were not revised or changed in any way.Because of dataset size, this map layer is visible only at scales larger than 1:600,000."/>
    <s v="Polygon"/>
    <s v="http://j.mp/1lIERFx"/>
    <s v="All around LIS"/>
    <m/>
    <s v="National Wetlands Inventory, Massachusetts Department of Environmental Protection"/>
    <s v="NortheastOceanData.org"/>
    <s v="Yes"/>
    <d v="2011-10-01T00:00:00"/>
    <s v="Web: Web Merc., Download: NAD83"/>
    <s v="http://www.northeastoceandata.org/data/data-download/"/>
    <s v="http://ec2-50-19-218-171.compute-1.amazonaws.com/arcgis1/rest/services/"/>
    <s v="12/2013"/>
    <s v="KW"/>
    <s v="NE Ocean Data Portal Inventory"/>
  </r>
  <r>
    <n v="0"/>
    <s v="Biology"/>
    <s v="Habitat"/>
    <s v="NEOD-75"/>
    <x v="0"/>
    <s v="LISEA has new dataset for LIS"/>
    <x v="1"/>
    <x v="1"/>
    <x v="1"/>
    <x v="74"/>
    <s v="This map layer shows seafloor habitats based on a model developed by The Nature Conservancy. Seafloor, or benthic, habitats were defined based on environmental characteristics such as depth, sediment grain size, and seabed forms, and the species commonly found there. This map layer is intended for use at the regional scale and may not be accurate for site-specific information. "/>
    <s v="Raster"/>
    <s v="http://j.mp/1lIEWJ7"/>
    <s v="In LIS"/>
    <n v="2010"/>
    <s v="The Nature Conservancy"/>
    <s v="NortheastOceanData.org"/>
    <s v="Yes"/>
    <n v="2010"/>
    <s v="Web: Web Merc., Download: NAD83"/>
    <s v="http://www.northeastoceandata.org/data/data-download/"/>
    <s v="http://ec2-50-19-218-171.compute-1.amazonaws.com/arcgis1/rest/services/"/>
    <s v="12/2013"/>
    <s v="KW"/>
    <s v="NE Ocean Data Portal Inventory"/>
  </r>
  <r>
    <n v="0"/>
    <s v="Physical Oceanography"/>
    <m/>
    <s v="NEOD-76"/>
    <x v="1"/>
    <s v=""/>
    <x v="0"/>
    <x v="0"/>
    <x v="0"/>
    <x v="75"/>
    <s v="This map layer shows the locations of buoys and monitoring stations of the Northeastern Regional Association of Coastal Ocean Observing Systems (NERACOOS). These instruments monitor oceanographic and meteorological phenomena such as current speeds, wind speeds, and temperature "/>
    <s v="Point"/>
    <s v="http://j.mp/1lIF5fP"/>
    <s v="In LIS"/>
    <m/>
    <s v="Northeastern Regional Association of Coastal Ocean Observing Systems"/>
    <s v="NortheastOceanData.org"/>
    <s v="Yes"/>
    <d v="2011-05-03T00:00:00"/>
    <s v="Web: Web Merc., Download: NAD83"/>
    <s v="http://www.northeastoceandata.org/data/data-download/"/>
    <s v="http://ec2-50-19-218-171.compute-1.amazonaws.com/arcgis1/rest/services/"/>
    <s v="12/2013"/>
    <s v="KW"/>
    <s v="NE Ocean Data Portal Inventory"/>
  </r>
  <r>
    <n v="0"/>
    <s v="Physical Oceanography"/>
    <m/>
    <s v="NEOD-77"/>
    <x v="1"/>
    <s v=""/>
    <x v="0"/>
    <x v="0"/>
    <x v="0"/>
    <x v="76"/>
    <s v="This map layer shows model estimates of maximum tidal current speeds. The map shows a sample for January 2009 and is intended only for demonstration purposes. This type of information can be useful in planning for tidal energy development, aquaculture, and other ocean uses. The model estimates shown on the map are derived from a 33-year hindcast conducted with the Unstructured Grid Finite Volume Coastal Ocean Model (FVCOM). "/>
    <s v="Raster"/>
    <s v="http://j.mp/1lIFq23"/>
    <s v="In LIS"/>
    <s v="1/2009"/>
    <s v="RPS Applied Science Associates"/>
    <s v="NortheastOceanData.org"/>
    <s v="Yes"/>
    <s v="4/2013"/>
    <s v="Web: Web Merc., Download: NAD83"/>
    <s v="http://www.northeastoceandata.org/data/data-download/"/>
    <s v="http://ec2-50-19-218-171.compute-1.amazonaws.com/arcgis1/rest/services/"/>
    <s v="12/2013"/>
    <s v="KW"/>
    <s v="NE Ocean Data Portal Inventory"/>
  </r>
  <r>
    <n v="1"/>
    <s v="Physical Oceanography"/>
    <m/>
    <s v="NEOD-78"/>
    <x v="0"/>
    <s v="Marine Cadastre has this dataset"/>
    <x v="0"/>
    <x v="0"/>
    <x v="0"/>
    <x v="77"/>
    <s v="This map layer shows model estimates of offshore wind speeds at height of 90 m above the ocean surface. The estimates are shown in 100-meter grid cells. The lowest annual mean wind speed in the model was 5.5 m/s, and the highest was 10.375 m/s. More information is available at http://www.nrel.gov/docs/fy10osti/45889.pdf. "/>
    <s v="Raster"/>
    <s v="http://j.mp/1lIFpez"/>
    <s v="In LIS"/>
    <m/>
    <s v="National Renewable Energy Laboratory"/>
    <s v="NortheastOceanData.org"/>
    <s v="No-Report Included"/>
    <s v="June 2010 Report"/>
    <s v="Web: Web Merc., Download: NAD83"/>
    <s v="http://www.northeastoceandata.org/data/data-download/"/>
    <s v="http://ec2-50-19-218-171.compute-1.amazonaws.com/arcgis1/rest/services/"/>
    <s v="12/2013"/>
    <s v="KW"/>
    <s v="NE Ocean Data Portal Inventory"/>
  </r>
  <r>
    <n v="0"/>
    <s v="Physical Oceanography"/>
    <m/>
    <s v="NEOD-79"/>
    <x v="0"/>
    <s v="LISEA has bathymetry"/>
    <x v="0"/>
    <x v="0"/>
    <x v="0"/>
    <x v="78"/>
    <s v="This map layer shows water depths and topography of the seafloor (bathymetry). From the coast to the continental shelf break, each line indicates a 10-meter depth change. Beyond the 200-meter shelf edge, the lines mark 100-meter depth changes. "/>
    <s v="Line"/>
    <s v="http://j.mp/1lIFuPp"/>
    <s v="In LIS"/>
    <m/>
    <s v="NOAA National Geophysical Data Center"/>
    <s v="NortheastOceanData.org"/>
    <s v="Yes"/>
    <d v="2011-05-03T00:00:00"/>
    <s v="Web: Web Merc., Download: NAD83"/>
    <s v="http://www.northeastoceandata.org/data/data-download/"/>
    <s v="http://ec2-50-19-218-171.compute-1.amazonaws.com/arcgis1/rest/services/"/>
    <s v="12/2013"/>
    <s v="KW"/>
    <s v="NE Ocean Data Portal Inventory"/>
  </r>
  <r>
    <n v="0"/>
    <s v="Physical Oceanography"/>
    <m/>
    <s v="NEOD-80"/>
    <x v="1"/>
    <s v=""/>
    <x v="0"/>
    <x v="12"/>
    <x v="12"/>
    <x v="79"/>
    <s v="This map layer shows shoreline types from Connecticut to New Hampshire. The data come from NOAA's Environmental Sensitivity Index, which was developed to characterize shorelines based on their sensitivity to spilled oil. The layer is visible at map scales greater than 1:2,300,000. "/>
    <s v="Line"/>
    <s v="http://j.mp/1lIFYVH"/>
    <s v="North along the coast of LIS"/>
    <m/>
    <s v="NOAA Environmental Sensitivity Index (ESI)"/>
    <s v="NortheastOceanData.org"/>
    <s v="Yes"/>
    <d v="2011-05-13T00:00:00"/>
    <s v="Web: Web Merc., Download: NAD83"/>
    <s v="http://www.northeastoceandata.org/data/data-download/"/>
    <s v="http://ec2-50-19-218-171.compute-1.amazonaws.com/arcgis1/rest/services/"/>
    <s v="12/2013"/>
    <s v="KW"/>
    <s v="NE Ocean Data Portal Inventory"/>
  </r>
  <r>
    <n v="0"/>
    <s v="Physical Oceanography"/>
    <m/>
    <s v="NEOD-81"/>
    <x v="0"/>
    <s v="LISEA has this dataset"/>
    <x v="0"/>
    <x v="12"/>
    <x v="12"/>
    <x v="80"/>
    <s v="This map layer shows sediment grain size on the seafloor. This map layer is intended for use only at the regional scale to provide a gross overview and to show general textural trends. The sediment classification for any given area reflects the dominant surficial sediment type. "/>
    <s v="Polygon"/>
    <s v="http://j.mp/1lIG8fy"/>
    <s v="In LIS"/>
    <s v="1982 to 1999"/>
    <s v="USGS Contiental Margin Mapping Program"/>
    <s v="NortheastOceanData.org"/>
    <s v="Yes"/>
    <d v="2011-06-15T00:00:00"/>
    <s v="Web: Web Merc., Download: NAD83"/>
    <s v="http://www.northeastoceandata.org/data/data-download/"/>
    <s v="http://ec2-50-19-218-171.compute-1.amazonaws.com/arcgis1/rest/services/"/>
    <s v="12/2013"/>
    <s v="KW"/>
    <s v="NE Ocean Data Portal Inventory"/>
  </r>
  <r>
    <n v="1"/>
    <s v="Physical Oceanography"/>
    <m/>
    <s v="NEOD-82"/>
    <x v="0"/>
    <s v=""/>
    <x v="0"/>
    <x v="0"/>
    <x v="0"/>
    <x v="81"/>
    <s v="This map layer shows depth, or bathymetry, in 90-meter square grid cells from the NOAA National Geophysical Data CenterΓÇÖs Coastal Relief Model. Vertical units are in meters and the data cover coastal and offshore areas in the northeastern U.S. and extend out to the continental shelf. The maximum depth shown on the map is 3,942.5 m. "/>
    <s v="Raster"/>
    <s v="http://j.mp/1lIGcfe"/>
    <s v="In LIS"/>
    <m/>
    <s v="NOAA National Geophysical Data Center"/>
    <s v="NortheastOceanData.org"/>
    <s v="Yes"/>
    <d v="2011-05-03T00:00:00"/>
    <s v="Web: Web Merc., Download: NAD83"/>
    <s v="http://www.northeastoceandata.org/data/data-download/"/>
    <s v="http://ec2-50-19-218-171.compute-1.amazonaws.com/arcgis1/rest/services/"/>
    <s v="12/2013"/>
    <s v="KW"/>
    <s v="NE Ocean Data Portal Inventory"/>
  </r>
  <r>
    <n v="0"/>
    <s v="Physical Oceanography"/>
    <m/>
    <s v="NEOD-83"/>
    <x v="0"/>
    <s v="LISEA has this dataset"/>
    <x v="0"/>
    <x v="12"/>
    <x v="12"/>
    <x v="82"/>
    <s v="This map layer shows seabed topography as measured by a combination of seabed position and slope. Seabed position describes the topography of the area surrounding a particular location, and slope is the steepness of the seafloor at that location. "/>
    <s v="Raster"/>
    <s v="http://j.mp/1lIGaEp"/>
    <s v="In LIS"/>
    <n v="2010"/>
    <s v="The Nature Conservancy"/>
    <s v="NortheastOceanData.org"/>
    <s v="Yes"/>
    <d v="2011-03-06T00:00:00"/>
    <s v="Web: Web Merc., Download: NAD83"/>
    <s v="http://www.northeastoceandata.org/data/data-download/"/>
    <s v="http://ec2-50-19-218-171.compute-1.amazonaws.com/arcgis1/rest/services/"/>
    <s v="12/2013"/>
    <s v="KW"/>
    <s v="NE Ocean Data Portal Inventory"/>
  </r>
  <r>
    <n v="0"/>
    <s v="Geographic Reference"/>
    <m/>
    <s v="NEOD-84"/>
    <x v="1"/>
    <s v="Missing NY though"/>
    <x v="4"/>
    <x v="13"/>
    <x v="13"/>
    <x v="83"/>
    <s v="This map layer shows the population of Vermont, New Hampshire, Massachusetts, Connecticut, Rhode Island, and Maine. "/>
    <s v="Polygon"/>
    <s v="http://j.mp/1lIGiDR"/>
    <s v="Includes CT and RI"/>
    <n v="2010"/>
    <s v="U.S. Census "/>
    <s v="NortheastOceanData.org"/>
    <s v="Yes"/>
    <n v="2011"/>
    <s v="Web: Web Merc., Download: NAD83"/>
    <s v="http://www.northeastoceandata.org/data/data-download/"/>
    <s v="http://ec2-50-19-218-171.compute-1.amazonaws.com/arcgis1/rest/services/"/>
    <s v="12/2013"/>
    <s v="KW"/>
    <s v="NE Ocean Data Portal Inventory"/>
  </r>
  <r>
    <n v="0"/>
    <s v="Geographic Reference"/>
    <m/>
    <s v="NEOD-85"/>
    <x v="1"/>
    <s v=""/>
    <x v="4"/>
    <x v="13"/>
    <x v="13"/>
    <x v="84"/>
    <s v="This map layer shows the population of counties along the coast of New York, Vermont, New Hampshire, Massachusetts, Connecticut, Rhode Island, and Maine. "/>
    <s v="Polygon"/>
    <s v="http://j.mp/1lIGoez"/>
    <s v="Includes CT, NY and RI"/>
    <n v="2010"/>
    <s v="U.S. Census "/>
    <s v="NortheastOceanData.org"/>
    <s v="Yes"/>
    <n v="2011"/>
    <s v="Web: Web Merc., Download: NAD83"/>
    <s v="http://www.northeastoceandata.org/data/data-download/"/>
    <s v="http://ec2-50-19-218-171.compute-1.amazonaws.com/arcgis1/rest/services/"/>
    <s v="12/2013"/>
    <s v="KW"/>
    <s v="NE Ocean Data Portal Inventory"/>
  </r>
  <r>
    <n v="1"/>
    <m/>
    <m/>
    <s v="LISCFM-60"/>
    <x v="1"/>
    <s v="only covers limited area of LIS but likely useful"/>
    <x v="1"/>
    <x v="1"/>
    <x v="1"/>
    <x v="85"/>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1"/>
    <s v="Water Quality"/>
    <m/>
    <s v="NEOD-87"/>
    <x v="1"/>
    <m/>
    <x v="2"/>
    <x v="14"/>
    <x v="14"/>
    <x v="86"/>
    <s v="This layer shows No Discharge Zones, which are areas where commercial and recreational vessels are prohibited from discharging treated or untreated sewage. Section 312 of the Clean Water Act authorizes states to establish No Discharge Zones and the EPA to approve them based on its determination that there are sufficient sewage pump-out facilities to serve the area’s boating population. The data show both final and proposed No Discharge Zones for EPA Region 1 and Region 2, which were updated in 2013 and 2011, respectively. "/>
    <s v="Polygon"/>
    <s v="http://j.mp/1ypwQOm"/>
    <s v="In LIS"/>
    <s v="Region 1 zones are up to date as of 2013 and Region 2 zones are up to date as of 2011"/>
    <s v="EPA"/>
    <s v="NortheastOceanData.org"/>
    <s v="Yes"/>
    <d v="2014-03-20T00:00:00"/>
    <s v="Web: Web Merc., Download: NAD84"/>
    <s v="http://www.northeastoceandata.org/data/data-download/"/>
    <m/>
    <d v="2014-09-23T00:00:00"/>
    <s v="KW"/>
    <s v="NE Ocean Data Portal Inventory"/>
  </r>
  <r>
    <n v="1"/>
    <s v="Water Quality"/>
    <m/>
    <s v="NEOD-88"/>
    <x v="1"/>
    <m/>
    <x v="5"/>
    <x v="15"/>
    <x v="15"/>
    <x v="87"/>
    <s v="This layer shows river, stream, and coastline features or water bodies that have been designated as impaired under Section 303(d) of the Clean Water Act. Section 303(d) requires states to identify water bodies where existing pollution controls are not sufficient to meet water quality standards and where states must establish protocols to improve water quality in those areas. The layer is hosted by the EPA and becomes visible when zoomed in to a scale of 1:288895."/>
    <s v="Point, Line, Polygon"/>
    <s v="http://j.mp/1ypwZ4C"/>
    <s v="In and around LIS"/>
    <s v="Last updated August, 2014"/>
    <s v="EPA"/>
    <s v="NortheastOceanData.org"/>
    <s v="Yes"/>
    <d v="2014-08-04T00:00:00"/>
    <s v="Connecting to EPA service"/>
    <s v="Not Downloadable, connecting to EPA service"/>
    <s v="http://watersgeo.epa.gov/arcgis/rest/services/OWRAD_NP21/303D_NP21/MapServer/"/>
    <d v="2014-09-23T00:00:00"/>
    <s v="KW"/>
    <s v="NE Ocean Data Portal Inventory"/>
  </r>
  <r>
    <n v="1"/>
    <s v="Water Quality"/>
    <m/>
    <s v="NEOD-89"/>
    <x v="1"/>
    <m/>
    <x v="5"/>
    <x v="15"/>
    <x v="15"/>
    <x v="88"/>
    <m/>
    <s v="Point, Line, Polygon"/>
    <m/>
    <s v="In and around LIS"/>
    <s v="Last updated August, 2014"/>
    <s v="EPA"/>
    <s v="NortheastOceanData.org"/>
    <s v="Yes"/>
    <d v="2014-08-04T00:00:00"/>
    <s v="Connecting to EPA service"/>
    <s v="Not Downloadable, connecting to EPA service"/>
    <s v="http://watersgeo.epa.gov/arcgis/rest/services/OWRAD_NP21/TMDL_NP21/MapServer"/>
    <d v="2014-09-23T00:00:00"/>
    <s v="KW"/>
    <s v="NE Ocean Data Portal Inventory"/>
  </r>
  <r>
    <n v="1"/>
    <s v="Water Quality"/>
    <m/>
    <s v="NEOD-90"/>
    <x v="1"/>
    <m/>
    <x v="2"/>
    <x v="14"/>
    <x v="14"/>
    <x v="89"/>
    <s v="This layer shows municipal, industrial, and commercial facilities which have been issued permits to discharge wastewater under Section 401 of the Clean Water Act. Section 401 established the National Pollutant Discharge Elimination System (NPDES), which authorizes EPA and delegated states to issue these permits to facilities that discharge wastewater directly from a pipe, ditch, or channel. The layer is hosted by the EPA and becomes visible when zoomed in to a scale of 1:288895."/>
    <s v="Point"/>
    <s v="http://j.mp/1ypx4Ff"/>
    <s v="Along coast of LIS"/>
    <s v="Last updated August, 2014"/>
    <s v="EPA"/>
    <s v="NortheastOceanData.org"/>
    <s v="Yes"/>
    <d v="2014-08-26T00:00:00"/>
    <s v="Connecting to EPA service"/>
    <s v="Not Downloadable, connecting to EPA service"/>
    <s v="http://geodata.epa.gov/arcgis/rest/services/OEI/FRS_INTERESTS/MapServer/15"/>
    <d v="2014-09-23T00:00:00"/>
    <s v="KW"/>
    <s v="NE Ocean Data Portal Inventory"/>
  </r>
  <r>
    <n v="1"/>
    <m/>
    <m/>
    <s v="LISCFM-61"/>
    <x v="1"/>
    <s v="only covers limited area of LIS but likely useful"/>
    <x v="1"/>
    <x v="1"/>
    <x v="1"/>
    <x v="90"/>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1"/>
    <s v="Administrative Boundaries"/>
    <m/>
    <s v="NEOD-92"/>
    <x v="1"/>
    <m/>
    <x v="4"/>
    <x v="13"/>
    <x v="13"/>
    <x v="91"/>
    <s v="This dataset depicts feature location, selected demographics, and other associated data for American Indian Reservations (AIR), Alaska Native Villages (ANV), Federally Recognized Tribal Entities (FRTE), Public Domain Allotments (PDAs), and off-reservation trust lands. This is NOT a complete collection of tribal lands, nor are the locations to be considered exact. The presence and location of the tribal lands have been derived from multiple sources. These data are intended for coastal and ocean planning. Not for navigation. "/>
    <s v="Polygon"/>
    <s v="http://j.mp/1ypDBzI"/>
    <s v="norteastern area above LIS"/>
    <n v="2005"/>
    <s v="U.S. Bureau of Indian Affairs"/>
    <s v="NortheastOceanData.org"/>
    <s v="Yes"/>
    <d v="2014-01-01T00:00:00"/>
    <s v="Connecting to service"/>
    <s v="Not downloadable, connecting to service"/>
    <s v="http://csc.noaa.gov/arcgis/rest/services/MarineCadastre/NationalViewer/MapServer/18"/>
    <d v="2014-09-23T00:00:00"/>
    <s v="KW"/>
    <s v="NE Ocean Data Portal Inventory"/>
  </r>
  <r>
    <n v="1"/>
    <m/>
    <m/>
    <s v="LISEA-1"/>
    <x v="1"/>
    <m/>
    <x v="0"/>
    <x v="0"/>
    <x v="0"/>
    <x v="92"/>
    <s v="Bathymetry"/>
    <s v="Raster"/>
    <s v="Coming soon"/>
    <s v="In LIS"/>
    <s v="The soundings are from hydrographic surveys completed between 1851 and 1965 and from survey data acquired digitally on National Ocean Service (NOS) survey vessels since 1965. Both are stored in the NOS Hydrographic Database."/>
    <s v="National Geophysical Data Center’s Coastal Relief Model"/>
    <s v="The Nature Conservancy"/>
    <s v="Coming soon"/>
    <s v="Coming soon"/>
    <s v="Coming soon"/>
    <s v="When released dataset will be found here: https://www.conservationgateway.org/ConservationByGeography/NorthAmerica/UnitedStates/edc/reportsdata/marine/lis/Pages/default.aspx"/>
    <s v="Coming soon"/>
    <d v="2014-09-22T00:00:00"/>
    <s v="KW"/>
    <s v="LISEA"/>
  </r>
  <r>
    <n v="1"/>
    <m/>
    <m/>
    <s v="LISEA-10"/>
    <x v="1"/>
    <m/>
    <x v="1"/>
    <x v="1"/>
    <x v="1"/>
    <x v="93"/>
    <s v="By combining the seafloor and migratory portfolios into the integrated portfolio, one set of ecologically notable places is presented. This can be considered the final culmination or summary result of the LISEA.  "/>
    <s v="Polygon"/>
    <s v="Coming soon"/>
    <s v="In LIS"/>
    <s v="Dataset created 2013"/>
    <s v="The Nature Conservancy"/>
    <s v="The Nature Conservancy"/>
    <s v="Coming soon"/>
    <s v="Coming soon"/>
    <s v="Coming soon"/>
    <s v="When released dataset will be found here: https://www.conservationgateway.org/ConservationByGeography/NorthAmerica/UnitedStates/edc/reportsdata/marine/lis/Pages/default.aspx"/>
    <s v="Coming soon"/>
    <d v="2014-09-22T00:00:00"/>
    <s v="KW"/>
    <s v="LISEA"/>
  </r>
  <r>
    <n v="1"/>
    <m/>
    <m/>
    <s v="LISEA-3"/>
    <x v="1"/>
    <m/>
    <x v="1"/>
    <x v="1"/>
    <x v="1"/>
    <x v="94"/>
    <s v="Areas in Long Island Sound dominated by rocky substrate, boulder fields, and hard pavements (natural hard surfaces)."/>
    <s v="Polygon"/>
    <s v="Coming soon"/>
    <s v="In LIS"/>
    <s v="unsure of original timeframe, but datasets created in 2014"/>
    <s v="The Nature Conservancy compiled this datset using  4,158 known occurrences of hard bottom from the usSEABED, USGS East Coast Sediment Texture Database, and NOAA Nautical Chart ENC data"/>
    <s v="The Nature Conservancy"/>
    <s v="Coming soon"/>
    <s v="Coming soon"/>
    <s v="Coming soon"/>
    <s v="When released dataset will be found here: https://www.conservationgateway.org/ConservationByGeography/NorthAmerica/UnitedStates/edc/reportsdata/marine/lis/Pages/default.aspx"/>
    <s v="Coming soon"/>
    <d v="2014-09-22T00:00:00"/>
    <s v="KW"/>
    <s v="LISEA"/>
  </r>
  <r>
    <n v="0"/>
    <s v="Fishing"/>
    <m/>
    <s v="MAP-3"/>
    <x v="1"/>
    <s v="see data gap page for note on reefs in general"/>
    <x v="1"/>
    <x v="1"/>
    <x v="1"/>
    <x v="95"/>
    <s v="These are polygon locations of Mid-Atlantic artificial reefs. These data usually represent general polygons within which artificial reef material has been deposited--the entirety of each polygon is not necessarily all artificial reef."/>
    <s v="Polygon"/>
    <s v="http://portal.midatlanticocean.org/visualize/#x=-72.73&amp;y=41.00&amp;z=9&amp;logo=true&amp;controls=true&amp;dls[]=true&amp;dls[]=1&amp;dls[]=20&amp;basemap=ESRI+Ocean&amp;themes[ids][]=1&amp;themes[ids][]=4&amp;tab=data&amp;legends=false&amp;layers=true"/>
    <s v="Few locations in eastern LIS"/>
    <s v="Unknown"/>
    <s v="Compiled by TNC from various sources"/>
    <s v="MARCO Data Portal"/>
    <s v="Yes"/>
    <d v="2010-07-28T00:00:00"/>
    <m/>
    <s v="http://portal.midatlanticocean.org/explore/catalog"/>
    <s v="Get from MARCO Group"/>
    <d v="2014-05-27T00:00:00"/>
    <s v="KW"/>
    <s v="Mid-Atlantic Portal Inventory"/>
  </r>
  <r>
    <n v="0"/>
    <s v="Fishing"/>
    <s v="Commercial Fishing"/>
    <s v="MAP-4"/>
    <x v="0"/>
    <s v="same data provided by NE data portal"/>
    <x v="3"/>
    <x v="6"/>
    <x v="6"/>
    <x v="96"/>
    <s v="This is an extract of Fishing Vessel Trip Report (FVTR) data that The Nature Conservancy compiled from raw data received from the National Marine Fisheries Service (NMFS)."/>
    <s v="Polygon"/>
    <s v="http://portal.midatlanticocean.org/visualize/#x=-72.73&amp;y=41.00&amp;z=9&amp;logo=true&amp;controls=true&amp;dls[]=false&amp;dls[]=0.5&amp;dls[]=11&amp;basemap=ESRI+Ocean&amp;themes[ids][]=1&amp;themes[ids][]=4&amp;tab=data&amp;legends=false&amp;layers=true"/>
    <s v="In LIS"/>
    <s v="2000-2009"/>
    <s v="National Marine Fisheries Service"/>
    <s v="MARCO Data Portal"/>
    <s v="Yes"/>
    <d v="2012-08-23T00:00:00"/>
    <m/>
    <s v="Not Downloadable"/>
    <s v="Get from MARCO Group"/>
    <d v="2014-05-27T00:00:00"/>
    <s v="KW"/>
    <s v="Mid-Atlantic Portal Inventory"/>
  </r>
  <r>
    <n v="0"/>
    <s v="Fishing"/>
    <s v="Commercial Fishing"/>
    <s v="MAP-5"/>
    <x v="0"/>
    <s v="same data provided by NE data portal"/>
    <x v="3"/>
    <x v="6"/>
    <x v="6"/>
    <x v="97"/>
    <s v="This is an extract of Fishing Vessel Trip Report (FVTR) data that The Nature Conservancy compiled from raw data received from the National Marine Fisheries Service (NMFS)."/>
    <s v="Polygon"/>
    <s v="http://portal.midatlanticocean.org/visualize/#x=-72.73&amp;y=41.00&amp;z=9&amp;logo=true&amp;controls=true&amp;dls[]=true&amp;dls[]=0.5&amp;dls[]=12&amp;basemap=ESRI+Ocean&amp;themes[ids][]=1&amp;themes[ids][]=4&amp;tab=data&amp;legends=false&amp;layers=true"/>
    <s v="In LIS"/>
    <s v="2000-2009"/>
    <s v="National Marine Fisheries Service"/>
    <s v="MARCO Data Portal"/>
    <s v="Yes"/>
    <d v="2012-08-23T00:00:00"/>
    <m/>
    <s v="Not Downloadable"/>
    <s v="Get from MARCO Group"/>
    <d v="2014-05-27T00:00:00"/>
    <s v="KW"/>
    <s v="Mid-Atlantic Portal Inventory"/>
  </r>
  <r>
    <n v="0"/>
    <s v="Fishing"/>
    <s v="Commercial Fishing"/>
    <s v="MAP-6"/>
    <x v="0"/>
    <s v="same data provided by NE data portal"/>
    <x v="3"/>
    <x v="6"/>
    <x v="6"/>
    <x v="98"/>
    <s v="This is an extract of Fishing Vessel Trip Report (FVTR) data that The Nature Conservancy compiled from data received from the National Marine Fisheries Service (NMFS)."/>
    <s v="Polygon"/>
    <s v="http://portal.midatlanticocean.org/visualize/#x=-72.73&amp;y=41.00&amp;z=9&amp;logo=true&amp;controls=true&amp;dls[]=true&amp;dls[]=0.5&amp;dls[]=68&amp;basemap=ESRI+Ocean&amp;themes[ids][]=1&amp;themes[ids][]=4&amp;tab=data&amp;legends=false&amp;layers=true"/>
    <s v="In LIS"/>
    <s v="2000-2009"/>
    <s v="National Marine Fisheries Service"/>
    <s v="MARCO Data Portal"/>
    <s v="Yes"/>
    <d v="2012-08-23T00:00:00"/>
    <m/>
    <s v="Not Downloadable"/>
    <s v="Get from MARCO Group"/>
    <d v="2014-05-27T00:00:00"/>
    <s v="KW"/>
    <s v="Mid-Atlantic Portal Inventory"/>
  </r>
  <r>
    <n v="0"/>
    <s v="Fishing"/>
    <s v="Commercial Fishing"/>
    <s v="MAP-7"/>
    <x v="0"/>
    <s v="same data provided by NE data portal"/>
    <x v="3"/>
    <x v="6"/>
    <x v="6"/>
    <x v="99"/>
    <s v="This is an extract of Fishing Vessel Trip Report (FVTR) data that The Nature Conservancy compiled from data received from the National Marine Fisheries Service (NMFS)."/>
    <s v="Polygon"/>
    <s v="http://portal.midatlanticocean.org/visualize/#x=-72.73&amp;y=41.00&amp;z=9&amp;logo=true&amp;controls=true&amp;dls[]=true&amp;dls[]=0.5&amp;dls[]=69&amp;basemap=ESRI+Ocean&amp;themes[ids][]=1&amp;themes[ids][]=4&amp;tab=data&amp;legends=false&amp;layers=true"/>
    <s v="Few squares in LIS"/>
    <s v="2000-2009"/>
    <s v="National Marine Fisheries Service"/>
    <s v="MARCO Data Portal"/>
    <s v="Yes"/>
    <d v="2012-08-23T00:00:00"/>
    <m/>
    <s v="Not Downloadable"/>
    <s v="Get from MARCO Group"/>
    <d v="2014-05-27T00:00:00"/>
    <s v="KW"/>
    <s v="Mid-Atlantic Portal Inventory"/>
  </r>
  <r>
    <n v="0"/>
    <s v="Fishing"/>
    <s v="Commercial Fishing"/>
    <s v="MAP-8"/>
    <x v="0"/>
    <s v="same data provided by NE data portal"/>
    <x v="3"/>
    <x v="6"/>
    <x v="6"/>
    <x v="100"/>
    <s v="This is an extract of Fishing Vessel Trip Report (FVTR) data that The Nature Conservancy compiled from data received from the National Marine Fisheries Service (NMFS)."/>
    <s v="Polygon"/>
    <s v="http://portal.midatlanticocean.org/visualize/#x=-72.73&amp;y=41.00&amp;z=9&amp;logo=true&amp;controls=true&amp;dls[]=true&amp;dls[]=0.5&amp;dls[]=70&amp;basemap=ESRI+Ocean&amp;themes[ids][]=1&amp;themes[ids][]=4&amp;tab=data&amp;legends=false&amp;layers=true"/>
    <s v="In LIS"/>
    <s v="2000-2009"/>
    <s v="National Marine Fisheries Service"/>
    <s v="MARCO Data Portal"/>
    <s v="Yes"/>
    <d v="2012-08-23T00:00:00"/>
    <m/>
    <s v="Not Downloadable"/>
    <s v="Get from MARCO Group"/>
    <d v="2014-05-27T00:00:00"/>
    <s v="KW"/>
    <s v="Mid-Atlantic Portal Inventory"/>
  </r>
  <r>
    <n v="0"/>
    <s v="Fishing"/>
    <s v="Commercial Fishing"/>
    <s v="MAP-9"/>
    <x v="0"/>
    <s v="same data provided by NE data portal"/>
    <x v="3"/>
    <x v="6"/>
    <x v="6"/>
    <x v="101"/>
    <s v="This is an extract of Fishing Vessel Trip Report (FVTR) data that The Nature Conservancy compiled from data received from the National Marine Fisheries Service (NMFS)."/>
    <s v="Polygon"/>
    <s v="http://portal.midatlanticocean.org/visualize/#x=-72.73&amp;y=41.00&amp;z=9&amp;logo=true&amp;controls=true&amp;dls[]=true&amp;dls[]=0.5&amp;dls[]=71&amp;basemap=ESRI+Ocean&amp;themes[ids][]=1&amp;themes[ids][]=4&amp;tab=data&amp;legends=false&amp;layers=true"/>
    <s v="Few squares in LIS"/>
    <s v="2000-2009"/>
    <s v="National Marine Fisheries Service"/>
    <s v="MARCO Data Portal"/>
    <s v="Yes"/>
    <d v="2012-08-23T00:00:00"/>
    <m/>
    <s v="Not Downloadable"/>
    <s v="Get from MARCO Group"/>
    <d v="2014-05-27T00:00:00"/>
    <s v="KW"/>
    <s v="Mid-Atlantic Portal Inventory"/>
  </r>
  <r>
    <n v="0"/>
    <s v="Fishing"/>
    <s v="Commercial Fishing"/>
    <s v="MAP-10"/>
    <x v="0"/>
    <s v="same data provided by NE data portal"/>
    <x v="3"/>
    <x v="6"/>
    <x v="6"/>
    <x v="102"/>
    <s v="This is an extract of Fishing Vessel Trip Report (FVTR) data that The Nature Conservancy compiled from data received from the National Marine Fisheries Service (NMFS)."/>
    <s v="Polygon"/>
    <s v="http://portal.midatlanticocean.org/visualize/#x=-72.73&amp;y=41.00&amp;z=9&amp;logo=true&amp;controls=true&amp;dls[]=true&amp;dls[]=0.5&amp;dls[]=72&amp;basemap=ESRI+Ocean&amp;themes[ids][]=1&amp;themes[ids][]=4&amp;tab=data&amp;legends=false&amp;layers=true"/>
    <s v="In LIS"/>
    <s v="2000-2009"/>
    <s v="National Marine Fisheries Service"/>
    <s v="MARCO Data Portal"/>
    <s v="Yes"/>
    <d v="2012-08-23T00:00:00"/>
    <m/>
    <s v="Not Downloadable"/>
    <s v="Get from MARCO Group"/>
    <d v="2014-05-27T00:00:00"/>
    <s v="KW"/>
    <s v="Mid-Atlantic Portal Inventory"/>
  </r>
  <r>
    <n v="0"/>
    <s v="Fishing"/>
    <s v="Commercial Fishing"/>
    <s v="MAP-11"/>
    <x v="0"/>
    <s v="same data provided by NE data portal"/>
    <x v="3"/>
    <x v="6"/>
    <x v="6"/>
    <x v="103"/>
    <s v="This is an extract of Fishing Vessel Trip Report (FVTR) data that The Nature Conservancy compiled from data received from the National Marine Fisheries Service (NMFS)."/>
    <s v="Polygon"/>
    <s v="http://portal.midatlanticocean.org/visualize/#x=-72.73&amp;y=41.00&amp;z=9&amp;logo=true&amp;controls=true&amp;dls[]=true&amp;dls[]=0.5&amp;dls[]=73&amp;basemap=ESRI+Ocean&amp;themes[ids][]=1&amp;themes[ids][]=4&amp;tab=data&amp;legends=false&amp;layers=true"/>
    <s v="In LIS"/>
    <s v="2000-2009"/>
    <s v="National Marine Fisheries Service"/>
    <s v="MARCO Data Portal"/>
    <s v="Yes"/>
    <d v="2012-08-23T00:00:00"/>
    <m/>
    <s v="Not Downloadable"/>
    <s v="Get from MARCO Group"/>
    <d v="2014-05-27T00:00:00"/>
    <s v="KW"/>
    <s v="Mid-Atlantic Portal Inventory"/>
  </r>
  <r>
    <n v="0"/>
    <s v="Fishing"/>
    <s v="Commercial Fishing"/>
    <s v="MAP-12"/>
    <x v="1"/>
    <s v=""/>
    <x v="3"/>
    <x v="6"/>
    <x v="6"/>
    <x v="104"/>
    <s v="Fishing effort (days fished) and landings compiled by ten-minute square (areas that are 10 minutes of longitude by 10 minutes of latitude) for a 10-year period (2000-2009). The fishing effort data are broken down by various gear types. In the MARCO portal the data are displayed for a sum of all gear types, for a sum of all bottom contacting mobile gear (mostly dredges and bottom trawls) and for a sum of pelagic gear types."/>
    <s v="Polygon"/>
    <s v="http://portal.midatlanticocean.org/visualize/#x=-72.73&amp;y=41.00&amp;z=9&amp;logo=true&amp;controls=true&amp;dls[]=true&amp;dls[]=0.5&amp;dls[]=14&amp;basemap=ESRI+Ocean&amp;themes[ids][]=1&amp;themes[ids][]=4&amp;tab=data&amp;legends=false&amp;layers=true"/>
    <s v="In LIS"/>
    <s v="2000-2009"/>
    <s v="National Marine Fisheries Service"/>
    <s v="MARCO Data Portal"/>
    <s v="Yes"/>
    <d v="2012-08-23T00:00:00"/>
    <m/>
    <s v="Not Downloadable"/>
    <s v="Get from MARCO Group"/>
    <d v="2014-05-27T00:00:00"/>
    <s v="KW"/>
    <s v="Mid-Atlantic Portal Inventory"/>
  </r>
  <r>
    <n v="0"/>
    <s v="Fishing"/>
    <s v="Recreational Fishing"/>
    <s v="MAP-13"/>
    <x v="0"/>
    <s v="NEOD has this dataset"/>
    <x v="3"/>
    <x v="7"/>
    <x v="7"/>
    <x v="105"/>
    <s v="This is an extract of Fishing Vessel Trip Report (FVTR) data for Recreational Party and Charter Boat Fishing that The Nature Conservancy compiled from data received from the National Marine Fisheries Service (NMFS)."/>
    <s v="Polygon"/>
    <s v="http://portal.midatlanticocean.org/visualize/#x=-72.73&amp;y=41.00&amp;z=9&amp;logo=true&amp;controls=true&amp;dls[]=true&amp;dls[]=0.5&amp;dls[]=91&amp;basemap=ESRI+Ocean&amp;themes[ids][]=1&amp;themes[ids][]=4&amp;tab=data&amp;legends=false&amp;layers=true"/>
    <s v="In LIS"/>
    <s v="2000-2009"/>
    <s v="National Marine Fisheries Service"/>
    <s v="MARCO Data Portal"/>
    <s v="Yes"/>
    <d v="2010-12-14T00:00:00"/>
    <m/>
    <s v="Not Downloadable"/>
    <s v="Get from MARCO Group"/>
    <d v="2014-05-27T00:00:00"/>
    <s v="KW"/>
    <s v="Mid-Atlantic Portal Inventory"/>
  </r>
  <r>
    <n v="0"/>
    <s v="Marine Life"/>
    <m/>
    <s v="MAP-14"/>
    <x v="0"/>
    <s v="NEOD has this dataset"/>
    <x v="1"/>
    <x v="1"/>
    <x v="1"/>
    <x v="106"/>
    <s v="Benthic habitats are based on Ecological Marine Units (EMUs), which represent the three-way combination of depth, sediment grain size and seabed forms based on the ecological thresholds revealed by the organism relationships. Benthic habitats are combinations of EMUs considered with their species assemblages. Thresholds were created by classifying grab samples into organism groups based on similarities in the composition and abundance of the benthic species using hierarchical cluster analysis. To perform this analysis, each grab sample was classified to an organism group, then overlaid on standardized base maps of depth, sediment grain size and seabed forms, and attributed with the information taken from the classified data. Regression trees were built individually for each physical variable to identify critical thresholds that separated sets of organism groups from each other. Regression trees were also built using all variables collectively to identify which variables were driving the organism differences. Each analysis was performed separately by ecological subregion after data exploration revealed that the relationships between genera and physical factors differed markedly among subregions."/>
    <s v="Polygon"/>
    <s v="http://portal.midatlanticocean.org/visualize/#x=-72.73&amp;y=41.00&amp;z=9&amp;logo=true&amp;controls=true&amp;dls[]=true&amp;dls[]=0.5&amp;dls[]=52&amp;basemap=ESRI+Ocean&amp;themes[ids][]=2&amp;tab=data&amp;legends=false&amp;layers=true"/>
    <s v="In LIS"/>
    <n v="2010"/>
    <s v="USGS, NOAA; analysis by TNC"/>
    <s v="MARCO Data Portal"/>
    <s v="Yes"/>
    <d v="2010-07-26T00:00:00"/>
    <m/>
    <s v="http://portal.midatlanticocean.org/explore/catalog"/>
    <s v="Get from MARCO Group"/>
    <d v="2014-05-27T00:00:00"/>
    <s v="KW"/>
    <s v="Mid-Atlantic Portal Inventory"/>
  </r>
  <r>
    <n v="1"/>
    <s v="Marine Life"/>
    <m/>
    <s v="MAP-15"/>
    <x v="2"/>
    <s v="Only 2 points in Lis, this is a data gap"/>
    <x v="1"/>
    <x v="16"/>
    <x v="16"/>
    <x v="107"/>
    <s v="Areas where coldwater corals are present."/>
    <s v="Point"/>
    <s v="http://portal.midatlanticocean.org/visualize/#x=-72.73&amp;y=41.00&amp;z=9&amp;logo=true&amp;controls=true&amp;dls[]=false&amp;dls[]=1&amp;dls[]=58&amp;basemap=ESRI+Ocean&amp;themes[ids][]=2&amp;tab=data&amp;legends=false&amp;layers=true"/>
    <s v="Few points in LIS"/>
    <d v="2012-06-21T00:00:00"/>
    <s v="NOAA Deep Sea Coral Research and Technology Program"/>
    <s v="MARCO Data Portal"/>
    <s v="Yes"/>
    <d v="2012-07-03T00:00:00"/>
    <m/>
    <s v="http://portal.midatlanticocean.org/explore/catalog"/>
    <s v="Get from MARCO Group"/>
    <d v="2014-05-27T00:00:00"/>
    <s v="KW"/>
    <s v="Mid-Atlantic Portal Inventory"/>
  </r>
  <r>
    <n v="0"/>
    <s v="Marine Life"/>
    <m/>
    <s v="MAP-16"/>
    <x v="0"/>
    <s v="EFH layers in fish section"/>
    <x v="1"/>
    <x v="1"/>
    <x v="1"/>
    <x v="108"/>
    <s v="Essential Fish Habitat (EFH) is defined as those waters and substrate necessary to fish for spawning, breeding, feeding, or growth to maturity (16 U.S.C. 1802(10)). Waters include aquatic areas and their associated physical, chemical, and biological properties that are used by fish and may include aquatic areas historically used by fish where appropriate; substrate includes sediment, hard bottom, structures underlying the waters, and associated biological communities; necessary means the habitat required to support a sustainable fishery and the managed species' contribution to a healthy ecosystem; and spawning, breeding, feeding, or growth to maturity covers a species' full life cycle. This particular layer represents an overlay of EFH polygons for numerous species. The Nature Conservancy obtained individual EFH layers from NOAA. The data presented here do not represent EFH for individual species but rather the number of overlapping EFH in any given location. The following species are included in the overlay: American Plaice, Atlantic Halibut, Atlantic Herring, Haddock, Monkfish, Ocean Pout, Offshore Hake, Pollock, Redfish, Red Hake, Sea Scallop, Silver Hake, Tilefish, White Hake, Windowpane Flounder, Winter Flounder, Witch Flounder, and Yellowtail Flounder."/>
    <s v="Polygon"/>
    <s v="http://portal.midatlanticocean.org/visualize/#x=-72.73&amp;y=41.00&amp;z=9&amp;logo=true&amp;controls=true&amp;dls[]=false&amp;dls[]=0.5&amp;dls[]=30&amp;basemap=ESRI+Ocean&amp;themes[ids][]=2&amp;tab=data&amp;legends=false&amp;layers=true"/>
    <s v="In LIS"/>
    <s v="Unknown"/>
    <s v="NOAA; analysis by TNC"/>
    <s v="MARCO Data Portal"/>
    <s v="Yes"/>
    <d v="2010-07-23T00:00:00"/>
    <m/>
    <s v="http://portal.midatlanticocean.org/explore/catalog"/>
    <s v="Get from MARCO Group"/>
    <d v="2014-05-27T00:00:00"/>
    <s v="KW"/>
    <s v="Mid-Atlantic Portal Inventory"/>
  </r>
  <r>
    <n v="1"/>
    <s v="Marine Life"/>
    <m/>
    <s v="MAP-17"/>
    <x v="0"/>
    <s v="Only in a few areas around Block island, not actually in LIS"/>
    <x v="1"/>
    <x v="16"/>
    <x v="16"/>
    <x v="109"/>
    <s v="Unknown"/>
    <s v="Polygon"/>
    <s v="http://portal.midatlanticocean.org/visualize/#x=-72.73&amp;y=41.00&amp;z=9&amp;logo=true&amp;controls=true&amp;dls[]=false&amp;dls[]=0.5&amp;dls[]=135&amp;basemap=ESRI+Ocean&amp;themes[ids][]=2&amp;tab=data&amp;legends=false&amp;layers=true"/>
    <s v="Around Block Island"/>
    <d v="2013-08-09T00:00:00"/>
    <s v="NOAA/NOS National Centers for Coastal Ocean Science (NCCOS)"/>
    <s v="MARCO Data Portal"/>
    <s v="Yes"/>
    <d v="2013-08-09T00:00:00"/>
    <m/>
    <s v="Not Downloadable"/>
    <s v="Get from MARCO Group"/>
    <d v="2014-05-27T00:00:00"/>
    <s v="KW"/>
    <s v="Mid-Atlantic Portal Inventory"/>
  </r>
  <r>
    <n v="0"/>
    <s v="Marine Life"/>
    <m/>
    <s v="MAP-18"/>
    <x v="1"/>
    <s v=""/>
    <x v="6"/>
    <x v="17"/>
    <x v="17"/>
    <x v="110"/>
    <s v="The goal of this project is to provide a preliminary overview of the relative susceptibility of the Nation's coast to sea-level rise through the use of a coastal vulnerability index (CVI). This initial classification is based upon the variables geomorphology, regional coastal slope, tide range, wave height, relative sea-level rise and shoreline erosion and accretion rates. The combination of these variables and their association to each other furnish a broad overview of regions where physical changes are likely to occur due to sea-level rise. The purpose of this data layer is to allow the user to view both the coastal vulnerability index (CVI) and the data from which the CVI is calculated (tides, wave height, relative sea-level rise, coastal slope, geomorphology, and shoreline erosion and accretion rate) for the U.S. Atlantic Coast. The CVI provides insight into the relative potential for coastal change due to future sea-level rise."/>
    <s v="Line"/>
    <s v="http://portal.midatlanticocean.org/visualize/#x=-72.80&amp;y=40.84&amp;z=9&amp;logo=true&amp;controls=true&amp;dls[]=false&amp;dls[]=0.6&amp;dls[]=53&amp;basemap=ESRI+Ocean&amp;themes[ids][]=2&amp;tab=data&amp;legends=false&amp;layers=true"/>
    <s v="Along coast of LIS"/>
    <s v="Unknown"/>
    <s v="U.S. Geological Survey"/>
    <s v="MARCO Data Portal"/>
    <s v="Yes"/>
    <d v="2000-04-04T00:00:00"/>
    <m/>
    <s v="http://portal.midatlanticocean.org/explore/catalog"/>
    <s v="Get from MARCO Group"/>
    <d v="2014-05-27T00:00:00"/>
    <s v="KW"/>
    <s v="Mid-Atlantic Portal Inventory"/>
  </r>
  <r>
    <n v="0"/>
    <s v="Marine Life"/>
    <m/>
    <s v="MAP-19"/>
    <x v="0"/>
    <s v="LISEA has this dataset"/>
    <x v="0"/>
    <x v="12"/>
    <x v="12"/>
    <x v="111"/>
    <s v="Seabed forms classify seafloor topography into discrete units. Derived from The Nature Conservancy's digital bathymetry, seabed forms can be described by a combination of just two variables: seabed position and slope. Seabed position (also referred to as topographic position or slope position) describes the topography of the area surrounding a particular cell. We based our seabed position calculations on Fels and Zobel's (1995) method, which evaluates the elevation differences between the model cell and the surrounding cells within a specified distance."/>
    <s v="Raster"/>
    <s v="http://portal.midatlanticocean.org/visualize/#x=-72.81&amp;y=40.85&amp;z=9&amp;logo=true&amp;controls=true&amp;dls[]=true&amp;dls[]=0.5&amp;dls[]=33&amp;basemap=ESRI+Ocean&amp;themes[ids][]=2&amp;tab=data&amp;legends=false&amp;layers=true"/>
    <s v="In LIS"/>
    <n v="2010"/>
    <s v="NOAA; analysis by TNC"/>
    <s v="MARCO Data Portal"/>
    <s v="Yes"/>
    <d v="2010-03-29T00:00:00"/>
    <m/>
    <s v="http://portal.midatlanticocean.org/explore/catalog"/>
    <s v="Get from MARCO Group"/>
    <d v="2014-05-27T00:00:00"/>
    <s v="KW"/>
    <s v="Mid-Atlantic Portal Inventory"/>
  </r>
  <r>
    <n v="0"/>
    <s v="Marine Life"/>
    <m/>
    <s v="MAP-20"/>
    <x v="0"/>
    <s v="LISEA has this dataset"/>
    <x v="0"/>
    <x v="12"/>
    <x v="12"/>
    <x v="112"/>
    <s v="This layer was created from interpolation of usSEABED point data. usSEABED's averaged grain-size for each sample produced a robust interpretation of sediment texture, showing local variation as well as large-scale patterns. The point samples were interpolated using the Kriging interpolation method in ArcGIS to create surfaces representing the area between sample points at a cell size of 500 meters. These data were created to be used for planning purposes only at an ecoregional scale. The source sediment data were point data that in some cases is very widely spaced. We classified grain-size according to organisms' preferences, and assigned names to these classes based on the Wentworth (1922) scheme."/>
    <s v="Polygon"/>
    <s v="http://portal.midatlanticocean.org/visualize/#x=-72.81&amp;y=40.85&amp;z=9&amp;logo=true&amp;controls=true&amp;dls[]=false&amp;dls[]=0.5&amp;dls[]=9&amp;basemap=ESRI+Ocean&amp;themes[ids][]=2&amp;tab=data&amp;legends=false&amp;layers=true"/>
    <s v="In LIS"/>
    <n v="2010"/>
    <s v="USGS; analysis by TNC"/>
    <s v="MARCO Data Portal"/>
    <s v="Yes"/>
    <d v="2010-03-29T00:00:00"/>
    <m/>
    <s v="http://portal.midatlanticocean.org/explore/catalog"/>
    <s v="Get from MARCO Group"/>
    <d v="2014-05-27T00:00:00"/>
    <s v="KW"/>
    <s v="Mid-Atlantic Portal Inventory"/>
  </r>
  <r>
    <n v="0"/>
    <s v="Maritime"/>
    <m/>
    <s v="MAP-21"/>
    <x v="1"/>
    <s v="Seems to be most recently updated as stated in metadata, NEOD the same/or similar data"/>
    <x v="3"/>
    <x v="5"/>
    <x v="5"/>
    <x v="17"/>
    <s v="Structures intended to assist a navigator to determine position or safe course, or to warn of dangers or obstructions to navigation. This dataset includes lights, signals, buoys, day beacons, and other aids to navigation. These data are intended for coastal and ocean use planning. Not for navigation. The aids to navigation database is maintained by the US Coast Guard and is the basis from which NOAA Coastal Services Center created a geospatial database for display on MarineCadastre.gov."/>
    <s v="Point"/>
    <s v="http://portal.midatlanticocean.org/visualize/#x=-72.81&amp;y=40.85&amp;z=9&amp;logo=true&amp;controls=true&amp;dls[]=false&amp;dls[]=0.5&amp;dls[]=128&amp;basemap=ESRI+Ocean&amp;themes[ids][]=8&amp;tab=data&amp;legends=false&amp;layers=true"/>
    <s v="In LIS"/>
    <d v="2014-01-01T00:00:00"/>
    <s v="MarineCadastre.gov"/>
    <s v="MARCO Data Portal"/>
    <s v="Yes"/>
    <d v="2014-01-24T00:00:00"/>
    <m/>
    <s v="http://portal.midatlanticocean.org/explore/catalog"/>
    <s v="Get from MARCO Group"/>
    <d v="2014-05-27T00:00:00"/>
    <s v="KW"/>
    <s v="Mid-Atlantic Portal Inventory"/>
  </r>
  <r>
    <n v="0"/>
    <s v="Maritime"/>
    <s v="AIS Shipping Data (2011)"/>
    <s v="MAP-22"/>
    <x v="0"/>
    <s v="NEOD has this dataset"/>
    <x v="3"/>
    <x v="5"/>
    <x v="5"/>
    <x v="113"/>
    <s v="Automatic Identification System (AIS) data are collected by the U.S. Coast Guard using automated two-way radio transmissions to track real-time vessel information such as ship identity, purpose, course, and speed, primarily in coastal U.S. waters. These data layers are derived from archived 2011 AIS data and are intended to be used by the ocean planning community to better understand vessel traffic patterns. The density grids shown here depict the concentration of a majority of commercial shipping traffic within U.S. coastal and offshore waters, though it should be noted that certain vessel types (i.e., fishing, military) are underrepresented. A track line was generated for each unique vessel from a “raw” AIS point database and these track lines were then used to create density grids."/>
    <s v="Raster"/>
    <s v="http://portal.midatlanticocean.org/visualize/#x=-72.59&amp;y=40.98&amp;z=9&amp;logo=true&amp;controls=true&amp;dls[]=true&amp;dls[]=0.5&amp;dls[]=98&amp;basemap=ESRI+Ocean&amp;themes[ids][]=8&amp;tab=data&amp;legends=false&amp;layers=true"/>
    <s v="In LIS"/>
    <n v="2011"/>
    <s v="USGS, NOAA; analysis by TNC"/>
    <s v="MARCO Data Portal"/>
    <s v="Yes"/>
    <d v="2013-07-11T00:00:00"/>
    <m/>
    <s v="http://portal.midatlanticocean.org/explore/catalog"/>
    <s v="Get from MARCO Group"/>
    <d v="2014-05-27T00:00:00"/>
    <s v="KW"/>
    <s v="Mid-Atlantic Portal Inventory"/>
  </r>
  <r>
    <n v="0"/>
    <s v="Maritime"/>
    <s v="AIS Shipping Data (2011)"/>
    <s v="MAP-23"/>
    <x v="0"/>
    <s v="NEOD has this dataset"/>
    <x v="3"/>
    <x v="5"/>
    <x v="5"/>
    <x v="114"/>
    <s v="Automatic Identification System (AIS) data are collected by the U.S. Coast Guard using automated two-way radio transmissions to track real-time vessel information such as ship identity, purpose, course, and speed, primarily in coastal U.S. waters. These data layers are derived from archived 2011 AIS data and are intended to be used by the ocean planning community to better understand vessel traffic patterns. The density grids shown here depict the concentration of a majority of commercial shipping traffic within U.S. coastal and offshore waters, though it should be noted that certain vessel types (i.e., fishing, military) are underrepresented. A track line was generated for each unique vessel from a “raw” AIS point database and these track lines were then used to create density grids."/>
    <s v="Raster"/>
    <s v="http://portal.midatlanticocean.org/visualize/#x=-72.59&amp;y=40.98&amp;z=9&amp;logo=true&amp;controls=true&amp;dls[]=true&amp;dls[]=0.5&amp;dls[]=99&amp;basemap=ESRI+Ocean&amp;themes[ids][]=8&amp;tab=data&amp;legends=false&amp;layers=true"/>
    <s v="In LIS"/>
    <n v="2011"/>
    <s v="USGS, NOAA; analysis by TNC"/>
    <s v="MARCO Data Portal"/>
    <s v="Yes"/>
    <d v="2013-07-11T00:00:00"/>
    <m/>
    <s v="http://portal.midatlanticocean.org/explore/catalog"/>
    <s v="Get from MARCO Group"/>
    <d v="2014-05-27T00:00:00"/>
    <s v="KW"/>
    <s v="Mid-Atlantic Portal Inventory"/>
  </r>
  <r>
    <n v="0"/>
    <s v="Maritime"/>
    <s v="AIS Shipping Data (2011)"/>
    <s v="MAP-24"/>
    <x v="0"/>
    <s v="NEOD has this dataset"/>
    <x v="3"/>
    <x v="5"/>
    <x v="5"/>
    <x v="115"/>
    <s v="Automatic Identification System (AIS) data are collected by the U.S. Coast Guard using automated two-way radio transmissions to track real-time vessel information such as ship identity, purpose, course, and speed, primarily in coastal U.S. waters. These data layers are derived from archived 2011 AIS data and are intended to be used by the ocean planning community to better understand vessel traffic patterns. The density grids shown here depict the concentration of a majority of commercial shipping traffic within U.S. coastal and offshore waters, though it should be noted that certain vessel types (i.e., fishing, military) are underrepresented. A track line was generated for each unique vessel from a “raw” AIS point database and these track lines were then used to create density grids."/>
    <s v="Raster"/>
    <s v="http://portal.midatlanticocean.org/visualize/#x=-72.59&amp;y=40.98&amp;z=9&amp;logo=true&amp;controls=true&amp;dls[]=true&amp;dls[]=0.5&amp;dls[]=102&amp;basemap=ESRI+Ocean&amp;themes[ids][]=8&amp;tab=data&amp;legends=false&amp;layers=true"/>
    <s v="In LIS"/>
    <n v="2011"/>
    <s v="USGS, NOAA; analysis by TNC"/>
    <s v="MARCO Data Portal"/>
    <s v="Yes"/>
    <d v="2013-07-11T00:00:00"/>
    <m/>
    <s v="http://portal.midatlanticocean.org/explore/catalog"/>
    <s v="Get from MARCO Group"/>
    <d v="2014-05-27T00:00:00"/>
    <s v="KW"/>
    <s v="Mid-Atlantic Portal Inventory"/>
  </r>
  <r>
    <n v="0"/>
    <s v="Maritime"/>
    <s v="AIS Shipping Data (2011)"/>
    <s v="MAP-25"/>
    <x v="0"/>
    <s v="NEOD has this dataset"/>
    <x v="3"/>
    <x v="5"/>
    <x v="5"/>
    <x v="116"/>
    <s v="Automatic Identification System (AIS) data are collected by the U.S. Coast Guard using automated two-way radio transmissions to track real-time vessel information such as ship identity, purpose, course, and speed, primarily in coastal U.S. waters. These data layers are derived from archived 2011 AIS data and are intended to be used by the ocean planning community to better understand vessel traffic patterns. The density grids shown here depict the concentration of a majority of commercial shipping traffic within U.S. coastal and offshore waters, though it should be noted that certain vessel types (i.e., fishing, military) are underrepresented. A track line was generated for each unique vessel from a “raw” AIS point database and these track lines were then used to create density grids."/>
    <s v="Raster"/>
    <s v="http://portal.midatlanticocean.org/visualize/#x=-72.59&amp;y=40.98&amp;z=9&amp;logo=true&amp;controls=true&amp;dls[]=true&amp;dls[]=0.5&amp;dls[]=100&amp;basemap=ESRI+Ocean&amp;themes[ids][]=8&amp;tab=data&amp;legends=false&amp;layers=true"/>
    <s v="In LIS"/>
    <n v="2011"/>
    <s v="USGS, NOAA; analysis by TNC"/>
    <s v="MARCO Data Portal"/>
    <s v="Yes"/>
    <d v="2013-07-11T00:00:00"/>
    <m/>
    <s v="http://portal.midatlanticocean.org/explore/catalog"/>
    <s v="Get from MARCO Group"/>
    <d v="2014-05-27T00:00:00"/>
    <s v="KW"/>
    <s v="Mid-Atlantic Portal Inventory"/>
  </r>
  <r>
    <n v="0"/>
    <s v="Maritime"/>
    <s v="AIS Shipping Data (2011)"/>
    <s v="MAP-26"/>
    <x v="0"/>
    <s v="NEOD has this dataset"/>
    <x v="3"/>
    <x v="5"/>
    <x v="5"/>
    <x v="117"/>
    <s v="Automatic Identification System (AIS) data are collected by the U.S. Coast Guard using automated two-way radio transmissions to track real-time vessel information such as ship identity, purpose, course, and speed, primarily in coastal U.S. waters. These data layers are derived from archived 2011 AIS data and are intended to be used by the ocean planning community to better understand vessel traffic patterns. The density grids shown here depict the concentration of a majority of commercial shipping traffic within U.S. coastal and offshore waters, though it should be noted that certain vessel types (i.e., fishing, military) are underrepresented. A track line was generated for each unique vessel from a “raw” AIS point database and these track lines were then used to create density grids."/>
    <s v="Raster"/>
    <s v="http://portal.midatlanticocean.org/visualize/#x=-72.59&amp;y=40.98&amp;z=9&amp;logo=true&amp;controls=true&amp;dls[]=true&amp;dls[]=0.5&amp;dls[]=101&amp;basemap=ESRI+Ocean&amp;themes[ids][]=8&amp;tab=data&amp;legends=false&amp;layers=true"/>
    <s v="In LIS"/>
    <n v="2011"/>
    <s v="USGS, NOAA; analysis by TNC"/>
    <s v="MARCO Data Portal"/>
    <s v="Yes"/>
    <d v="2013-07-11T00:00:00"/>
    <m/>
    <s v="http://portal.midatlanticocean.org/explore/catalog"/>
    <s v="Get from MARCO Group"/>
    <d v="2014-05-27T00:00:00"/>
    <s v="KW"/>
    <s v="Mid-Atlantic Portal Inventory"/>
  </r>
  <r>
    <n v="0"/>
    <s v="Maritime"/>
    <m/>
    <s v="MAP-27"/>
    <x v="0"/>
    <s v="NEOD has this dataset"/>
    <x v="3"/>
    <x v="5"/>
    <x v="5"/>
    <x v="118"/>
    <s v="The areas described in subpart A (33 U.S.C. 100) are designated as special anchorage areas. Vessels of less than 20 meters are not required to exhibit anchor lights or shapes required by rule 30 of the Inland Navigation Rules (33 U.S.C. 2030). The areas described in subpart B are designated as anchorage grounds. Please Note: Some areas depicted are deemed &quot;Anchorage Prohibited&quot; or &quot;Anchor at Your Own Risk&quot;. Please refer to the appropriate Nautical Chart or the CFR for more detailed information."/>
    <s v="Polygon"/>
    <s v="http://portal.midatlanticocean.org/visualize/#x=-72.59&amp;y=40.98&amp;z=9&amp;logo=true&amp;controls=true&amp;dls[]=true&amp;dls[]=0.8&amp;dls[]=105&amp;basemap=ESRI+Ocean&amp;themes[ids][]=8&amp;tab=data&amp;legends=false&amp;layers=true"/>
    <s v="In LIS"/>
    <s v="2010-2012"/>
    <s v="MarineCadastre.gov"/>
    <s v="MARCO Data Portal"/>
    <s v="Yes"/>
    <d v="2013-07-31T00:00:00"/>
    <m/>
    <s v="http://portal.midatlanticocean.org/explore/catalog"/>
    <s v="Get from MARCO Group"/>
    <d v="2014-05-27T00:00:00"/>
    <s v="KW"/>
    <s v="Mid-Atlantic Portal Inventory"/>
  </r>
  <r>
    <n v="0"/>
    <s v="Maritime"/>
    <m/>
    <s v="MAP-28"/>
    <x v="0"/>
    <s v="NEOD has this dataset"/>
    <x v="3"/>
    <x v="5"/>
    <x v="5"/>
    <x v="119"/>
    <s v="Maintained channels are areas designated as navigable channels, maintained by the US Army Corps of Engineers. In the MARCO Portal, these data are displayed in three depth classes: 0-35', 35-45', and &gt;45'. These data were derived from NOAA Electronic Navigation Charts (ENC) and translated and stored in a geodatabase by NOAA Coastal Services Center for the purposes of regional ocean planning."/>
    <s v="Line"/>
    <s v="http://portal.midatlanticocean.org/visualize/#x=-72.59&amp;y=40.98&amp;z=9&amp;logo=true&amp;controls=true&amp;dls[]=false&amp;dls[]=0.5&amp;dls[]=122&amp;basemap=ESRI+Ocean&amp;themes[ids][]=8&amp;tab=data&amp;legends=false&amp;layers=true"/>
    <s v="Along coast of LIS"/>
    <s v="as of April 2013"/>
    <s v="NOAA ENCs"/>
    <s v="MARCO Data Portal"/>
    <s v="Yes"/>
    <d v="2013-08-12T00:00:00"/>
    <m/>
    <s v="http://portal.midatlanticocean.org/explore/catalog"/>
    <s v="Get from MARCO Group"/>
    <d v="2014-05-27T00:00:00"/>
    <s v="KW"/>
    <s v="Mid-Atlantic Portal Inventory"/>
  </r>
  <r>
    <n v="0"/>
    <s v="Maritime"/>
    <m/>
    <s v="MAP-29"/>
    <x v="1"/>
    <s v=""/>
    <x v="1"/>
    <x v="9"/>
    <x v="9"/>
    <x v="120"/>
    <s v="These data represent Seasonal Management Area locations where regulations implement speed restrictions in shipping areas at certain times of the year along the coast of the U.S. Atlantic seaboard. The purpose of the regulations is to reduce the likelihood of deaths and serious injuries to endangered North Atlantic right whales that result from collisions with ships as designated by 73 FR 60173, October 10, 2008, Rules and Regulations."/>
    <s v="Polygon"/>
    <s v="http://portal.midatlanticocean.org/visualize/#x=-72.59&amp;y=40.98&amp;z=9&amp;logo=true&amp;controls=true&amp;dls[]=false&amp;dls[]=0.5&amp;dls[]=106&amp;basemap=ESRI+Ocean&amp;themes[ids][]=8&amp;tab=data&amp;legends=false&amp;layers=true"/>
    <s v="Just south of block island"/>
    <s v="12/09/2008-12/09/2013"/>
    <s v="National Marine Fisheries Service"/>
    <s v="MARCO Data Portal"/>
    <s v="Yes"/>
    <d v="2013-04-08T00:00:00"/>
    <m/>
    <s v="http://portal.midatlanticocean.org/explore/catalog"/>
    <s v="Get from MARCO Group"/>
    <d v="2014-05-27T00:00:00"/>
    <s v="KW"/>
    <s v="Mid-Atlantic Portal Inventory"/>
  </r>
  <r>
    <n v="0"/>
    <s v="Maritime"/>
    <m/>
    <s v="MAP-30"/>
    <x v="1"/>
    <s v="only one point in LIS; should see if there are updates to this dataset"/>
    <x v="3"/>
    <x v="4"/>
    <x v="4"/>
    <x v="121"/>
    <s v="Locations and flow attribute of discharge of effluent from waste water treatment plants receiving waste water from households, commercial establishments, and industries in the coastal drainage basin. Only offshore locations are included; inland source facilities were excluded. EPA flow data marked by facility are attributed to the federal and state offshore point data."/>
    <s v="Point"/>
    <s v="http://portal.midatlanticocean.org/visualize/#x=-72.59&amp;y=40.98&amp;z=9&amp;logo=true&amp;controls=true&amp;dls[]=false&amp;dls[]=0.5&amp;dls[]=86&amp;basemap=ESRI+Ocean&amp;themes[ids][]=8&amp;tab=data&amp;legends=false&amp;layers=true"/>
    <s v="One point in LIS"/>
    <s v="1995-2010"/>
    <s v="EPA"/>
    <s v="MARCO Data Portal"/>
    <s v="Yes"/>
    <d v="2013-03-26T00:00:00"/>
    <m/>
    <s v="http://portal.midatlanticocean.org/explore/catalog"/>
    <s v="Get from MARCO Group"/>
    <d v="2014-05-27T00:00:00"/>
    <s v="KW"/>
    <s v="Mid-Atlantic Portal Inventory"/>
  </r>
  <r>
    <n v="0"/>
    <s v="Maritime"/>
    <s v="Port Facilities (Areas)"/>
    <s v="MAP-31"/>
    <x v="1"/>
    <s v=""/>
    <x v="3"/>
    <x v="5"/>
    <x v="5"/>
    <x v="122"/>
    <s v="These areas primarily include tax parcels that overlap port facility points extracted from a database maintained by the US Army Corps of Engineers Navigation Data Center. Public terminal boundaries in Virginia and Baltimore were received directly from those respective port authorities. All areas in the vicinity of Philadelphia were incorporated directly from Philly Freight Finder. Information on ownership and commodities is also included."/>
    <s v="Polygon"/>
    <s v="http://portal.midatlanticocean.org/visualize/#x=-73.70&amp;y=40.69&amp;z=10&amp;logo=true&amp;controls=true&amp;dls[]=true&amp;dls[]=0.5&amp;dls[]=123&amp;basemap=ESRI+Ocean&amp;themes[ids][]=8&amp;tab=data&amp;legends=false&amp;layers=true"/>
    <s v="Western LIS"/>
    <s v="Unknown"/>
    <s v="US Army Corps of Engineers, The Nature Conservancy, Rutgers University"/>
    <s v="MARCO Data Portal"/>
    <s v="Yes"/>
    <d v="2013-08-09T00:00:00"/>
    <m/>
    <s v="Not Downloadable"/>
    <s v="Get from MARCO Group"/>
    <d v="2014-05-27T00:00:00"/>
    <s v="KW"/>
    <s v="Mid-Atlantic Portal Inventory"/>
  </r>
  <r>
    <n v="0"/>
    <s v="Maritime"/>
    <s v="Port Facilities (Areas)"/>
    <s v="MAP-32"/>
    <x v="1"/>
    <s v=""/>
    <x v="3"/>
    <x v="5"/>
    <x v="5"/>
    <x v="123"/>
    <s v="These areas primarily include tax parcels that overlap port facility points extracted from a database maintained by the US Army Corps of Engineers Navigation Data Center. Public terminal boundaries in Virginia and Baltimore were received directly from those respective port authorities. All areas in the vicinity of Philadelphia were incorporated directly from Philly Freight Finder. Information on ownership and commodities is also included."/>
    <s v="Polygon"/>
    <s v="http://portal.midatlanticocean.org/visualize/#x=-73.65&amp;y=40.74&amp;z=10&amp;logo=true&amp;controls=true&amp;dls[]=true&amp;dls[]=0.5&amp;dls[]=125&amp;basemap=ESRI+Ocean&amp;themes[ids][]=8&amp;tab=data&amp;legends=false&amp;layers=true"/>
    <s v="Western LIS"/>
    <s v="Unknown"/>
    <s v="US Army Corps of Engineers, The Nature Conservancy, Rutgers University"/>
    <s v="MARCO Data Portal"/>
    <s v="Yes"/>
    <d v="2013-08-09T00:00:00"/>
    <m/>
    <s v="Not Downloadable"/>
    <s v="Get from MARCO Group"/>
    <d v="2014-05-27T00:00:00"/>
    <s v="KW"/>
    <s v="Mid-Atlantic Portal Inventory"/>
  </r>
  <r>
    <n v="0"/>
    <s v="Maritime"/>
    <s v="Port Facilities (Points)"/>
    <s v="MAP-33"/>
    <x v="1"/>
    <s v=""/>
    <x v="3"/>
    <x v="5"/>
    <x v="5"/>
    <x v="124"/>
    <s v="This is a subset of the Port Facility database maintained by the US Army Corps of Engineers Navigation Data Center. This database contains all facility types that may be reported as the origin or destination of commercial waterborne vessel moves. Only those facilities relevant to the four major Mid-Atlantic ports of Virginia, Baltimore, Philadelphia and New York/New Jersey are included here. Information on ownership and commodities is also included."/>
    <s v="Point"/>
    <s v="http://portal.midatlanticocean.org/visualize/#x=-73.38&amp;y=40.84&amp;z=10&amp;logo=true&amp;controls=true&amp;dls[]=true&amp;dls[]=0.5&amp;dls[]=124&amp;basemap=ESRI+Ocean&amp;themes[ids][]=8&amp;tab=data&amp;legends=false&amp;layers=true"/>
    <s v="Western LIS"/>
    <s v="Unknown"/>
    <s v="US Army Corps of Engineers, The Nature Conservancy, Rutgers University"/>
    <s v="MARCO Data Portal"/>
    <s v="Yes"/>
    <d v="2013-08-09T00:00:00"/>
    <m/>
    <s v="Not Downloadable"/>
    <s v="Get from MARCO Group"/>
    <d v="2014-05-27T00:00:00"/>
    <s v="KW"/>
    <s v="Mid-Atlantic Portal Inventory"/>
  </r>
  <r>
    <n v="0"/>
    <s v="Maritime"/>
    <s v="Port Facilities (Points)"/>
    <s v="MAP-34"/>
    <x v="1"/>
    <s v=""/>
    <x v="3"/>
    <x v="5"/>
    <x v="5"/>
    <x v="125"/>
    <s v="This is a subset of the Port Facility database maintained by the US Army Corps of Engineers Navigation Data Center. This database contains all facility types that may be reported as the origin or destination of commercial waterborne vessel moves. Only those facilities relevant to the four major Mid-Atlantic ports of Virginia, Baltimore, Philadelphia and New York/New Jersey are included here. Information on ownership and commodities is also included."/>
    <s v="Point"/>
    <s v="http://portal.midatlanticocean.org/visualize/#x=-73.38&amp;y=40.84&amp;z=10&amp;logo=true&amp;controls=true&amp;dls[]=true&amp;dls[]=0.5&amp;dls[]=126&amp;basemap=ESRI+Ocean&amp;themes[ids][]=8&amp;tab=data&amp;legends=false&amp;layers=true"/>
    <s v="Western LIS"/>
    <s v="Unknown"/>
    <s v="US Army Corps of Engineers, The Nature Conservancy, Rutgers University"/>
    <s v="MARCO Data Portal"/>
    <s v="Yes"/>
    <d v="2013-08-09T00:00:00"/>
    <m/>
    <s v="Not Downloadable"/>
    <s v="Get from MARCO Group"/>
    <d v="2014-05-27T00:00:00"/>
    <s v="KW"/>
    <s v="Mid-Atlantic Portal Inventory"/>
  </r>
  <r>
    <n v="0"/>
    <s v="Maritime"/>
    <m/>
    <s v="MAP-35"/>
    <x v="0"/>
    <s v=""/>
    <x v="3"/>
    <x v="5"/>
    <x v="5"/>
    <x v="126"/>
    <s v="Density map of reported shipwrecks illustrating the prevalence of potential historic period archaeological sites on the Atlantic OCS. Because this information was compiled using sources that have unreliable location information, this data does not represent a complete record of potential archaeological sites within a particular geographic area and is not intended for decision-making or planning purposes."/>
    <s v="Polygon"/>
    <s v="http://portal.midatlanticocean.org/visualize/#x=-72.50&amp;y=40.92&amp;z=9&amp;logo=true&amp;controls=true&amp;dls[]=true&amp;dls[]=0.5&amp;dls[]=90&amp;basemap=ESRI+Ocean&amp;themes[ids][]=8&amp;tab=data&amp;legends=false&amp;layers=true"/>
    <s v="Around Block Island"/>
    <s v="16th century, 17th century, 18th century, 19th century, 20th century, 21st century"/>
    <s v="BOEM"/>
    <s v="MARCO Data Portal"/>
    <s v="Yes"/>
    <d v="2013-03-28T00:00:00"/>
    <m/>
    <s v="Not Downloadable"/>
    <s v="Get from MARCO Group"/>
    <d v="2014-05-27T00:00:00"/>
    <s v="KW"/>
    <s v="Mid-Atlantic Portal Inventory"/>
  </r>
  <r>
    <n v="0"/>
    <s v="Maritime"/>
    <m/>
    <s v="MAP-36"/>
    <x v="0"/>
    <s v="data seem duplicative of other Submarine Cable layers"/>
    <x v="3"/>
    <x v="3"/>
    <x v="3"/>
    <x v="127"/>
    <s v="These data represent cables that have been laid underwater or buried beneath the seabed. This layer was created to allow for visualization, querying and downloading of NOAA’s Electronic Navigational Charts."/>
    <s v="Line"/>
    <s v="http://portal.midatlanticocean.org/visualize/#x=-72.50&amp;y=40.92&amp;z=9&amp;logo=true&amp;controls=true&amp;dls[]=false&amp;dls[]=0.6&amp;dls[]=34&amp;basemap=ESRI+Ocean&amp;themes[ids][]=8&amp;tab=data&amp;legends=false&amp;layers=true"/>
    <s v="Around Block Island"/>
    <s v=" 2001 to present"/>
    <s v="NOAA"/>
    <s v="MARCO Data Portal"/>
    <s v="Yes"/>
    <d v="2006-07-25T00:00:00"/>
    <m/>
    <s v="Not Downloadable"/>
    <s v="Get from MARCO Group"/>
    <d v="2014-05-27T00:00:00"/>
    <s v="KW"/>
    <s v="Mid-Atlantic Portal Inventory"/>
  </r>
  <r>
    <n v="0"/>
    <s v="Renewable Energy"/>
    <m/>
    <s v="MAP-37"/>
    <x v="0"/>
    <s v="Use NYSDI-55, this service is pulled from the Cadastre"/>
    <x v="3"/>
    <x v="4"/>
    <x v="4"/>
    <x v="128"/>
    <s v="Electricity-generating facilities along the Mid-Atlantic coast. Parameters such as fuel source of the facility may be useful in ocean planning. The presence of a facility may indicate that certain power transmission infrastructure exists nearby. Absence of a facility or lack of sufficient capacity at a facility in a given area may also be an important characteristic in future energy planning processes."/>
    <s v="Point"/>
    <s v="http://portal.midatlanticocean.org/visualize/#x=-72.50&amp;y=40.92&amp;z=9&amp;logo=true&amp;controls=true&amp;dls[]=false&amp;dls[]=0.6&amp;dls[]=88&amp;basemap=ESRI+Ocean&amp;themes[ids][]=3&amp;tab=data&amp;legends=false&amp;layers=true"/>
    <s v="Along Coast of LIS and inland (coastal)"/>
    <d v="2012-04-01T00:00:00"/>
    <s v="MarineCadastre.gov"/>
    <s v="MARCO Data Portal"/>
    <s v="Yes"/>
    <d v="2013-12-11T00:00:00"/>
    <m/>
    <s v="http://portal.midatlanticocean.org/explore/catalog"/>
    <s v="Get from MARCO Group"/>
    <d v="2014-05-27T00:00:00"/>
    <s v="KW"/>
    <s v="Mid-Atlantic Portal Inventory"/>
  </r>
  <r>
    <n v="1"/>
    <s v="Renewable Energy"/>
    <m/>
    <s v="MAP-38"/>
    <x v="0"/>
    <s v="seems to be the same as NEOD"/>
    <x v="0"/>
    <x v="0"/>
    <x v="0"/>
    <x v="129"/>
    <s v="Annual average wind speeds are closely related to the available energy at a particular location. In these data, wind speeds are categorized by their value at a height of 90 meters above the surface. The data were created by the National Renewable Energy Laboratory (NREL) and AWS Truepower. Wind speed data for all of the MARCO states was created as part of onshore wind mapping projects. Speed data was extrapolated to 50 nautical miles offshore by NREL. The 90 m wind speed was calculated by a linear interpolation between 70 m and 100 m wind speeds."/>
    <s v="Raster"/>
    <s v="http://portal.midatlanticocean.org/visualize/#x=-72.50&amp;y=40.92&amp;z=9&amp;logo=true&amp;controls=true&amp;dls[]=false&amp;dls[]=0.5&amp;dls[]=7&amp;basemap=ESRI+Ocean&amp;themes[ids][]=3&amp;tab=data&amp;legends=false&amp;layers=true"/>
    <s v="In LIS"/>
    <s v="Unknown"/>
    <s v="National Renewable Energy Laboratory"/>
    <s v="MARCO Data Portal"/>
    <s v="Broken Link"/>
    <s v="Unknown"/>
    <m/>
    <s v="http://portal.midatlanticocean.org/explore/catalog"/>
    <s v="Get from MARCO Group"/>
    <d v="2014-05-27T00:00:00"/>
    <s v="KW"/>
    <s v="Mid-Atlantic Portal Inventory"/>
  </r>
  <r>
    <n v="1"/>
    <m/>
    <m/>
    <s v="LISEA-5"/>
    <x v="1"/>
    <m/>
    <x v="1"/>
    <x v="1"/>
    <x v="1"/>
    <x v="130"/>
    <s v="The EMU or ‘Seafloor Habitat’ dataset shows the diversity of physical component combinations using the thresholds and definitions for bathymetry, sediment grain size, and seabed forms. Many of these physical component combinations, or distinct EMUs, have specific associated organism groupings as we have noted previously."/>
    <s v="Raster"/>
    <s v="Coming soon"/>
    <s v="In LIS"/>
    <s v="Dataset created 2013"/>
    <s v="The Nature Conservancy"/>
    <s v="The Nature Conservancy"/>
    <s v="Coming soon"/>
    <s v="Coming soon"/>
    <s v="Coming soon"/>
    <s v="When released dataset will be found here: https://www.conservationgateway.org/ConservationByGeography/NorthAmerica/UnitedStates/edc/reportsdata/marine/lis/Pages/default.aspx"/>
    <s v="Coming soon"/>
    <d v="2014-09-22T00:00:00"/>
    <s v="KW"/>
    <s v="LISEA"/>
  </r>
  <r>
    <n v="1"/>
    <m/>
    <m/>
    <s v="LISEA-8"/>
    <x v="1"/>
    <m/>
    <x v="1"/>
    <x v="1"/>
    <x v="1"/>
    <x v="131"/>
    <s v="The ecologically notable places contributing to the seafloor portfolio included: seafloor complexity (hard bottoms and complex bottom bathymetry combined with areas of notable EMU richness), demersal (bottom) fish persistent areas, invertebrate persistent areas and seagrass beds. "/>
    <s v="Polygon"/>
    <s v="Coming soon"/>
    <s v="In LIS"/>
    <s v="Dataset created 2013"/>
    <s v="The Nature Conservancy"/>
    <s v="The Nature Conservancy"/>
    <s v="Coming soon"/>
    <s v="Coming soon"/>
    <s v="Coming soon"/>
    <s v="When released dataset will be found here: https://www.conservationgateway.org/ConservationByGeography/NorthAmerica/UnitedStates/edc/reportsdata/marine/lis/Pages/default.aspx"/>
    <s v="Coming soon"/>
    <d v="2014-09-22T00:00:00"/>
    <s v="KW"/>
    <s v="LISEA"/>
  </r>
  <r>
    <n v="1"/>
    <m/>
    <m/>
    <s v="LISEA-9"/>
    <x v="1"/>
    <m/>
    <x v="1"/>
    <x v="1"/>
    <x v="1"/>
    <x v="132"/>
    <s v="The ecologically notable places in the water column included: pelagic and diadromous fish persistent areas.  Atlantic Sturgeon persistence areas, part of the diadromous fish group, were highlighted so they could be distinguished within the migratory portfolio. "/>
    <s v="Polygon"/>
    <s v="Coming soon"/>
    <s v="In LIS"/>
    <s v="Dataset created 2013"/>
    <s v="The Nature Conservancy"/>
    <s v="The Nature Conservancy"/>
    <s v="Coming soon"/>
    <s v="Coming soon"/>
    <s v="Coming soon"/>
    <s v="When released dataset will be found here: https://www.conservationgateway.org/ConservationByGeography/NorthAmerica/UnitedStates/edc/reportsdata/marine/lis/Pages/default.aspx"/>
    <s v="Coming soon"/>
    <d v="2014-09-22T00:00:00"/>
    <s v="KW"/>
    <s v="LISEA"/>
  </r>
  <r>
    <n v="0"/>
    <s v="General Reference "/>
    <s v="boundary"/>
    <s v="LISSI-5"/>
    <x v="0"/>
    <s v="data in marine cadastre.gov - use that"/>
    <x v="2"/>
    <x v="2"/>
    <x v="2"/>
    <x v="133"/>
    <s v="This data set contains the Preliminary Federal Outer Continental Shelf (OCS) Administrative Boundaries Extending from the Submerged Lands Act Boundary seaward to the Limit of the United States Outer Continental Shelf (The U.S. 200 nautical mile Limit, or other marine boundary) for the MMS Atlantic Region.  The precise coordinates in this file are preliminary, pending final review.  "/>
    <s v="Line"/>
    <m/>
    <s v="Connecticut and New York (Statewide) and other Atlantic states"/>
    <m/>
    <s v="EPA"/>
    <s v="EPA Region 2"/>
    <s v="?"/>
    <s v="?"/>
    <m/>
    <m/>
    <m/>
    <m/>
    <s v="KOB"/>
    <s v="LIS Inventory May2011revisedLIS"/>
  </r>
  <r>
    <n v="0"/>
    <s v="Administrative Boundaries"/>
    <m/>
    <s v="NEOD-1"/>
    <x v="0"/>
    <s v="outside our area of interest (RI)?"/>
    <x v="2"/>
    <x v="2"/>
    <x v="2"/>
    <x v="134"/>
    <s v="This map layer shows five types of offshore marine jurisdictional boundaries for the United States: Exclusive Economic Zone, Contiguous Zone, Territorial Sea, Revenue Sharing Boundary, and State Seaward Boundary. The map layer is a standardized compilation of published marine boundaries from the NOAA Office of Coast Survey and the Bureau of Ocean Energy Management."/>
    <s v="Line"/>
    <s v="http://j.mp/TxBlUS"/>
    <s v="Around Block Island"/>
    <d v="2010-11-22T00:00:00"/>
    <s v="NOAA Coastal Services Center"/>
    <s v="NortheastOceanData.org"/>
    <s v="Yes"/>
    <d v="2011-06-15T00:00:00"/>
    <s v="Web: Web Merc., Download: NAD83"/>
    <s v="http://www.northeastoceandata.org/data/data-download/"/>
    <s v="http://ec2-50-19-218-171.compute-1.amazonaws.com/arcgis1/rest/services/"/>
    <d v="2014-05-22T00:00:00"/>
    <s v="KW"/>
    <s v="NE Ocean Data Portal Inventory"/>
  </r>
  <r>
    <n v="1"/>
    <m/>
    <m/>
    <s v="LISRC-1"/>
    <x v="1"/>
    <s v="dated, but may provide info in areas of LIS where no other current data exists"/>
    <x v="1"/>
    <x v="1"/>
    <x v="1"/>
    <x v="135"/>
    <s v="point overlay showing the the distribution of benthic foraminiferal samples collected in 1952 by F. L. Parker"/>
    <s v="Point"/>
    <m/>
    <s v="LIS"/>
    <n v="1952"/>
    <s v="USGS  USGS OFR 00-304"/>
    <s v="USGS"/>
    <s v="Yes"/>
    <d v="2000-08-02T00:00:00"/>
    <s v="UTM18N NAD83"/>
    <s v="http://www.lisrc.uconn.edu/lisrc/catalog.asp"/>
    <m/>
    <d v="2004-09-15T00:00:00"/>
    <s v="KOB"/>
    <s v="LISRC Inventory"/>
  </r>
  <r>
    <n v="1"/>
    <m/>
    <m/>
    <s v="LISRC-10"/>
    <x v="1"/>
    <s v="dated, but may provide info in areas of LIS where no other current data exists"/>
    <x v="1"/>
    <x v="1"/>
    <x v="1"/>
    <x v="136"/>
    <s v="a point overlay showing the the population of benthic foraminiferain samples collected during the time period of 1996 - 1997 by the USGS"/>
    <s v="Point"/>
    <m/>
    <s v="LIS"/>
    <s v="1996-1997"/>
    <s v="USGS  USGS OFR 00-304"/>
    <s v="USGS"/>
    <s v="Yes"/>
    <d v="2000-08-28T00:00:00"/>
    <s v="UTM18N NAD83"/>
    <s v="http://www.lisrc.uconn.edu/lisrc/catalog.asp"/>
    <m/>
    <d v="2004-09-15T00:00:00"/>
    <s v="KOB"/>
    <s v="LISRC Inventory"/>
  </r>
  <r>
    <n v="1"/>
    <m/>
    <m/>
    <s v="LISRC-2"/>
    <x v="1"/>
    <s v="dated, but may provide info in areas of LIS where no other current data exists"/>
    <x v="1"/>
    <x v="1"/>
    <x v="1"/>
    <x v="137"/>
    <s v="point layer showing the the location of surficial sediment samples in Long Island containing Clostridium perfringens and the concentration of Clostridium perfringens in those samples."/>
    <s v="Point"/>
    <m/>
    <s v="LIS"/>
    <s v="1996-1997"/>
    <s v="USGS  USGS OFR 00-304"/>
    <s v="USGS"/>
    <s v="Yes"/>
    <d v="2000-08-04T00:00:00"/>
    <s v="UTM18N NAD83"/>
    <s v="http://www.lisrc.uconn.edu/lisrc/catalog.asp"/>
    <m/>
    <d v="2014-09-15T00:00:00"/>
    <s v="KOB"/>
    <s v="LISRC Inventory"/>
  </r>
  <r>
    <n v="0"/>
    <s v="Administrative"/>
    <m/>
    <s v="MAP-2"/>
    <x v="0"/>
    <s v="outside our area of interest (RI)?"/>
    <x v="2"/>
    <x v="2"/>
    <x v="2"/>
    <x v="138"/>
    <s v="These boundaries were created for BOEM administrative purposes only, such as delineating BOEM planning areas or determining shared state revenue sharing within the 3 nautical mile zone seaward of the SLA boundary, known as the Revenue Sharing Boundary. They were created using the equidistant principle used to divide offshore areas between countries as defined within the UNCLOS. They are not meant to depict areas offshore as pertaining to or controlled by any particular state."/>
    <s v="Polygon"/>
    <s v="http://portal.midatlanticocean.org/visualize/#x=-72.58&amp;y=41.10&amp;z=9&amp;logo=true&amp;controls=true&amp;dls[]=true&amp;dls[]=0.5&amp;dls[]=6&amp;basemap=ESRI+Ocean&amp;themes[ids][]=1&amp;tab=data&amp;legends=false&amp;layers=true"/>
    <s v="Around Block Island"/>
    <d v="2005-02-01T00:00:00"/>
    <s v="Bureau of Ocean Energy Management"/>
    <s v="MARCO Data Portal"/>
    <s v="Yes"/>
    <d v="2010-07-09T00:00:00"/>
    <m/>
    <s v="http://portal.midatlanticocean.org/explore/catalog"/>
    <s v="Get from MARCO Group"/>
    <d v="2014-05-27T00:00:00"/>
    <s v="KW"/>
    <s v="Mid-Atlantic Portal Inventory"/>
  </r>
  <r>
    <n v="0"/>
    <s v="Administrative Boundaries"/>
    <m/>
    <s v="NEOD-3"/>
    <x v="0"/>
    <s v="outside our area of interest (RI)?"/>
    <x v="2"/>
    <x v="2"/>
    <x v="2"/>
    <x v="139"/>
    <s v="This map layer shows Outer Continental Shelf (OCS) Lease Blocks, which are defined by the federal government to support offshore resource management. Block labels are visible on the map at appropriate zoom levels. Standard lease blocks are 4,800 meters square, but blocks can be smaller when clipped by an existing marine boundary, such as an international boundary, federal-state boundary, or Universal Transverse Mercator (UTM) Zone boundary."/>
    <s v="Polygon"/>
    <s v="http://j.mp/TxBvvu"/>
    <s v="Around Block Island"/>
    <s v="2005-2008"/>
    <s v="Bureau of Ocean Energy Management"/>
    <s v="NortheastOceanData.org"/>
    <s v="Yes"/>
    <d v="2011-06-15T00:00:00"/>
    <s v="Web: Web Merc., Download: NAD85"/>
    <s v="http://www.northeastoceandata.org/data/data-download/"/>
    <s v="http://ec2-50-19-218-171.compute-1.amazonaws.com/arcgis1/rest/services/"/>
    <d v="2014-05-22T00:00:00"/>
    <s v="KW"/>
    <s v="NE Ocean Data Portal Inventory"/>
  </r>
  <r>
    <n v="0"/>
    <s v="Administrative Boundaries"/>
    <m/>
    <s v="NEOD-5"/>
    <x v="1"/>
    <s v="base layer"/>
    <x v="2"/>
    <x v="2"/>
    <x v="2"/>
    <x v="140"/>
    <s v=" This map layer shows the coastal states of New England and New York, including their offshore boundaries. "/>
    <s v="Polygon"/>
    <s v="http://j.mp/TxBzeG"/>
    <s v="In and around LIS"/>
    <n v="2007"/>
    <s v="U.S Census Bureau"/>
    <s v="NortheastOceanData.org"/>
    <s v="Yes"/>
    <n v="2007"/>
    <s v="Web: Web Merc., Download: NAD87"/>
    <s v="http://www.northeastoceandata.org/data/data-download/"/>
    <s v="http://ec2-50-19-218-171.compute-1.amazonaws.com/arcgis1/rest/services/"/>
    <d v="2014-05-22T00:00:00"/>
    <s v="KW"/>
    <s v="NE Ocean Data Portal Inventory"/>
  </r>
  <r>
    <n v="0"/>
    <s v="Administrative"/>
    <s v="Marine Jurisdictions"/>
    <s v="MAP-1"/>
    <x v="0"/>
    <s v="outside our area of interest (RI)?"/>
    <x v="2"/>
    <x v="2"/>
    <x v="2"/>
    <x v="141"/>
    <s v="The Submerged Lands Act (SLA) boundary line (also known as State Seaward Boundary or Fed State Boundary) defines the seaward limit of a state's submerged lands and the landward boundary of federally managed OCS lands. In the BOEM Atlantic Region it is projected 3 nautical miles offshore from the baseline."/>
    <s v="Line"/>
    <s v="http://portal.midatlanticocean.org/visualize/#x=-72.61&amp;y=41.03&amp;z=9&amp;logo=true&amp;controls=true&amp;dls[]=true&amp;dls[]=0.7&amp;dls[]=74&amp;basemap=ESRI+Ocean&amp;themes[ids][]=1&amp;themes[ids][]=4&amp;tab=data&amp;legends=false&amp;layers=true"/>
    <s v="Around Block Island"/>
    <s v="2005-2008"/>
    <s v="Bureau of Ocean Energy Management, Mapping and Boundary Branch"/>
    <s v="MARCO Data Portal"/>
    <s v="Yes"/>
    <d v="2010-10-13T00:00:00"/>
    <m/>
    <s v="http://portal.midatlanticocean.org/explore/catalog"/>
    <s v="Get from MARCO Group"/>
    <d v="2014-05-27T00:00:00"/>
    <s v="KW"/>
    <s v="Mid-Atlantic Portal Inventory"/>
  </r>
  <r>
    <n v="1"/>
    <m/>
    <m/>
    <s v="LISRC-3"/>
    <x v="1"/>
    <s v="dated, but may provide info in areas of LIS where no other current data exists"/>
    <x v="1"/>
    <x v="1"/>
    <x v="1"/>
    <x v="142"/>
    <s v="the location where samples from Pellegrino and Hubbard were summarized to provide detailed analysis of 35 common species found in Long Island Sound benthic communities"/>
    <s v="Point"/>
    <m/>
    <s v="LIS"/>
    <n v="1983"/>
    <s v="USGS  USGS OFR 00-304"/>
    <s v="USGS"/>
    <s v="Yes"/>
    <d v="2000-08-10T00:00:00"/>
    <s v="UTM18N NAD83"/>
    <s v="http://www.lisrc.uconn.edu/lisrc/catalog.asp"/>
    <m/>
    <d v="2014-09-15T00:00:00"/>
    <s v="KOB"/>
    <s v="LISRC Inventory"/>
  </r>
  <r>
    <n v="1"/>
    <m/>
    <m/>
    <s v="LISRC-4"/>
    <x v="1"/>
    <s v="dated, but may provide info in areas of LIS where no other current data exists"/>
    <x v="1"/>
    <x v="1"/>
    <x v="1"/>
    <x v="143"/>
    <s v="a point overlay showing the the distribution of benthic foraminiferal samples collected in 1965 by M. A. Buzas"/>
    <s v="Point"/>
    <m/>
    <s v="LIS"/>
    <n v="1965"/>
    <s v="USGS  USGS OFR 00-304"/>
    <s v="USGS"/>
    <s v="Yes"/>
    <d v="2000-08-02T00:00:00"/>
    <s v="UTM18N NAD83"/>
    <s v="http://www.lisrc.uconn.edu/lisrc/catalog.asp"/>
    <m/>
    <d v="2014-09-15T00:00:00"/>
    <s v="KOB"/>
    <s v="LISRC Inventory"/>
  </r>
  <r>
    <n v="0"/>
    <m/>
    <m/>
    <s v="MCI-15"/>
    <x v="2"/>
    <s v="is this different than NEOD-6?"/>
    <x v="3"/>
    <x v="3"/>
    <x v="3"/>
    <x v="144"/>
    <s v="Pending or issued preliminary permits* or issued licenses for marine hydrokinetic projects that produce energy from waves or directly from the flow of water in ocean currents or tides. The status of these projects is administered by the Federal Energy Regulatory Commission (FERC). This dataset excludes any sites considered inland. Listings found for maximum capacity and average annual production are estimates obtained from applications submitted to FERC by the licensee. Actual numbers upon build-out could vary. *Preliminary permits maintain priority of application for a license for up to three years while a potential license applicant explores project feasibility and prepares a license application, but do not authorize construction, operation, or maintenance of a hydropower project. Although studies are often carried out while potential applicants hold preliminary permits, the permits do not authorize any activity or site access. Such permissions must be obtained from the appropriate authority. In some cases, potential license applicants can obtain a successive permit if they have pursued the preparation of a license application in good faith and with due diligence. Only a small portion of preliminary permits lead to licenses."/>
    <m/>
    <m/>
    <s v="LIS"/>
    <s v="as of June 2014"/>
    <s v="Federal Energy Regulatory Commission"/>
    <s v="Marine Cadastre"/>
    <s v="http://csc.noaa.gov/htdata/CMSP/Metadata/MarineHydrokineticProjects.htm"/>
    <d v="2014-07-02T00:00:00"/>
    <m/>
    <s v="http://marinecadastre.gov/data/"/>
    <s v="http://csc.noaa.gov/arcgis/rest/services/MarineCadastre/OceanEnergy/MapServer/2"/>
    <d v="2014-09-17T00:00:00"/>
    <s v="LP"/>
    <s v="MarineCadastreInventory"/>
  </r>
  <r>
    <n v="0"/>
    <m/>
    <m/>
    <s v="MCI-16"/>
    <x v="1"/>
    <s v="Use federal layer as primary resource for national datasets"/>
    <x v="3"/>
    <x v="3"/>
    <x v="3"/>
    <x v="127"/>
    <s v="These data depict the occurrence of submarine cables in and around U.S. navigable waters. The purpose of this data product is to support coastal planning at the regional and national scale. Source geometry and attributes were derived from 2010 NOAA Electronic Navigational Charts (ENCs) and 2009 NOAA Raster Navigational Charts (RNCs) and recently updated in 2013 referencing the RNCs. Polyline features explicitly defined as cables were compiled from the original sources, exclusive of those features noted as 'cable areas'. The scale of the source material was highly variable and discontinuities between multiple sources were resolved with least possible spatial adjustments. The original S-57 data model was modified for readability and performance. "/>
    <m/>
    <m/>
    <s v="LIS"/>
    <s v="as of December 2012"/>
    <s v="NOAA Office of Coast Survey"/>
    <s v="Marine Cadastre"/>
    <s v="http://csc.noaa.gov/htdata/CMSP/Metadata/SubmarineCables.htm"/>
    <d v="2013-08-01T00:00:00"/>
    <m/>
    <s v="http://marinecadastre.gov/data/"/>
    <s v="http://csc.noaa.gov/arcgis/rest/services/MarineCadastre/NavigationAndMarineTransportation/MapServer/4"/>
    <d v="2014-09-17T00:00:00"/>
    <s v="LP"/>
    <s v="MarineCadastreInventory"/>
  </r>
  <r>
    <n v="1"/>
    <m/>
    <m/>
    <s v="MCI-17"/>
    <x v="0"/>
    <s v="LISEA has a substrate dataset"/>
    <x v="0"/>
    <x v="12"/>
    <x v="12"/>
    <x v="145"/>
    <s v="The continental margin sediment distribution data from the USGS Continental Margin Mapping Program (CONMAP) is derived sediment distribution for the East Coast. The purpose of the data layer is to show the sediment grain size distributions along the U.S. East Coast. This data layer is supplied primarily as a gross overview to show general textural trends. It does not accurately depict small-scale sediment distributions. "/>
    <m/>
    <m/>
    <s v="LIS"/>
    <s v="1982 -1999"/>
    <s v="U.S. Geological Survey"/>
    <s v="Marine Cadastre"/>
    <s v="http://woodshole.er.usgs.gov/openfile/of2005-1001/data/conmapsg/conmapsg.htm"/>
    <d v="2004-12-20T00:00:00"/>
    <m/>
    <s v="http://marinecadastre.gov/data/"/>
    <s v="http://coastalmap.marine.usgs.gov/rest/services/EastCoast/AtlanticCoast/MapServer/234"/>
    <d v="2014-09-17T00:00:00"/>
    <s v="LP"/>
    <s v="MarineCadastreInventory"/>
  </r>
  <r>
    <n v="1"/>
    <m/>
    <m/>
    <s v="MCI-18"/>
    <x v="0"/>
    <m/>
    <x v="0"/>
    <x v="0"/>
    <x v="0"/>
    <x v="146"/>
    <s v="Coastal bathymetric depth, measured in meters at depth values of: -10, -20, -30, -40, -50, -60, -70, -80, -90, -100, -150 -200, -400, -600 "/>
    <m/>
    <m/>
    <s v="LIS"/>
    <d v="2013-04-01T00:00:00"/>
    <s v="NOAA National Geophysical Data Center"/>
    <s v="Marine Cadastre"/>
    <s v="http://csc.noaa.gov/htdata/CMSP/Metadata/BathymetricContours.htm"/>
    <d v="2013-07-02T00:00:00"/>
    <m/>
    <s v="http://marinecadastre.gov/data/"/>
    <s v="http://csc.noaa.gov/arcgis/rest/services/MarineCadastre/PhysicalOceanographicAndMarineHabitat/MapServer/6"/>
    <d v="2014-09-17T00:00:00"/>
    <s v="LP"/>
    <s v="MarineCadastreInventory"/>
  </r>
  <r>
    <n v="1"/>
    <m/>
    <m/>
    <s v="MCI-19"/>
    <x v="0"/>
    <m/>
    <x v="3"/>
    <x v="5"/>
    <x v="5"/>
    <x v="147"/>
    <s v="This dataset shows the point locations (as of March 2013), of High Frequency (HF) radar systems. HF radars measure the speed and direction of ocean surface currents in near real time. These radars can measure currents over a large region of the coastal ocean, from a few kilometers offshore up to 200 km, and can operate under any weather conditions. Dozens of institutions own and operate HF radars, and a majority are coordinated through the US Integrated Ocean Observing System. Ocean surface current data from these radars are shared on national servers -- the National Data Buoy Center and Scripps Institution of Oceanography -- who deliver the data to anyone who needs it. "/>
    <m/>
    <m/>
    <s v="LIS"/>
    <d v="2013-03-01T00:00:00"/>
    <s v="U.S. Integrated Ocean Observing System"/>
    <s v="Marine Cadastre"/>
    <s v="http://csc.noaa.gov/htdata/CMSP/Metadata/HighFrequencyRadarLocations.htm"/>
    <d v="2013-07-02T00:00:00"/>
    <m/>
    <s v="http://marinecadastre.gov/data/"/>
    <s v="http://csc.noaa.gov/arcgis/rest/services/MarineCadastre/PhysicalOceanographicAndMarineHabitat/MapServer/1"/>
    <d v="2014-09-17T00:00:00"/>
    <s v="LP"/>
    <s v="MarineCadastreInventory"/>
  </r>
  <r>
    <n v="1"/>
    <m/>
    <m/>
    <s v="MCI-20"/>
    <x v="0"/>
    <s v="LISEA has a substrate dataset"/>
    <x v="0"/>
    <x v="12"/>
    <x v="12"/>
    <x v="148"/>
    <s v="The usSEABED database contains data for the entire U.S. Exclusive Economic Zone and is an ongoing task of the Marine Aggregates Resources and Processes and National Benthic Habitats Studies (Pacific) projects, USGS Coastal and Marine Geology teams in Santa Cruz, CA, Woods Hole, MA, and St. Petersburg, FL, and the University of Colorado. This data layer is a point coverage of known sediment samplings, inspections and probings from the usSEABED data collection and integrated using the software system dbSEABED. This data layer represents the extracted (EXT) output of the dbSEABED mining software. The EXT data is usually based on instrumental analyses (probe or laboratory) but may apply to just a subsample of the sediment (eg. No large shells). "/>
    <m/>
    <m/>
    <s v="LIS"/>
    <n v="2005"/>
    <s v="U.S. Geological Survey"/>
    <s v="Marine Cadastre"/>
    <s v="http://pubs.usgs.gov/ds/2005/118/data/atl_extmeta.htm"/>
    <d v="2005-05-18T00:00:00"/>
    <m/>
    <s v="http://marinecadastre.gov/data/"/>
    <s v="http://csc.noaa.gov/arcgis/rest/services/MarineCadastre/PhysicalOceanographicAndMarineHabitat/MapServer/5"/>
    <d v="2014-09-17T00:00:00"/>
    <s v="LP"/>
    <s v="MarineCadastreInventory"/>
  </r>
  <r>
    <n v="1"/>
    <m/>
    <m/>
    <s v="LISRC-5"/>
    <x v="1"/>
    <s v="dated, but may provide info in areas of LIS where no other current data exists"/>
    <x v="1"/>
    <x v="1"/>
    <x v="1"/>
    <x v="149"/>
    <s v="provides detailed information from Pellegrino and Hubbard (1983). It shows the sample locations and provides a summary of the total number of species found at each station, species richness."/>
    <s v="Point"/>
    <m/>
    <s v="LIS"/>
    <n v="1979"/>
    <s v="USGS  USGS OFR 00-304"/>
    <s v="USGS"/>
    <s v="Yes"/>
    <d v="2000-01-01T00:00:00"/>
    <s v="UTM18N NAD83"/>
    <s v="http://www.lisrc.uconn.edu/lisrc/catalog.asp"/>
    <m/>
    <d v="2014-09-15T00:00:00"/>
    <s v="KOB"/>
    <s v="LISRC Inventory"/>
  </r>
  <r>
    <n v="1"/>
    <m/>
    <m/>
    <s v="LISRC-6"/>
    <x v="1"/>
    <s v="dated, but may provide info in areas of LIS where no other current data exists"/>
    <x v="1"/>
    <x v="1"/>
    <x v="1"/>
    <x v="150"/>
    <s v="provides the location where samples were taken in a survey of benthic communities conducted by H.L. Sanders (1956)"/>
    <s v="Point"/>
    <m/>
    <s v="LIS"/>
    <n v="1956"/>
    <s v="USGS  USGS OFR 00-304"/>
    <s v="USGS"/>
    <s v="Yes"/>
    <d v="2005-08-05T00:00:00"/>
    <s v="UTM18N NAD83"/>
    <s v="http://www.lisrc.uconn.edu/lisrc/catalog.asp"/>
    <m/>
    <d v="2014-09-15T00:00:00"/>
    <s v="KOB"/>
    <s v="LISRC Inventory"/>
  </r>
  <r>
    <n v="1"/>
    <m/>
    <m/>
    <s v="LISRC-7"/>
    <x v="1"/>
    <s v="dated, but may provide info in areas of LIS where no other current data exists"/>
    <x v="1"/>
    <x v="1"/>
    <x v="1"/>
    <x v="151"/>
    <s v="location where samples were taken in a survey of benthic communities conducted by P.L. McCall (1975)"/>
    <s v="Point"/>
    <m/>
    <s v="LIS"/>
    <n v="1975"/>
    <s v="USGS  USGS OFR 00-304"/>
    <s v="USGS"/>
    <s v="Yes"/>
    <d v="2000-01-01T00:00:00"/>
    <s v="UTM 18 NAD83"/>
    <s v="http://www.lisrc.uconn.edu/lisrc/catalog.asp"/>
    <m/>
    <d v="2014-09-15T00:00:00"/>
    <s v="KOB"/>
    <s v="LISRC Inventory"/>
  </r>
  <r>
    <n v="1"/>
    <m/>
    <m/>
    <s v="LISRC-8"/>
    <x v="1"/>
    <s v="dated, but may provide info in areas of LIS where no other current data exists"/>
    <x v="1"/>
    <x v="1"/>
    <x v="1"/>
    <x v="152"/>
    <s v="location where samples were taken in a survey of benthic communities conducted by P. Pellegrino and W. Hubbard (1983)"/>
    <s v="Point"/>
    <m/>
    <s v="LIS"/>
    <n v="1983"/>
    <s v="USGS  USGS OFR 00-304"/>
    <s v="USGS"/>
    <s v="Yes"/>
    <d v="2000-01-01T00:00:00"/>
    <s v="UTM18N NAD83"/>
    <s v="http://www.lisrc.uconn.edu/lisrc/catalog.asp"/>
    <m/>
    <d v="2014-09-15T00:00:00"/>
    <s v="KOB"/>
    <s v="LISRC Inventory"/>
  </r>
  <r>
    <n v="1"/>
    <m/>
    <m/>
    <s v="LISRC-9"/>
    <x v="1"/>
    <s v="dated, but may provide info in areas of LIS where no other current data exists"/>
    <x v="1"/>
    <x v="1"/>
    <x v="1"/>
    <x v="153"/>
    <s v="location where samples were taken in a survey of benthic communities conducted by R.N. Reid, et al (1979)"/>
    <s v="Point"/>
    <m/>
    <s v="LIS"/>
    <n v="1979"/>
    <s v="USGS  USGS OFR 00-304"/>
    <s v="USGS"/>
    <s v="Yes"/>
    <d v="2000-01-01T00:00:00"/>
    <s v="UTM18N NAD83"/>
    <s v="http://www.lisrc.uconn.edu/lisrc/catalog.asp"/>
    <m/>
    <d v="2014-09-15T00:00:00"/>
    <s v="KOB"/>
    <s v="LISRC Inventory"/>
  </r>
  <r>
    <n v="1"/>
    <s v="Environmental Benefit "/>
    <s v="water quality"/>
    <s v="LISSI-11"/>
    <x v="1"/>
    <s v="2008 not most recent; use 2012 versions of estuaries/rivers"/>
    <x v="5"/>
    <x v="18"/>
    <x v="15"/>
    <x v="154"/>
    <s v="Connecticut 305b Assessed Estuary 2008 is a 1:24,000-scale, polygon feature-based layer that includes estuaries that have been assessed in compliance with Sections 305(b) and 303(d) of the federal Clean Water Act.  Section 305(b) of the Clean Water Act requires each state to monitor, assess and report on the quality of its waters relative to attainment of designated uses established by the State's water quality standards.  Section 303(d) requires each State to compile a subset of that list identifying only those waters not meeting water quality standards and assign a Total Maximum Daily Load (TMDL) priority ranking to each impaired waterbody.  This layer is based on information collected and compiled prior to 2008.  It represents conditions at a particular point in time and does not represent current conditions.  This layer includes only assessed estuaries. "/>
    <s v="Polygon"/>
    <s v="http://cteco.uconn.edu/maps.htm"/>
    <s v="Connecticut"/>
    <s v="prior to 2008"/>
    <s v="CT DEEP"/>
    <s v="CT DEEP"/>
    <s v="Yes"/>
    <d v="2011-12-13T00:00:00"/>
    <s v="CT State Plane NAD83"/>
    <s v="http://www.ct.gov/deep/cwp/view.asp?a=2698&amp;q=322898&amp;deepNav_GID=1707%20"/>
    <s v="http://cteco.uconn.edu/map_services.htm"/>
    <d v="2014-09-15T00:00:00"/>
    <s v="KOB"/>
    <s v="LIS Inventory May2011revisedLIS"/>
  </r>
  <r>
    <n v="1"/>
    <m/>
    <m/>
    <s v="MCI-27"/>
    <x v="1"/>
    <s v="Seems to be the most up to date"/>
    <x v="3"/>
    <x v="5"/>
    <x v="5"/>
    <x v="155"/>
    <s v="In 1981, NOAA’s National Ocean Service (NOS) implemented the Automated Wreck and Obstruction Information System (AWOIS) to assist in planning hydrographic survey operations and to catalog and store a substantial volume of reported wrecks and obstructions that are considered navigational hazards within U.S. coastal waters. As part of the hydrographic survey planning process, these records are reviewed and those records which require additional field investigation are assigned to specific field units for verification. The results of these investigations eventually become part of the AWOIS record so that a permanent history of a wreck or obstruction is always available. AWOIS is not a comprehensive record of wrecks in any particular area. There are wrecks in AWOIS that do not appear on the nautical chart and there are wrecks on the nautical chart that do not appear in AWOIS. Updates to AWOIS are ongoing; however, it will never completely address every known or reported wreck. For more information regarding this data and the definitions of the symbols please reference the publication link under additional information. "/>
    <m/>
    <m/>
    <s v="LIS"/>
    <s v="as of June 2013"/>
    <s v="NOAA Office of Coast Survey"/>
    <s v="Marine Cadastre"/>
    <s v="http://csc.noaa.gov/htdata/CMSP/Metadata/WrecksAndObstructions.htm"/>
    <d v="2014-01-17T00:00:00"/>
    <m/>
    <s v="http://marinecadastre.gov/data/"/>
    <s v="http://csc.noaa.gov/arcgis/rest/services/MarineCadastre/NavigationAndMarineTransportation/MapServer/1"/>
    <d v="2014-09-17T00:00:00"/>
    <s v="LP"/>
    <s v="MarineCadastreInventory"/>
  </r>
  <r>
    <n v="0"/>
    <s v="Biological"/>
    <s v=" Productivity"/>
    <s v="NYSDI-1"/>
    <x v="0"/>
    <s v="Seems to be same as whats on NEOD"/>
    <x v="1"/>
    <x v="11"/>
    <x v="11"/>
    <x v="156"/>
    <s v="As a proxy for surface primary productivity, seasonal chlorophyll a concentrations (mg/m3) for the period of 1998-2006 were extracted from high-resolution SeaWiFS satellite imagery."/>
    <s v="Raster"/>
    <m/>
    <s v="regional, includes LIS"/>
    <s v="1998-2006, composite"/>
    <s v="NOAA NCCOS"/>
    <m/>
    <s v="Yes"/>
    <d v="2014-04-01T00:00:00"/>
    <s v="NAD83 UTM Zone 18N"/>
    <m/>
    <s v="http://opdgig.dos.ny.gov/arcgis/rest/services/NYOPDIG/BioData/MapServer/0"/>
    <d v="2014-04-01T00:00:00"/>
    <s v="LP"/>
    <s v="NY Spatial Data Inventory"/>
  </r>
  <r>
    <n v="0"/>
    <s v="Biological"/>
    <s v=" Productivity"/>
    <s v="NYSDI-2"/>
    <x v="0"/>
    <s v="Seems to be same as whats on NEOD"/>
    <x v="1"/>
    <x v="11"/>
    <x v="11"/>
    <x v="157"/>
    <s v="As a proxy for surface primary productivity, seasonal chlorophyll a concentrations (mg/m3) for the period of 1998-2006 were extracted from high-resolution SeaWiFS satellite imagery."/>
    <s v="Raster"/>
    <m/>
    <s v="regional, includes LIS"/>
    <s v="1998-2006, composite"/>
    <s v="NOAA NCCOS"/>
    <m/>
    <s v="Yes"/>
    <d v="2014-04-01T00:00:00"/>
    <s v="NAD83 UTM Zone 18N"/>
    <m/>
    <s v="http://opdgig.dos.ny.gov/arcgis/rest/services/NYOPDIG/BioData/MapServer/1"/>
    <d v="2014-04-01T00:00:00"/>
    <s v="LP"/>
    <s v="NY Spatial Data Inventory"/>
  </r>
  <r>
    <n v="0"/>
    <s v="Biological"/>
    <s v=" Productivity"/>
    <s v="NYSDI-3"/>
    <x v="0"/>
    <s v="Seems to be same as whats on NEOD"/>
    <x v="1"/>
    <x v="11"/>
    <x v="11"/>
    <x v="158"/>
    <s v="As a proxy for surface primary productivity, seasonal chlorophyll a concentrations (mg/m3) for the period of 1998-2006 were extracted from high-resolution SeaWiFS satellite imagery."/>
    <s v="Raster"/>
    <m/>
    <s v="regional, includes LIS"/>
    <s v="1998-2006, composite"/>
    <s v="NOAA NCCOS"/>
    <m/>
    <s v="Yes"/>
    <d v="2014-04-01T00:00:00"/>
    <s v="NAD83 UTM Zone 18N"/>
    <m/>
    <s v="http://opdgig.dos.ny.gov/arcgis/rest/services/NYOPDIG/BioData/MapServer/2"/>
    <d v="2014-04-01T00:00:00"/>
    <s v="LP"/>
    <s v="NY Spatial Data Inventory"/>
  </r>
  <r>
    <n v="0"/>
    <s v="Biological"/>
    <s v=" Productivity"/>
    <s v="NYSDI-4"/>
    <x v="0"/>
    <s v="Seems to be same as whats on NEOD"/>
    <x v="1"/>
    <x v="11"/>
    <x v="11"/>
    <x v="159"/>
    <s v="As a proxy for surface primary productivity, seasonal chlorophyll a concentrations (mg/m3) for the period of 1998-2006 were extracted from high-resolution SeaWiFS satellite imagery."/>
    <s v="Raster"/>
    <m/>
    <s v="regional, includes LIS"/>
    <s v="1998-2006, composite"/>
    <s v="NOAA NCCOS"/>
    <m/>
    <s v="Yes"/>
    <d v="2014-04-01T00:00:00"/>
    <s v="NAD83 UTM Zone 18N"/>
    <m/>
    <s v="http://opdgig.dos.ny.gov/arcgis/rest/services/NYOPDIG/BioData/MapServer/3"/>
    <d v="2014-04-01T00:00:00"/>
    <s v="LP"/>
    <s v="NY Spatial Data Inventory"/>
  </r>
  <r>
    <n v="0"/>
    <s v="Biological"/>
    <s v=" Productivity"/>
    <s v="NYSDI-5"/>
    <x v="1"/>
    <s v=""/>
    <x v="1"/>
    <x v="11"/>
    <x v="11"/>
    <x v="160"/>
    <s v="Near surface biomass of zooplankton were interpolated (ordinary kriging) from point data obtained from the NOAA National Marine Fisheries Service's (NMFS) Copepod database. This database spans from 1966 to 2001 and does not include larval fish (the all-taxa zooplankton global compilation was used, available here). Biomass is measured as mean displacement volume per volume of water strained (ml/m3)."/>
    <s v="Raster"/>
    <m/>
    <s v="regional, includes LIS"/>
    <s v="1966-2001, composite"/>
    <s v="NOAA NCCOS"/>
    <m/>
    <s v="Yes"/>
    <d v="2014-04-01T00:00:00"/>
    <s v="NAD83 UTM Zone 18N"/>
    <m/>
    <s v="http://opdgig.dos.ny.gov/arcgis/rest/services/NYOPDIG/BioData/MapServer/4"/>
    <d v="2014-04-01T00:00:00"/>
    <s v="LP"/>
    <s v="NY Spatial Data Inventory"/>
  </r>
  <r>
    <n v="0"/>
    <s v="Biological"/>
    <s v=" Productivity"/>
    <s v="NYSDI-6"/>
    <x v="1"/>
    <s v=""/>
    <x v="1"/>
    <x v="11"/>
    <x v="11"/>
    <x v="161"/>
    <s v="Near surface biomass of zooplankton were interpolated (ordinary kriging) from point data obtained from the NOAA National Marine Fisheries Service's (NMFS) Copepod database. This database spans from 1966 to 2001 and does not include larval fish (the all-taxa zooplankton global compilation was used, available here). Biomass is measured as mean displacement volume per volume of water strained (ml/m3)."/>
    <s v="Raster"/>
    <m/>
    <s v="regional, includes LIS"/>
    <s v="1966-2001, composite"/>
    <s v="NOAA NCCOS"/>
    <m/>
    <s v="Yes"/>
    <d v="2014-04-01T00:00:00"/>
    <s v="NAD83 UTM Zone 18N"/>
    <m/>
    <s v="http://opdgig.dos.ny.gov/arcgis/rest/services/NYOPDIG/BioData/MapServer/5"/>
    <d v="2014-04-01T00:00:00"/>
    <s v="LP"/>
    <s v="NY Spatial Data Inventory"/>
  </r>
  <r>
    <n v="0"/>
    <s v="Biological"/>
    <s v=" Productivity"/>
    <s v="NYSDI-7"/>
    <x v="1"/>
    <s v=""/>
    <x v="1"/>
    <x v="11"/>
    <x v="11"/>
    <x v="162"/>
    <s v="Near surface biomass of zooplankton were interpolated (ordinary kriging) from point data obtained from the NOAA National Marine Fisheries Service's (NMFS) Copepod database. This database spans from 1966 to 2001 and does not include larval fish (the all-taxa zooplankton global compilation was used, available here). Biomass is measured as mean displacement volume per volume of water strained (ml/m3)."/>
    <s v="Raster"/>
    <m/>
    <s v="regional, includes LIS"/>
    <s v="1966-2001, composite"/>
    <s v="NOAA NCCOS"/>
    <m/>
    <s v="Yes"/>
    <d v="2014-04-01T00:00:00"/>
    <s v="NAD83 UTM Zone 18N"/>
    <m/>
    <s v="http://opdgig.dos.ny.gov/arcgis/rest/services/NYOPDIG/BioData/MapServer/6"/>
    <d v="2014-04-01T00:00:00"/>
    <s v="LP"/>
    <s v="NY Spatial Data Inventory"/>
  </r>
  <r>
    <n v="0"/>
    <s v="Biological"/>
    <s v=" Productivity"/>
    <s v="NYSDI-8"/>
    <x v="1"/>
    <s v=""/>
    <x v="1"/>
    <x v="11"/>
    <x v="11"/>
    <x v="163"/>
    <s v="Near surface biomass of zooplankton were interpolated (ordinary kriging) from point data obtained from the NOAA National Marine Fisheries Service's (NMFS) Copepod database. This database spans from 1966 to 2001 and does not include larval fish (the all-taxa zooplankton global compilation was used, available here). Biomass is measured as mean displacement volume per volume of water strained (ml/m3)."/>
    <s v="Raster"/>
    <m/>
    <s v="regional, includes LIS"/>
    <s v="1966-2001, composite"/>
    <s v="NOAA NCCOS"/>
    <m/>
    <s v="Yes"/>
    <d v="2014-04-01T00:00:00"/>
    <s v="NAD83 UTM Zone 18N"/>
    <m/>
    <s v="http://opdgig.dos.ny.gov/arcgis/rest/services/NYOPDIG/BioData/MapServer/7"/>
    <d v="2014-04-01T00:00:00"/>
    <s v="LP"/>
    <s v="NY Spatial Data Inventory"/>
  </r>
  <r>
    <n v="0"/>
    <s v="Biological"/>
    <s v="Seabird"/>
    <s v="NYSDI-9"/>
    <x v="2"/>
    <s v="but update is needed; these data were generated based on surveys conducted in 1980-1988 and only a handful of survey points were sampled in LIS"/>
    <x v="1"/>
    <x v="8"/>
    <x v="8"/>
    <x v="164"/>
    <s v="Seabird sightings in conjunction with environmental covariates were used to fit spatial statistical models and produce predictive maps of seabird distribution and relative abundance in the NY region representative of the period from 1980-1988. Individual species were modeled in 4 seasons when sufficient data was available. Species models were integrated using the common Shannon Diversity Index calculation (Krebs, 1989) to estimate diversity of seabirds. See the following report for more information on this layer's lineage. Menza, C., B.P. Kinlan, D.S. Dorfman, M. Poti and C. Caldow (eds.). 2012. A Biogeographic Assessment of Seabirds, Deep Sea Corals and Ocean Habitats of the New York Bight: Science to Support Offshore Spatial Planning. NOAA Technical Memorandum NOS NCCOS 141. Silver Spring, MD. 224 pp."/>
    <s v="Raster"/>
    <m/>
    <s v="regional, includes LIS"/>
    <s v="1980-1988, composite"/>
    <s v="Manomet Bird Observatory, NOAA NCCOS"/>
    <m/>
    <s v="Yes"/>
    <d v="2014-04-01T00:00:00"/>
    <s v="NAD83 UTM Zone 18N"/>
    <m/>
    <s v="http://opdgig.dos.ny.gov/arcgis/rest/services/NYOPDIG/BioData/MapServer/21"/>
    <d v="2014-04-01T00:00:00"/>
    <s v="LP"/>
    <s v="NY Spatial Data Inventory"/>
  </r>
  <r>
    <n v="0"/>
    <s v="Biological"/>
    <s v="Seabird"/>
    <s v="NYSDI-10"/>
    <x v="2"/>
    <s v="but update is needed; these data were generated based on surveys conducted in 1980-1988 and only a handful of survey points were sampled in LIS"/>
    <x v="1"/>
    <x v="8"/>
    <x v="8"/>
    <x v="165"/>
    <s v="Seabird sightings in conjunction with environmental covariates were used to fit spatial statistical models and produce predictive maps of seabird distribution and relative abundance in the NY region representative of the period from 1980-1988. Individual species were modeled in 4 seasons when sufficient data was available. Species models were integrated using the common Shannon Diversity Index calculation (Krebs, 1989) to estimate diversity of seabirds. See the following report for more information on this layer's lineage. Menza, C., B.P. Kinlan, D.S. Dorfman, M. Poti and C. Caldow (eds.). 2012. A Biogeographic Assessment of Seabirds, Deep Sea Corals and Ocean Habitats of the New York Bight: Science to Support Offshore Spatial Planning. NOAA Technical Memorandum NOS NCCOS 141. Silver Spring, MD. 224 pp."/>
    <s v="Raster"/>
    <m/>
    <s v="regional, includes LIS"/>
    <s v="1980-1988, composite"/>
    <s v="Manomet Bird Observatory, NOAA NCCOS"/>
    <m/>
    <s v="Yes"/>
    <d v="2014-04-01T00:00:00"/>
    <s v="NAD83 UTM Zone 18N"/>
    <m/>
    <s v="http://opdgig.dos.ny.gov/arcgis/rest/services/NYOPDIG/BioData/MapServer/44"/>
    <d v="2014-04-01T00:00:00"/>
    <s v="LP"/>
    <s v="NY Spatial Data Inventory"/>
  </r>
  <r>
    <n v="0"/>
    <s v="Biological"/>
    <s v="Seabird"/>
    <s v="NYSDI-11"/>
    <x v="2"/>
    <s v="but update is needed; these data were generated based on surveys conducted in 1980-1988 and only a handful of survey points were sampled in LIS"/>
    <x v="1"/>
    <x v="8"/>
    <x v="8"/>
    <x v="166"/>
    <s v="Seabird sightings in conjunction with environmental covariates were used to fit spatial statistical models and produce predictive maps of seabird distribution and relative abundance in the NY region representative of the period from 1980-1988. Individual species were modeled in 4 seasons when sufficient data was available. Species models were integrated using the common Shannon Diversity Index calculation (Krebs, 1989) to estimate diversity of seabirds. See the following report for more information on this layer's lineage. Menza, C., B.P. Kinlan, D.S. Dorfman, M. Poti and C. Caldow (eds.). 2012. A Biogeographic Assessment of Seabirds, Deep Sea Corals and Ocean Habitats of the New York Bight: Science to Support Offshore Spatial Planning. NOAA Technical Memorandum NOS NCCOS 141. Silver Spring, MD. 224 pp."/>
    <s v="Raster"/>
    <m/>
    <s v="regional, includes LIS"/>
    <s v="1980-1988, composite"/>
    <s v="Manomet Bird Observatory, NOAA NCCOS"/>
    <m/>
    <s v="Yes"/>
    <d v="2014-04-01T00:00:00"/>
    <s v="NAD83 UTM Zone 18N"/>
    <m/>
    <s v="http://opdgig.dos.ny.gov/arcgis/rest/services/NYOPDIG/BioData/MapServer/70"/>
    <d v="2014-04-01T00:00:00"/>
    <s v="LP"/>
    <s v="NY Spatial Data Inventory"/>
  </r>
  <r>
    <n v="0"/>
    <s v="Commercial Fishing"/>
    <s v="Regional"/>
    <s v="NYSDI-12"/>
    <x v="1"/>
    <s v=""/>
    <x v="3"/>
    <x v="6"/>
    <x v="6"/>
    <x v="167"/>
    <s v="This data product represents the total amount of fish landed (measured in pounds) by federally permitted commercial fishing vessels using gillnet fishing gear between 2001 and 2010. The amount of landings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
    <s v="Polygon"/>
    <m/>
    <s v="regional, includes LIS"/>
    <s v="2001-2010, composite"/>
    <s v="NOAA NMFS"/>
    <s v="NY Information Gateway"/>
    <s v="No"/>
    <d v="2014-04-01T00:00:00"/>
    <s v="NAD83 UTM Zone 18N"/>
    <m/>
    <s v="http://opdgig.dos.ny.gov/arcgis/rest/services/NYOPDIG/HumanUseData/MapServer/10"/>
    <d v="2014-04-01T00:00:00"/>
    <s v="LP"/>
    <s v="NY Spatial Data Inventory"/>
  </r>
  <r>
    <n v="0"/>
    <s v="Commercial Fishing"/>
    <s v="Regional"/>
    <s v="NYSDI-13"/>
    <x v="1"/>
    <s v=""/>
    <x v="3"/>
    <x v="6"/>
    <x v="6"/>
    <x v="168"/>
    <s v="This data product represents the total amount of fish landed (measured in pounds) by federally permitted commercial fishing vessels using traps/pots fishing gear between 2001 and 2010. The amount of landings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
    <s v="Polygon"/>
    <m/>
    <s v="regional, includes LIS"/>
    <s v="2001-2010, composite"/>
    <s v="NOAA NMFS"/>
    <s v="NY Information Gateway"/>
    <s v="No"/>
    <d v="2014-04-01T00:00:00"/>
    <s v="NAD83 UTM Zone 18N"/>
    <m/>
    <s v="http://opdgig.dos.ny.gov/arcgis/rest/services/NYOPDIG/HumanUseData/MapServer/14"/>
    <d v="2014-04-01T00:00:00"/>
    <s v="LP"/>
    <s v="NY Spatial Data Inventory"/>
  </r>
  <r>
    <n v="0"/>
    <s v="Commercial Fishing"/>
    <s v="Regional"/>
    <s v="NYSDI-14"/>
    <x v="1"/>
    <s v=""/>
    <x v="3"/>
    <x v="6"/>
    <x v="6"/>
    <x v="169"/>
    <s v="This data product represents the total amount of fish landed (measured in pounds) by federally permitted for-hire charter and party vessels between 2001 and 2010. The amount of landings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
    <s v="Polygon"/>
    <m/>
    <s v="regional, includes LIS"/>
    <s v="2001-2010, composite"/>
    <s v="NOAA NMFS"/>
    <s v="NY Information Gateway"/>
    <s v="No"/>
    <d v="2014-04-01T00:00:00"/>
    <s v="NAD83 UTM Zone 18N"/>
    <m/>
    <s v="http://opdgig.dos.ny.gov/arcgis/rest/services/NYOPDIG/HumanUseData/MapServer/7"/>
    <d v="2014-04-01T00:00:00"/>
    <s v="LP"/>
    <s v="NY Spatial Data Inventory"/>
  </r>
  <r>
    <n v="0"/>
    <s v="Commercial Fishing"/>
    <s v="Regional"/>
    <s v="NYSDI-15"/>
    <x v="1"/>
    <s v=""/>
    <x v="3"/>
    <x v="6"/>
    <x v="6"/>
    <x v="170"/>
    <s v="This data product represents the total amount of fish landed (measured in pounds) by federally permitted commercial fishing vessels using seine fishing gear between 2001 and 2010. The amount of landings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
    <s v="Polygon"/>
    <m/>
    <s v="regional, includes LIS"/>
    <s v="2001-2010, composite"/>
    <s v="NOAA NMFS"/>
    <s v="NY Information Gateway"/>
    <s v="No"/>
    <d v="2014-04-01T00:00:00"/>
    <s v="NAD83 UTM Zone 18N"/>
    <m/>
    <s v="http://opdgig.dos.ny.gov/arcgis/rest/services/NYOPDIG/HumanUseData/MapServer/15"/>
    <d v="2014-04-01T00:00:00"/>
    <s v="LP"/>
    <s v="NY Spatial Data Inventory"/>
  </r>
  <r>
    <n v="0"/>
    <s v="Commercial Fishing"/>
    <s v="Regional"/>
    <s v="NYSDI-16"/>
    <x v="0"/>
    <s v="same data provided by NE data portal"/>
    <x v="3"/>
    <x v="6"/>
    <x v="6"/>
    <x v="171"/>
    <s v="This data product represents the total effort (measured in days) made by federally permitted commercial fishing vessels using otter trawl fishing gear between 2001 and 2010. The amount of effort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
    <s v="Polygon"/>
    <m/>
    <s v="regional, includes LIS"/>
    <s v="2001-2010, composite"/>
    <s v="NOAA NMFS"/>
    <s v="NY Information Gateway"/>
    <s v="No"/>
    <d v="2014-04-01T00:00:00"/>
    <s v="NAD83 UTM Zone 18N"/>
    <m/>
    <s v="http://opdgig.dos.ny.gov/arcgis/rest/services/NYOPDIG/HumanUseData/MapServer/12"/>
    <d v="2014-04-01T00:00:00"/>
    <s v="LP"/>
    <s v="NY Spatial Data Inventory"/>
  </r>
  <r>
    <n v="0"/>
    <s v="Commercial Fishing"/>
    <s v="Regional"/>
    <s v="NYSDI-17"/>
    <x v="1"/>
    <s v=""/>
    <x v="3"/>
    <x v="6"/>
    <x v="6"/>
    <x v="172"/>
    <s v="This data product represents the total amount of fish landed (measured in pounds) by federally permitted commercial fishing vessels using otter trawl fishing gear between 2001 and 2010. The amount of landings is based on annual Vessel Trip Report (VTR) summaries provided by the National Marine Fisheries Service (NMFS). These summaries are aggregated by ten minute square. VTRs are required for most federally permitted fishing vessels. This dataset is intended for use in ocean planning activities, not site-level decisions."/>
    <s v="Polygon"/>
    <m/>
    <s v="regional, includes LIS"/>
    <s v="2001-2010, composite"/>
    <s v="NOAA NMFS"/>
    <s v="NY Information Gateway"/>
    <s v="No"/>
    <d v="2014-04-01T00:00:00"/>
    <s v="NAD83 UTM Zone 18N"/>
    <m/>
    <s v="http://opdgig.dos.ny.gov/arcgis/rest/services/NYOPDIG/HumanUseData/MapServer/13"/>
    <d v="2014-04-01T00:00:00"/>
    <s v="LP"/>
    <s v="NY Spatial Data Inventory"/>
  </r>
  <r>
    <n v="0"/>
    <s v="Physical"/>
    <s v="Offshore"/>
    <s v="NYSDI-21"/>
    <x v="1"/>
    <s v=""/>
    <x v="0"/>
    <x v="0"/>
    <x v="0"/>
    <x v="173"/>
    <s v="Seasonal averages of sea surface temperature (SST) were calculated by averaging monthly composites of SST, ranging from 1985-2001. SST monthly composites were obtained from the National Aeronautics and Space Administration (NASA) Pathfinder 1.1 km Advanced Very High Resolution Radiometer SST archive for the Northwest Atlantic region; these data are maintained at the University of Rhode Island and publicly available via OpenDAP. For more details about data processing, please see the NOAA NCCOS report prepared for the NY Department of State's Offshore Atlantic Ocean Study."/>
    <s v="Raster"/>
    <m/>
    <s v="regional, includes LIS"/>
    <s v="1985-2001, composite"/>
    <s v="NOAA NCCOS"/>
    <m/>
    <s v="No"/>
    <d v="2014-04-01T00:00:00"/>
    <s v="NAD83 UTM Zone 18N"/>
    <m/>
    <s v="http://opdgig.dos.ny.gov/arcgis/rest/services/NYOPDIG/PhysicalData/MapServer/1"/>
    <d v="2014-04-01T00:00:00"/>
    <s v="LP"/>
    <s v="NY Spatial Data Inventory"/>
  </r>
  <r>
    <n v="0"/>
    <s v="Physical"/>
    <s v="Offshore"/>
    <s v="NYSDI-22"/>
    <x v="1"/>
    <s v=""/>
    <x v="0"/>
    <x v="0"/>
    <x v="0"/>
    <x v="174"/>
    <s v="Seasonal averages of sea surface temperature (SST) were calculated by averaging monthly composites of SST, ranging from 1985-2001. SST monthly composites were obtained from the National Aeronautics and Space Administration (NASA) Pathfinder 1.1 km Advanced Very High Resolution Radiometer SST archive for the Northwest Atlantic region; these data are maintained at the University of Rhode Island and publicly available via OpenDAP. For more details about data processing, please see the NOAA NCCOS report prepared for the NY Department of State's Offshore Atlantic Ocean Study."/>
    <s v="Raster"/>
    <m/>
    <s v="regional, includes LIS"/>
    <s v="1985-2001, composite"/>
    <s v="NOAA NCCOS"/>
    <m/>
    <s v="No"/>
    <d v="2014-04-01T00:00:00"/>
    <s v="NAD83 UTM Zone 18N"/>
    <m/>
    <s v="http://opdgig.dos.ny.gov/arcgis/rest/services/NYOPDIG/PhysicalData/MapServer/2"/>
    <d v="2014-04-01T00:00:00"/>
    <s v="LP"/>
    <s v="NY Spatial Data Inventory"/>
  </r>
  <r>
    <n v="0"/>
    <s v="Physical"/>
    <s v="Offshore"/>
    <s v="NYSDI-23"/>
    <x v="1"/>
    <s v=""/>
    <x v="0"/>
    <x v="0"/>
    <x v="0"/>
    <x v="175"/>
    <s v="Seasonal averages of sea surface temperature (SST) were calculated by averaging monthly composites of SST, ranging from 1985-2001. SST monthly composites were obtained from the National Aeronautics and Space Administration (NASA) Pathfinder 1.1 km Advanced Very High Resolution Radiometer SST archive for the Northwest Atlantic region; these data are maintained at the University of Rhode Island and publicly available via OpenDAP. For more details about data processing, please see the NOAA NCCOS report prepared for the NY Department of State's Offshore Atlantic Ocean Study."/>
    <s v="Raster"/>
    <m/>
    <s v="regional, includes LIS"/>
    <s v="1985-2001, composite"/>
    <s v="NOAA NCCOS"/>
    <m/>
    <s v="No"/>
    <d v="2014-04-01T00:00:00"/>
    <s v="NAD83 UTM Zone 18N"/>
    <m/>
    <s v="http://opdgig.dos.ny.gov/arcgis/rest/services/NYOPDIG/PhysicalData/MapServer/3"/>
    <d v="2014-04-01T00:00:00"/>
    <s v="LP"/>
    <s v="NY Spatial Data Inventory"/>
  </r>
  <r>
    <n v="0"/>
    <s v="Physical"/>
    <s v="Offshore"/>
    <s v="NYSDI-24"/>
    <x v="1"/>
    <s v=""/>
    <x v="0"/>
    <x v="0"/>
    <x v="0"/>
    <x v="176"/>
    <s v="Seasonal averages of sea surface temperature (SST) were calculated by averaging monthly composites of SST, ranging from 1985-2001. SST monthly composites were obtained from the National Aeronautics and Space Administration (NASA) Pathfinder 1.1 km Advanced Very High Resolution Radiometer SST archive for the Northwest Atlantic region; these data are maintained at the University of Rhode Island and publicly available via OpenDAP. For more details about data processing, please see the NOAA NCCOS report prepared for the NY Department of State's Offshore Atlantic Ocean Study."/>
    <s v="Raster"/>
    <m/>
    <s v="regional, includes LIS"/>
    <s v="1985-2001, composite"/>
    <s v="NOAA NCCOS"/>
    <m/>
    <s v="No"/>
    <d v="2014-04-01T00:00:00"/>
    <s v="NAD83 UTM Zone 18N"/>
    <m/>
    <s v="http://opdgig.dos.ny.gov/arcgis/rest/services/NYOPDIG/PhysicalData/MapServer/4"/>
    <d v="2014-04-01T00:00:00"/>
    <s v="LP"/>
    <s v="NY Spatial Data Inventory"/>
  </r>
  <r>
    <n v="0"/>
    <s v="Physical"/>
    <s v="Offshore"/>
    <s v="NYSDI-25"/>
    <x v="1"/>
    <s v=""/>
    <x v="0"/>
    <x v="0"/>
    <x v="0"/>
    <x v="177"/>
    <s v="Seasonal averages of water column stratification were calculated for the period 1980-2007. Data were obtained from The Nature Conservancy and Dr. Grant Law. Data were processed and mapped by NOAA NCCOS. Briefly, three-dimensional ocean temperature and salinity were interpolated from conductivity-temperature-depth (CTD) casts. CTD cast data were obtained from a combination of Hydrobase, NOAA National Marine Fisheries Service, Fisheries and Ocean Canada, and South-Atlantic Bight oceanographic databases. Stratification was calculated by subtracting seawater density at 50 meters depth from surface seawater density. The resultant values were then averaged to generate a 1980-2007 climatology. For more details about data processing, please see the NOAA NCCOS report prepared for the NY Department of State's Offshore Atlantic Ocean Study."/>
    <s v="Raster"/>
    <m/>
    <s v="regional, includes LIS"/>
    <s v="1980-2007, composite"/>
    <s v="NOAA NCCOS"/>
    <m/>
    <s v="No"/>
    <d v="2014-04-01T00:00:00"/>
    <s v="NAD83 UTM Zone 18N"/>
    <m/>
    <s v="http://opdgig.dos.ny.gov/arcgis/rest/services/NYOPDIG/PhysicalData/MapServer/5"/>
    <d v="2014-04-01T00:00:00"/>
    <s v="LP"/>
    <s v="NY Spatial Data Inventory"/>
  </r>
  <r>
    <n v="0"/>
    <s v="Physical"/>
    <s v="Offshore"/>
    <s v="NYSDI-26"/>
    <x v="1"/>
    <s v=""/>
    <x v="0"/>
    <x v="0"/>
    <x v="0"/>
    <x v="178"/>
    <s v="Seasonal averages of water column stratification were calculated for the period 1980-2007. Data were obtained from The Nature Conservancy and Dr. Grant Law. Data were processed and mapped by NOAA NCCOS. Briefly, three-dimensional ocean temperature and salinity were interpolated from conductivity-temperature-depth (CTD) casts. CTD cast data were obtained from a combination of Hydrobase, NOAA National Marine Fisheries Service, Fisheries and Ocean Canada, and South-Atlantic Bight oceanographic databases. Stratification was calculated by subtracting seawater density at 50 meters depth from surface seawater density. The resultant values were then averaged to generate a 1980-2007 climatology. For more details about data processing, please see the NOAA NCCOS report prepared for the NY Department of State's Offshore Atlantic Ocean Study."/>
    <s v="Raster"/>
    <m/>
    <s v="regional, includes LIS"/>
    <s v="1980-2007, composite"/>
    <s v="NOAA NCCOS"/>
    <m/>
    <s v="No"/>
    <d v="2014-04-01T00:00:00"/>
    <s v="NAD83 UTM Zone 18N"/>
    <m/>
    <s v="http://opdgig.dos.ny.gov/arcgis/rest/services/NYOPDIG/PhysicalData/MapServer/6"/>
    <d v="2014-04-01T00:00:00"/>
    <s v="LP"/>
    <s v="NY Spatial Data Inventory"/>
  </r>
  <r>
    <n v="0"/>
    <s v="Physical"/>
    <s v="Offshore"/>
    <s v="NYSDI-27"/>
    <x v="1"/>
    <s v=""/>
    <x v="0"/>
    <x v="0"/>
    <x v="0"/>
    <x v="179"/>
    <s v="Seasonal averages of water column stratification were calculated for the period 1980-2007. Data were obtained from The Nature Conservancy and Dr. Grant Law. Data were processed and mapped by NOAA NCCOS. Briefly, three-dimensional ocean temperature and salinity were interpolated from conductivity-temperature-depth (CTD) casts. CTD cast data were obtained from a combination of Hydrobase, NOAA National Marine Fisheries Service, Fisheries and Ocean Canada, and South-Atlantic Bight oceanographic databases. Stratification was calculated by subtracting seawater density at 50 meters depth from surface seawater density. The resultant values were then averaged to generate a 1980-2007 climatology. For more details about data processing, please see the NOAA NCCOS report prepared for the NY Department of State's Offshore Atlantic Ocean Study."/>
    <s v="Raster"/>
    <m/>
    <s v="regional, includes LIS"/>
    <s v="1980-2007, composite"/>
    <s v="NOAA NCCOS"/>
    <m/>
    <s v="No"/>
    <d v="2014-04-01T00:00:00"/>
    <s v="NAD83 UTM Zone 18N"/>
    <m/>
    <s v="http://opdgig.dos.ny.gov/arcgis/rest/services/NYOPDIG/PhysicalData/MapServer/7"/>
    <d v="2014-04-01T00:00:00"/>
    <s v="LP"/>
    <s v="NY Spatial Data Inventory"/>
  </r>
  <r>
    <n v="0"/>
    <s v="Physical"/>
    <s v="Offshore"/>
    <s v="NYSDI-28"/>
    <x v="1"/>
    <s v=""/>
    <x v="0"/>
    <x v="0"/>
    <x v="0"/>
    <x v="180"/>
    <s v="Seasonal averages of water column stratification were calculated for the period 1980-2007. Data were obtained from The Nature Conservancy and Dr. Grant Law. Data were processed and mapped by NOAA NCCOS. Briefly, three-dimensional ocean temperature and salinity were interpolated from conductivity-temperature-depth (CTD) casts. CTD cast data were obtained from a combination of Hydrobase, NOAA National Marine Fisheries Service, Fisheries and Ocean Canada, and South-Atlantic Bight oceanographic databases. Stratification was calculated by subtracting seawater density at 50 meters depth from surface seawater density. The resultant values were then averaged to generate a 1980-2007 climatology. For more details about data processing, please see the NOAA NCCOS report prepared for the NY Department of State's Offshore Atlantic Ocean Study."/>
    <s v="Raster"/>
    <m/>
    <s v="regional, includes LIS"/>
    <s v="1980-2007, composite"/>
    <s v="NOAA NCCOS"/>
    <m/>
    <s v="No"/>
    <d v="2014-04-01T00:00:00"/>
    <s v="NAD83 UTM Zone 18N"/>
    <m/>
    <s v="http://opdgig.dos.ny.gov/arcgis/rest/services/NYOPDIG/PhysicalData/MapServer/8"/>
    <d v="2014-04-01T00:00:00"/>
    <s v="LP"/>
    <s v="NY Spatial Data Inventory"/>
  </r>
  <r>
    <n v="0"/>
    <s v="Physical"/>
    <s v="Offshore"/>
    <s v="NYSDI-29"/>
    <x v="1"/>
    <s v=""/>
    <x v="0"/>
    <x v="0"/>
    <x v="0"/>
    <x v="181"/>
    <s v="Seasonal averages of surface turbidity were calculated for the period 1998-2006. Turbidity was estimated using high-resolution SeaWiFS satellite data to measure the water-leaving radiance at 670nm. Turbidity values were normalized to reflect the fraction of incident light reflected, resulting in dimensionless values ranging from 0 to 1. For more details about data processing, please see the NOAA NCCOS report prepared for the NY Department of State's Offshore Atlantic Ocean Study."/>
    <s v="Raster"/>
    <m/>
    <s v="regional, includes LIS"/>
    <s v="1998-2006, composite"/>
    <s v="NOAA NCCOS"/>
    <m/>
    <s v="No"/>
    <d v="2014-04-01T00:00:00"/>
    <s v="NAD83 UTM Zone 18N"/>
    <m/>
    <s v="http://opdgig.dos.ny.gov/arcgis/rest/services/NYOPDIG/PhysicalData/MapServer/9"/>
    <d v="2014-04-01T00:00:00"/>
    <s v="LP"/>
    <s v="NY Spatial Data Inventory"/>
  </r>
  <r>
    <n v="0"/>
    <s v="Physical"/>
    <s v="Offshore"/>
    <s v="NYSDI-30"/>
    <x v="1"/>
    <s v=""/>
    <x v="0"/>
    <x v="0"/>
    <x v="0"/>
    <x v="182"/>
    <s v="Seasonal averages of surface turbidity were calculated for the period 1998-2006. Turbidity was estimated using high-resolution SeaWiFS satellite data to measure the water-leaving radiance at 670nm. Turbidity values were normalized to reflect the fraction of incident light reflected, resulting in dimensionless values ranging from 0 to 1. For more details about data processing, please see the NOAA NCCOS report prepared for the NY Department of State's Offshore Atlantic Ocean Study."/>
    <s v="Raster"/>
    <m/>
    <s v="regional, includes LIS"/>
    <s v="1998-2006, composite"/>
    <s v="NOAA NCCOS"/>
    <m/>
    <s v="No"/>
    <d v="2014-04-01T00:00:00"/>
    <s v="NAD83 UTM Zone 18N"/>
    <m/>
    <s v="http://opdgig.dos.ny.gov/arcgis/rest/services/NYOPDIG/PhysicalData/MapServer/10"/>
    <d v="2014-04-01T00:00:00"/>
    <s v="LP"/>
    <s v="NY Spatial Data Inventory"/>
  </r>
  <r>
    <n v="0"/>
    <s v="Physical"/>
    <s v="Offshore"/>
    <s v="NYSDI-31"/>
    <x v="1"/>
    <s v=""/>
    <x v="0"/>
    <x v="0"/>
    <x v="0"/>
    <x v="183"/>
    <s v="Seasonal averages of surface turbidity were calculated for the period 1998-2006. Turbidity was estimated using high-resolution SeaWiFS satellite data to measure the water-leaving radiance at 670nm. Turbidity values were normalized to reflect the fraction of incident light reflected, resulting in dimensionless values ranging from 0 to 1. For more details about data processing, please see the NOAA NCCOS report prepared for the NY Department of State's Offshore Atlantic Ocean Study."/>
    <s v="Raster"/>
    <m/>
    <s v="regional, includes LIS"/>
    <s v="1998-2006, composite"/>
    <s v="NOAA NCCOS"/>
    <m/>
    <s v="No"/>
    <d v="2014-04-01T00:00:00"/>
    <s v="NAD83 UTM Zone 18N"/>
    <m/>
    <s v="http://opdgig.dos.ny.gov/arcgis/rest/services/NYOPDIG/PhysicalData/MapServer/11"/>
    <d v="2014-04-01T00:00:00"/>
    <s v="LP"/>
    <s v="NY Spatial Data Inventory"/>
  </r>
  <r>
    <n v="0"/>
    <s v="Physical"/>
    <s v="Offshore"/>
    <s v="NYSDI-32"/>
    <x v="1"/>
    <s v=""/>
    <x v="0"/>
    <x v="0"/>
    <x v="0"/>
    <x v="184"/>
    <s v="Seasonal averages of surface turbidity were calculated for the period 1998-2006. Turbidity was estimated using high-resolution SeaWiFS satellite data to measure the water-leaving radiance at 670nm. Turbidity values were normalized to reflect the fraction of incident light reflected, resulting in dimensionless values ranging from 0 to 1. For more details about data processing, please see the NOAA NCCOS report prepared for the NY Department of State's Offshore Atlantic Ocean Study."/>
    <s v="Raster"/>
    <m/>
    <s v="regional, includes LIS"/>
    <s v="1998-2006, composite"/>
    <s v="NOAA NCCOS"/>
    <m/>
    <s v="No"/>
    <d v="2014-04-01T00:00:00"/>
    <s v="NAD83 UTM Zone 18N"/>
    <m/>
    <s v="http://opdgig.dos.ny.gov/arcgis/rest/services/NYOPDIG/PhysicalData/MapServer/12"/>
    <d v="2014-04-01T00:00:00"/>
    <s v="LP"/>
    <s v="NY Spatial Data Inventory"/>
  </r>
  <r>
    <n v="1"/>
    <s v="General Reference "/>
    <s v="watershed"/>
    <s v="LISSI-13"/>
    <x v="0"/>
    <s v="is there a NY equivalent?"/>
    <x v="2"/>
    <x v="14"/>
    <x v="14"/>
    <x v="185"/>
    <s v="Connecticut Drainage Basins is 1:24,000-scale, polygon and line feature data that define natural drainage areas in Connecticut. These are small basin areas that average approximately 1 square mile in size and make up, in order of increasing size, the larger local, subregional, regional, and major drainage basin areas. Connecticut Drainage Basins includes drainage areas for all Connecticut rivers, streams, brooks, lakes, reservoirs and ponds published on 1:24,000-scale 7.5 minute topographic quadrangle maps prepared by the USGS between 1969 and 1984. Data is compiled at 1:24,000 scale (1 inch = 2,000 feet). This information is not updated."/>
    <s v="Polygon"/>
    <s v="http://cteco.uconn.edu/maps.htm"/>
    <s v="Connecticut (Statewide)"/>
    <n v="1988"/>
    <s v="CT DEEP"/>
    <s v="CT DEEP"/>
    <s v="Yes"/>
    <d v="2012-01-25T00:00:00"/>
    <s v="CT State Plane NAD83"/>
    <s v="http://www.ct.gov/deep/cwp/view.asp?a=2698&amp;q=322898&amp;deepNav_GID=1707%20#CoastalResourceManagement"/>
    <s v="http://cteco.uconn.edu/map_services.htm"/>
    <d v="2014-08-23T00:00:00"/>
    <s v="KOB"/>
    <s v="LIS Inventory May2011revisedLIS"/>
  </r>
  <r>
    <n v="0"/>
    <s v="General Reference "/>
    <s v="watershed"/>
    <s v="LISSI-6"/>
    <x v="0"/>
    <s v="Use service from NEOD"/>
    <x v="2"/>
    <x v="14"/>
    <x v="14"/>
    <x v="186"/>
    <s v="This geospatial dataset is a hydrologic unit boundary layer of New York State that is at the watershed (11-digit) level. This data set was downloaded from the Cornell University Geospatial Information Repository (CUGIR) and imported to the EPA Region 2 Oracle/SDE database.  The 11 digit New York State boundaries are based on the old USGS watershed boundary standard and is roughly equivalent to 10 digit hydrologic units in the current standard.  A 12 digit hydrologic unit boundaries are under development for New York State, but have not been finalized (as of July 2006) and the 11 digit hydrologic units are currently the best available for New York State."/>
    <s v="Polygon"/>
    <m/>
    <s v="New York"/>
    <m/>
    <s v="USDA, NRCS"/>
    <s v="EPA Region 2"/>
    <s v="Yes"/>
    <s v="?"/>
    <m/>
    <m/>
    <m/>
    <m/>
    <s v="KOB"/>
    <s v="LIS Inventory May2011revisedLIS"/>
  </r>
  <r>
    <n v="0"/>
    <s v="General Reference "/>
    <s v="watershed"/>
    <s v="LISSI-7"/>
    <x v="0"/>
    <s v="Use service from NEOD"/>
    <x v="2"/>
    <x v="14"/>
    <x v="14"/>
    <x v="187"/>
    <s v="12 digit Hydrologic Units (HUCs) for EPA Region 2 and surrounding states (Northeastern states, parts of the Great Lakes, Puerto Rico and the USVI) downloaded from the Natural Resources Conservation Service (NRCS) Geospatial Gateway and imported into the EPA Region 2 Oracle/SDE database.  This layer reflects 2009 updates to the national Watershed Boundary Database (WBD) that included new boundary data for New York and New Jersey._x000a_"/>
    <s v="Polygon"/>
    <m/>
    <s v="EPA Region 2 and surrounding states (including Connecticut)"/>
    <m/>
    <s v="USDA, NRCS"/>
    <s v="EPA Region 2"/>
    <s v="Yes"/>
    <s v="?"/>
    <m/>
    <m/>
    <m/>
    <m/>
    <s v="KOB"/>
    <s v="LIS Inventory May2011revisedLIS"/>
  </r>
  <r>
    <n v="0"/>
    <s v="General Reference "/>
    <s v="watershed"/>
    <s v="LISSI-8"/>
    <x v="0"/>
    <s v="Use service from NEOD"/>
    <x v="2"/>
    <x v="14"/>
    <x v="14"/>
    <x v="188"/>
    <s v="8-Digit Hydrologic Units at a scale of 1: 250,000 for the Continental United States, Puerto Rico and the USVI downloaded from the Natural Resources Conservation Service and imported into the EPA Region 2 Oracle/SDE database."/>
    <s v="Polygon"/>
    <m/>
    <s v="Connecticut, New York (Statewide) and other states"/>
    <m/>
    <s v="USDA, NRCS"/>
    <s v="EPA Region 2"/>
    <s v="Yes"/>
    <s v="?"/>
    <m/>
    <m/>
    <m/>
    <m/>
    <s v="KOB"/>
    <s v="LIS Inventory May2011revisedLIS"/>
  </r>
  <r>
    <n v="0"/>
    <s v="Administrative Boundaries"/>
    <m/>
    <s v="NEOD-2"/>
    <x v="1"/>
    <s v=""/>
    <x v="2"/>
    <x v="14"/>
    <x v="14"/>
    <x v="189"/>
    <s v="This map layer shows areas designated as undeveloped coastal barriers in accordance with the Coastal Barrier Resources Act, which encourages conservation of hurricane-prone, biologically rich coastal barriers by restricting federal expenditures that encourage development. Coastal Barrier Resources System units (tan) are usually private lands, while Otherwise Protected Areas (brown) are typically owned by organizations for the purpose of wildlife refuge, sanctuary, recreation, and/or natural resource conservation."/>
    <s v="Polygon"/>
    <s v="http://j.mp/TxBszK"/>
    <s v="Along coast of LIS"/>
    <s v="09/30/1982-10/15/2008"/>
    <s v="U.S. Fish and Wildlife Service 2010"/>
    <s v="NortheastOceanData.org"/>
    <s v="Yes"/>
    <d v="2010-04-01T00:00:00"/>
    <s v="Web: Web Merc., Download: NAD84"/>
    <s v="http://www.northeastoceandata.org/data/data-download/"/>
    <s v="http://ec2-50-19-218-171.compute-1.amazonaws.com/arcgis1/rest/services/"/>
    <d v="2014-05-22T00:00:00"/>
    <s v="KW"/>
    <s v="NE Ocean Data Portal Inventory"/>
  </r>
  <r>
    <n v="0"/>
    <s v="Geographic Reference"/>
    <m/>
    <s v="NEOD-86"/>
    <x v="1"/>
    <s v=""/>
    <x v="2"/>
    <x v="14"/>
    <x v="14"/>
    <x v="190"/>
    <s v="This map layer shows labels of coastal features such as bays, channels, bars, and beaches. Labels become visible at suitable zoom levels. The NOAA Coastal Services Center produced this map layer based on the federal Geographic Names Information System (GNIS). The GNIS is the official repository of domestic geographic names data, the official vehicle for geographic names used by all departments of the federal government, and the source for applying geographic names to federal electronic and printed products. "/>
    <s v="Point"/>
    <s v="http://j.mp/1lIGxyx"/>
    <s v="Along coast of LIS"/>
    <m/>
    <s v="USGS Geographic Names Information System"/>
    <s v="NortheastOceanData.org"/>
    <s v="Yes"/>
    <d v="2011-06-15T00:00:00"/>
    <s v="Web: Web Merc., Download: NAD83"/>
    <s v="http://www.northeastoceandata.org/data/data-download/"/>
    <s v="http://ec2-50-19-218-171.compute-1.amazonaws.com/arcgis1/rest/services/"/>
    <s v="12/2013"/>
    <s v="KW"/>
    <s v="NE Ocean Data Portal Inventory"/>
  </r>
  <r>
    <n v="1"/>
    <s v="General Reference "/>
    <s v="boundary"/>
    <s v="LISSI-19"/>
    <x v="1"/>
    <s v="is there a NY equivalent?"/>
    <x v="2"/>
    <x v="2"/>
    <x v="2"/>
    <x v="191"/>
    <s v="Connecticut Senate Districts is a 1:100,000-scale, polygon feature-based layer that defines the Reapportionment of Connecticut Senate District boundaries as reflected in the 2001 Senate Redistricting Plan for the State of Connecticut. Attribute information is comprised of codes that identify individual Senate Districts."/>
    <s v="Polygon"/>
    <s v="http://cteco.uconn.edu/maps.htm"/>
    <s v="Connecticut"/>
    <n v="2001"/>
    <s v="CT DEEP"/>
    <s v="CT DEEP"/>
    <s v="Yes"/>
    <d v="2013-07-29T00:00:00"/>
    <s v="CT State Plane NAD83"/>
    <s v="http://www.ct.gov/deep/cwp/view.asp?a=2698&amp;q=322898&amp;deepNav_GID=1707%20#CoastalResourceManagement"/>
    <s v="http://cteco.uconn.edu/map_services.htm"/>
    <d v="2014-09-15T00:00:00"/>
    <s v="KOB"/>
    <s v="LIS Inventory May2011revisedLIS"/>
  </r>
  <r>
    <n v="1"/>
    <s v="Environmental Benefit "/>
    <s v="property"/>
    <s v="LISSI-20"/>
    <x v="1"/>
    <s v="CT equivalnet likely State/Federal lands"/>
    <x v="2"/>
    <x v="2"/>
    <x v="2"/>
    <x v="192"/>
    <s v="Lands under the care, custody and control of DEC, including Wildlife Management areas, Unique Areas, State Forests, and Forest Preserve. "/>
    <s v="Polygon"/>
    <m/>
    <s v="New York (Statewide)"/>
    <m/>
    <s v="NYS DEC"/>
    <m/>
    <s v="?"/>
    <s v="?"/>
    <m/>
    <m/>
    <m/>
    <m/>
    <s v="KOB"/>
    <s v="LIS Inventory May2011revisedLIS"/>
  </r>
  <r>
    <n v="0"/>
    <s v="Environmental Benefit "/>
    <s v="aquifer"/>
    <s v="LISSI-12"/>
    <x v="1"/>
    <s v="is there a NY equivalent?"/>
    <x v="2"/>
    <x v="14"/>
    <x v="14"/>
    <x v="193"/>
    <s v="Estuary, lake, and river areas 305b assessed in 2006 and 2008."/>
    <s v="Polygon"/>
    <s v="http://cteco.uconn.edu/maps.htm"/>
    <s v="Connecticut (Statewide)"/>
    <s v="1991-2010"/>
    <s v="CT DEEP"/>
    <s v="CT DEEP"/>
    <s v="Yes"/>
    <d v="2012-01-25T00:00:00"/>
    <s v="CT State Plane NAD83"/>
    <s v="http://www.ct.gov/deep/cwp/view.asp?a=2698&amp;q=322898&amp;deepNav_GID=1707%20"/>
    <s v="http://cteco.uconn.edu/map_services.htm"/>
    <d v="2014-08-22T00:00:00"/>
    <s v="KOB"/>
    <s v="LIS Inventory May2011revisedLIS"/>
  </r>
  <r>
    <n v="1"/>
    <s v="Environmental Benefit "/>
    <s v="property"/>
    <s v="LISSI-3"/>
    <x v="1"/>
    <s v="full range of DEEP property likely not useful; however including holdings such as state parks and natural area preserves may have values as they may relate to areas of conservation/recreation in the immediate coastal area.  Does NY have something similar?"/>
    <x v="2"/>
    <x v="2"/>
    <x v="2"/>
    <x v="194"/>
    <s v="DEP Property is a polygon feature-based layer that includes all land owned in fee simple interest by the State of Connecticut Department of Environmental Protection. This layer is based on information that was collected and mapped at various scales and at different levels of accuracy. Generally, partial interests such as easements or development rights are not included in this layer. The exception is flood control areas, which may include permanent easements. Types of property in this layer include parks, forests, wildlife areas, flood control areas, scenic preserves, natural areas, historic reserves, DEP owned waterbodies, water access sites and other miscellaneous properties. This layer is current and is updated as parcels are acquired by DEP."/>
    <s v="Polygon"/>
    <s v="http://cteco.uconn.edu/maps.htm"/>
    <s v="Connecticut"/>
    <d v="2012-05-26T00:00:00"/>
    <s v="CT DEEP"/>
    <s v="CT DEEP"/>
    <s v="Yes"/>
    <d v="2011-12-16T00:00:00"/>
    <s v="CT State Plane NAD83"/>
    <s v="http://www.ct.gov/deep/cwp/view.asp?a=2698&amp;q=322898&amp;deepNav_GID=1707%20"/>
    <s v="http://cteco.uconn.edu/map_services.htm"/>
    <d v="2014-09-15T00:00:00"/>
    <s v="KOB"/>
    <s v="LIS Inventory May2011revisedLIS"/>
  </r>
  <r>
    <n v="0"/>
    <s v="Environmental Constraint "/>
    <s v="flood"/>
    <s v="LISSI-14"/>
    <x v="1"/>
    <s v="is there a NY equivalent?"/>
    <x v="2"/>
    <x v="14"/>
    <x v="14"/>
    <x v="195"/>
    <s v="Worst case Hurricane Surge Inundation areas for category 1 through 4 hurricanes striking the coast of Connecticut. Hurricane surge values were developed by the National Hurricane Center using the SLOSH (Sea Lake and Overland Surge from Hurricanes) Model. This Surge Inundation layer was created by the U.S. Army Corps of Engineers, New England District. Using ArcInfo's Grid extension, LiDAR bare earth elevation data from both the State of Connecticut and FEMA was subtracted from the worst-case hurricane surge values to determine which areas could be expected to be inundated."/>
    <s v="Polygon"/>
    <s v="http://ctecoapp1.uconn.edu/ctcoastalhazards/"/>
    <s v="Connecticut"/>
    <n v="2008"/>
    <s v="US Army Corps of Engineers"/>
    <s v="CT DEEP"/>
    <s v="Yes"/>
    <d v="2011-12-07T00:00:00"/>
    <s v="CT State Plane NAD84"/>
    <s v="http://www.ct.gov/deep/cwp/view.asp?a=2698&amp;q=322898&amp;deepNav_GID=1707%20"/>
    <m/>
    <d v="2014-09-15T00:00:00"/>
    <s v="KOB"/>
    <s v="LIS Inventory May2011revisedLIS"/>
  </r>
  <r>
    <n v="0"/>
    <s v="General Reference "/>
    <s v="watershed"/>
    <s v="LISSI-15"/>
    <x v="0"/>
    <s v="use HUC basin from NEODP"/>
    <x v="2"/>
    <x v="14"/>
    <x v="14"/>
    <x v="196"/>
    <s v="Connecticut Local Drainage Basins is 1:24,000-scale, polygon and line feature data that define local drainage basin areas in Connecticut. These relatively small basin areas mostly range from 0.5 to 8 square miles in size and make up, in order of increasing size the larger subregional, regional, and major drainage basin areas. Connecticut Local Drainage Basins includes drainage areas for all Connecticut rivers, streams, brooks, lakes, reservoirs and ponds published on 1:24,000-scale 7.5 minute topographic quadrangle maps prepared by the USGS between 1969 and 1984. Data is compiled at 1:24,000 scale (1 inch = 2,000 feet). This information is not updated."/>
    <s v="Polygon"/>
    <s v="http://cteco.uconn.edu/maps.htm"/>
    <s v="Connecticut (Statewide)"/>
    <n v="1988"/>
    <s v="CT DEEP"/>
    <s v="CT DEEP"/>
    <s v="Yes"/>
    <d v="2012-01-25T00:00:00"/>
    <s v="CT State Plane NAD83"/>
    <s v="http://www.ct.gov/deep/cwp/view.asp?a=2698&amp;q=322898&amp;deepNav_GID=1707%20#CoastalResourceManagement"/>
    <s v="http://cteco.uconn.edu/map_services.htm"/>
    <d v="2014-09-15T00:00:00"/>
    <s v="KOB"/>
    <s v="LIS Inventory May2011revisedLIS"/>
  </r>
  <r>
    <n v="0"/>
    <s v="General Reference "/>
    <s v="watershed"/>
    <s v="LISSI-16"/>
    <x v="0"/>
    <s v="use HUC basin from NEODP"/>
    <x v="2"/>
    <x v="14"/>
    <x v="14"/>
    <x v="197"/>
    <s v="Connecticut Major Drainage Basins is 1:24,000-scale, polygon and line feature data that define Major drainage basin areas in Connecticut. These large basins mostly range from 70 to 2,000 square miles in size. Connecticut Major Drainage Basins includes drainage areas for all Connecticut rivers, streams, brooks, lakes, reservoirs and ponds published on 1:24,000-scale 7.5 minute topographic quadrangle maps prepared by the USGS between 1969 and 1984. Data is compiled at 1:24,000 scale (1 inch = 2,000 feet). This information is not updated."/>
    <s v="Polygon"/>
    <s v="http://cteco.uconn.edu/maps.htm"/>
    <s v="Connecticut (Statewide)"/>
    <n v="1988"/>
    <s v="CT DEEP"/>
    <s v="CT DEEP"/>
    <s v="Yes"/>
    <d v="2012-01-25T00:00:00"/>
    <s v="CT State Plane NAD83"/>
    <s v="http://www.ct.gov/deep/cwp/view.asp?a=2698&amp;q=322898&amp;deepNav_GID=1707%20#CoastalResourceManagement"/>
    <s v="http://cteco.uconn.edu/map_services.htm"/>
    <d v="2014-09-15T00:00:00"/>
    <s v="KOB"/>
    <s v="LIS Inventory May2011revisedLIS"/>
  </r>
  <r>
    <n v="0"/>
    <m/>
    <m/>
    <s v="Others_2"/>
    <x v="1"/>
    <s v="does this overlap with Others_1?"/>
    <x v="2"/>
    <x v="14"/>
    <x v="14"/>
    <x v="198"/>
    <s v="assorted point indices for black &amp; white photos covering all or parts of CT in 1934, 1951, 1957, 1963, 1965, 1969, 1970, 1985, 1990, 1995, 2004, 2006, 2008, 2010"/>
    <s v="Point (indicies); JPEG/PDF/TIFF (photos)"/>
    <m/>
    <s v="CT coast"/>
    <s v=" 1934, 1951, 1957, 1963, 1965, 1969, 1970, 1985, 1990, 1995, 2004, 2006, 2008, 2010"/>
    <s v="various"/>
    <s v="UCONN MAGIC/CT ECO"/>
    <s v="Yes"/>
    <s v="varied"/>
    <s v="CT State Plane NAD83 Feet"/>
    <s v="http://magic.lib.uconn.edu/connecticut_data.html#indexes"/>
    <m/>
    <d v="2014-09-15T00:00:00"/>
    <s v="KOB"/>
    <s v="Data_Gap_Inventory"/>
  </r>
  <r>
    <n v="0"/>
    <s v="General Reference "/>
    <s v="boundary"/>
    <s v="LISSI-17"/>
    <x v="0"/>
    <s v="not terribly useful"/>
    <x v="2"/>
    <x v="14"/>
    <x v="14"/>
    <x v="199"/>
    <s v="Connecticut Planning Region Index is a 1:125,000-scale polygon feature-based layer that includes a polygon feature for every Connecticut Regional Planning Organization. There are 16 polygon features in this layer. The corresponding Regional Planning Organization number and name attributes uniquely identify individual polygon features. The Regional Planning Organization number values are based on an alphabetic sort of Regional Planning Organization names and range from 1 to 16."/>
    <s v="Polygon"/>
    <s v="http://cteco.uconn.edu/maps.htm"/>
    <s v="Connecticut"/>
    <n v="2012"/>
    <s v="CT DEEP"/>
    <s v="CT DEEP"/>
    <s v="Yes"/>
    <d v="2013-07-29T00:00:00"/>
    <s v="CT State Plane NAD83"/>
    <s v="http://www.ct.gov/deep/cwp/view.asp?a=2698&amp;q=322898&amp;deepNav_GID=1707%20#CoastalResourceManagement"/>
    <s v="http://cteco.uconn.edu/map_services.htm"/>
    <d v="2014-09-15T00:00:00"/>
    <s v="KOB"/>
    <s v="LIS Inventory May2011revisedLIS"/>
  </r>
  <r>
    <n v="0"/>
    <s v="Environmental Benefit "/>
    <s v="property"/>
    <s v="LISSI-18"/>
    <x v="1"/>
    <s v="need to ensure this is most up to date"/>
    <x v="2"/>
    <x v="14"/>
    <x v="14"/>
    <x v="200"/>
    <s v="This layer includes polygon features that depict protected open space for towns included in Phase 2 (non-coastal towns) of the Protected Open Space Mapping (POSM) project. Only parcels that meet the criteria of protected open space as defined in the POSM project are in this layer. Protected open space is defined as:_x000a_(1) Land or interest in land acquired for the permanent protection of natural features of the state's landscape or essential habitat for endangered or threatened species; or_x000a_(2) Land or an interest in land acquired to permanently support and sustain non-facility-based outdoor recreation, forestry and fishery activities, or other wildlife or natural resource conservation or preservation activities."/>
    <s v="Polygon"/>
    <s v="http://cteco.uconn.edu/maps.htm"/>
    <s v="Connecticut (Statewide)"/>
    <d v="2005-03-01T00:00:00"/>
    <s v="CT DEEP"/>
    <s v="CT DEEP"/>
    <s v="Yes"/>
    <d v="2011-12-08T00:00:00"/>
    <s v="CT State Plane NAD83"/>
    <s v="http://www.ct.gov/deep/cwp/view.asp?a=2698&amp;q=322898&amp;deepNav_GID=1707%20#CoastalResourceManagement"/>
    <s v="http://cteco.uconn.edu/map_services.htm"/>
    <d v="2014-09-15T00:00:00"/>
    <s v="KOB"/>
    <s v="LIS Inventory May2011revisedLIS"/>
  </r>
  <r>
    <n v="1"/>
    <s v="Cultural &amp; Demographic"/>
    <s v="Population Data"/>
    <s v="NYSDI-49"/>
    <x v="2"/>
    <s v="CT equivalent?"/>
    <x v="4"/>
    <x v="13"/>
    <x v="13"/>
    <x v="201"/>
    <s v="NYS DOS developed this dataset by joining Census 2000 TIGER/Line data with a table of Census 2000 data containing poverty rates by county. The Census 2000 TIGER/Line data for New York State can be accessed by clicking here.The Census 2000 poverty rate data by US county can be accessed by clicking here."/>
    <s v="Polygon"/>
    <m/>
    <s v="NY coverage"/>
    <n v="2000"/>
    <s v="Census"/>
    <m/>
    <s v="Yes"/>
    <m/>
    <m/>
    <m/>
    <s v="http://opdgig.dos.ny.gov/arcgis/rest/services/NYOPDIG/DataBrownfields/MapServer/2"/>
    <d v="2014-09-17T00:00:00"/>
    <s v="LP"/>
    <s v="NY Spatial Data Inventory"/>
  </r>
  <r>
    <n v="1"/>
    <s v="Cultural &amp; Demographic"/>
    <s v="Population Data"/>
    <s v="NYSDI-50"/>
    <x v="2"/>
    <s v="CT equivalent?"/>
    <x v="4"/>
    <x v="13"/>
    <x v="13"/>
    <x v="202"/>
    <s v="NYS DOS developed this dataset by joining Census 2000 TIGER/Line data with a table of Census 2000 data containing poverty rates by Census tract. The Census 2000 TIGER/Line data for New York State can be accessed by clicking here.The Census 2000 poverty rate data by Census tract can be accessed by clicking here."/>
    <s v="Polygon"/>
    <m/>
    <s v="NY coverage"/>
    <n v="2000"/>
    <s v="Census"/>
    <m/>
    <s v="Yes"/>
    <m/>
    <m/>
    <m/>
    <s v="http://opdgig.dos.ny.gov/arcgis/rest/services/NYOPDIG/DataBrownfields/MapServer/3"/>
    <d v="2014-09-17T00:00:00"/>
    <s v="LP"/>
    <s v="NY Spatial Data Inventory"/>
  </r>
  <r>
    <n v="1"/>
    <s v="Cultural &amp; Demographic"/>
    <s v="Population Data"/>
    <s v="NYSDI-51"/>
    <x v="2"/>
    <s v="CT equivalent?"/>
    <x v="4"/>
    <x v="13"/>
    <x v="13"/>
    <x v="203"/>
    <s v="NYS DOS developed this dataset by joining Census 2000 TIGER/Line data with a table of Census 2000 data containing unemployment rates by Census tract (Census Summary File 3 - Sample Data of Selected Economic Characteristics: 2000). The Census 2000 TIGER/Line data for New York State can be accessed by clicking here.The Census 2000 unemployment rate data by Census tract can be accessed through the American Fact Finder by clicking here."/>
    <s v="Polygon"/>
    <m/>
    <s v="NY coverage"/>
    <n v="2000"/>
    <s v="Census"/>
    <m/>
    <s v="Yes"/>
    <m/>
    <m/>
    <m/>
    <s v="http://opdgig.dos.ny.gov/arcgis/rest/services/NYOPDIG/DataBrownfields/MapServer/4"/>
    <d v="2014-09-17T00:00:00"/>
    <s v="LP"/>
    <s v="NY Spatial Data Inventory"/>
  </r>
  <r>
    <n v="0"/>
    <s v="Energy, Utilities, &amp; Disposal"/>
    <s v="Disposal"/>
    <s v="NYSDI-52"/>
    <x v="1"/>
    <m/>
    <x v="3"/>
    <x v="4"/>
    <x v="4"/>
    <x v="204"/>
    <s v="To improve public health and the environment, the United States Environmental Protection Agency (EPA) collects information about facilities, sites, or places subject to environmental regulation or of environmental interest. Through the Geospatial Data Download Service, the public is now able to download the EPA Geodata Shapefile containing facility and site information from EPA's national program systems. The file is Internet accessible from the Envirofacts Web site (http://www.epa.gov/enviro). The data may be used with geospatial mapping applications. (Note: The Shapefile omits facilities without latitude/longitude coordinates.) The EPA Geospatial Data contains the name, location (latitude/longitude), and EPA program information about specific facilities and sites. In addition, the file contains a Uniform Resource Locator (URL), which allows mapping applications to present an option to users to access additional EPA data resources on a specific facility or site."/>
    <s v="Point"/>
    <m/>
    <s v="NY and CT coverage"/>
    <m/>
    <s v="EPA"/>
    <m/>
    <m/>
    <m/>
    <m/>
    <m/>
    <s v="http://watersgeo.epa.gov/arcgis/rest/services/OWRAD_NP21/NPDES_NP21/MapServer/0"/>
    <d v="2014-09-17T00:00:00"/>
    <s v="LP"/>
    <s v="NY Spatial Data Inventory"/>
  </r>
  <r>
    <n v="0"/>
    <s v="Energy, Utilities, &amp; Disposal"/>
    <s v="Disposal"/>
    <s v="NYSDI-53"/>
    <x v="1"/>
    <m/>
    <x v="3"/>
    <x v="4"/>
    <x v="4"/>
    <x v="205"/>
    <s v="Sewage Treatment Plant Outfalls "/>
    <s v="Point"/>
    <m/>
    <s v="NY and CT coverage"/>
    <m/>
    <s v="EPA"/>
    <m/>
    <m/>
    <m/>
    <m/>
    <m/>
    <s v="https://edg.epa.gov/arcgis/rest/services/edgGroup/MapServer/17"/>
    <d v="2014-09-17T00:00:00"/>
    <s v="LP"/>
    <s v="NY Spatial Data Inventory"/>
  </r>
  <r>
    <n v="0"/>
    <s v="Energy, Utilities, &amp; Disposal"/>
    <s v="Generation facilities"/>
    <s v="NYSDI-54"/>
    <x v="1"/>
    <m/>
    <x v="3"/>
    <x v="4"/>
    <x v="4"/>
    <x v="206"/>
    <s v="Active Waste Generators"/>
    <s v="Point"/>
    <m/>
    <s v="NY and CT coverage"/>
    <m/>
    <s v="EPA"/>
    <m/>
    <m/>
    <m/>
    <m/>
    <m/>
    <s v="https://edg.epa.gov/arcgis/rest/services/edgGroup/MapServer/20"/>
    <d v="2014-09-17T00:00:00"/>
    <s v="LP"/>
    <s v="NY Spatial Data Inventory"/>
  </r>
  <r>
    <n v="0"/>
    <s v="Energy, Utilities, &amp; Disposal"/>
    <s v="Generation facilities"/>
    <s v="NYSDI-55"/>
    <x v="1"/>
    <m/>
    <x v="3"/>
    <x v="4"/>
    <x v="4"/>
    <x v="128"/>
    <s v="This data depicts the locations of facilities that generate electricity derived from the Environmental Protection Agency (EPA) Emissions and Generation Resource Integrated Database (eGRID) which is representative of 2009 facilities. Only facilities adjacent to the coast and Great Lakes are shown. Contained within the database are records that define the fuel source and other characteristics of the facility that may benefit ocean planners. In some cases, the presence of a facility may indicate that certain power transmission infrastructure exists nearby. Absence of a facility or lack of sufficient capacity at a facility in a given area may also be an important characteristic in future energy planning activities. Please keep in mind this is not representative of the whole eGRID. This dataset can be linked back to the additional content of the eGRID by downloading the data and joining it back to the eGRID spreadsheet using the File Plant Sequence Number field."/>
    <s v="Point"/>
    <m/>
    <s v="NY and CT coverage"/>
    <m/>
    <s v="EPA"/>
    <m/>
    <m/>
    <m/>
    <m/>
    <m/>
    <s v="http://csc.noaa.gov/arcgis/rest/services/MarineCadastre/OceanEnergy/MapServer/0"/>
    <d v="2014-09-17T00:00:00"/>
    <s v="LP"/>
    <s v="NY Spatial Data Inventory"/>
  </r>
  <r>
    <n v="0"/>
    <s v="Energy, Utilities, &amp; Disposal"/>
    <s v="Storage"/>
    <s v="NYSDI-56"/>
    <x v="1"/>
    <m/>
    <x v="3"/>
    <x v="4"/>
    <x v="4"/>
    <x v="207"/>
    <s v="All operable bulk petroleum product terminals located in the 50 States and the District of Columbia with a total bulk shell storage capacity of 50,000 barrels or more, and/or ability to receive volumes from tanker, barge, or pipeline. Survey locations adjusted using public data. Source: &quot;EIA-815, Monthly Bulk Terminal and Blender Report.&quot; As of Feb. 2014."/>
    <s v="Point"/>
    <m/>
    <s v="NY and CT coverage"/>
    <m/>
    <s v="EIA"/>
    <m/>
    <s v="http://opdgig.dos.ny.gov/geoportal/catalog/search/resource/detailsnoheader.page?uuid={7F70D2C6-7A15-4949-A886-4CED648B3477}"/>
    <m/>
    <m/>
    <m/>
    <s v="https://eia-ms.esri.com/arcgis/rest/services/20140521StateEnergyProfilesMap/MapServer/37"/>
    <d v="2014-09-17T00:00:00"/>
    <s v="LP"/>
    <s v="NY Spatial Data Inventory"/>
  </r>
  <r>
    <n v="1"/>
    <s v="Energy, Utilities, &amp; Disposal"/>
    <s v="Transport"/>
    <s v="NYSDI-57"/>
    <x v="1"/>
    <m/>
    <x v="3"/>
    <x v="5"/>
    <x v="5"/>
    <x v="208"/>
    <s v="Ports in the 50 States and the District of Columbia that handled 200 or more short tons per year in total volume (import and export) of petroleum products. This dataset was obtained from the US Army Corps of Engineers, Navigation Data Center, Ports and Waterways Facilities in 2011."/>
    <s v="Point"/>
    <m/>
    <s v="NY and CT coverage"/>
    <m/>
    <s v="EIA"/>
    <m/>
    <s v="http://opdgig.dos.ny.gov/geoportal/catalog/search/resource/detailsnoheader.page?uuid={EF6340C6-96B8-438E-945F-E0E1F0068CF5}"/>
    <m/>
    <m/>
    <m/>
    <s v="https://eia-ms.esri.com/arcgis/rest/services/20140521StateEnergyProfilesMap/MapServer/38"/>
    <d v="2014-09-17T00:00:00"/>
    <s v="LP"/>
    <s v="NY Spatial Data Inventory"/>
  </r>
  <r>
    <n v="1"/>
    <s v="Boundaries"/>
    <s v="Jurisdictional"/>
    <s v="NYSDI-58"/>
    <x v="2"/>
    <s v="Not sure how these compare to the Impaired Waters dataset on the NEOD"/>
    <x v="5"/>
    <x v="15"/>
    <x v="15"/>
    <x v="209"/>
    <s v="This dataset delineates the 303(d) listed water segments that are subject to Phase II Stormwater regulations for discharges from construction activities."/>
    <s v="Line"/>
    <m/>
    <s v="NY and CT coverage"/>
    <m/>
    <s v="EPA"/>
    <m/>
    <s v="http://opdgig.dos.ny.gov/geoportal/catalog/search/resource/detailsnoheader.page?uuid={1B59A8BE-D93F-4D6A-BAF1-DCA9B496B9F9}"/>
    <m/>
    <m/>
    <m/>
    <s v="http://watersgeo.epa.gov/arcgis/rest/services/OWRAD_NP21/303D_NP21/MapServer/1"/>
    <d v="2014-09-17T00:00:00"/>
    <s v="LP"/>
    <s v="NY Spatial Data Inventory"/>
  </r>
  <r>
    <n v="1"/>
    <s v="General Reference "/>
    <s v="boundary"/>
    <s v="LISSI-4"/>
    <x v="0"/>
    <s v="use other data MCI-5, MCI-8"/>
    <x v="2"/>
    <x v="2"/>
    <x v="2"/>
    <x v="210"/>
    <s v="Federal administrative regions used by the U.S. Environmental Protection Agency (EPA) and the Federal Emergency Management Agency (FEMA).  Boundaries are based on a generalized data set of U.S. States distributed by ESRI with ArcGIS.  "/>
    <s v="Polygon"/>
    <m/>
    <s v="United States"/>
    <m/>
    <s v="EPA/ESRI"/>
    <s v="EPA Region 2"/>
    <s v="?"/>
    <s v="?"/>
    <m/>
    <m/>
    <m/>
    <m/>
    <s v="KOB"/>
    <s v="LIS Inventory May2011revisedLIS"/>
  </r>
  <r>
    <n v="1"/>
    <s v="Ecological/Habitat "/>
    <s v="eelgrass"/>
    <s v="LISSI-56"/>
    <x v="0"/>
    <s v="eelgrass has both historic and current (as of 2012/13) extents.  Including the newest data is a must.  Historic data could be included if the persistence of data for time series or temporal use is helpful"/>
    <x v="1"/>
    <x v="1"/>
    <x v="1"/>
    <x v="211"/>
    <s v="Eelgrass Sample Points is a 1:24,000-scale, point feature-based layer that depicts the locations where eelgrass (Zostera marina) was either observed or where a location would be potentially favorable for future eelgrass growth. Sample points were taken along Connecticut's coast in Long Island Sound, and in major bays, harbors and rivers along the shoreline. The point features in this layer were compiled from field research using global positioning system (GPS) equipment. Feature locations were not always exact due to equipment failure or lack of satellite reception. In those cases, points were estimated from field notes. Some point locations were corrected based on field notes or hydrography and bathymetry conditions at the sample point location. The number of field points that were altered were as follows: In 1993, 32 of 290 points (11%); in 1994, 93 of 454 points (20%); in 1995, 37 of 105 points (35%). Data compilation occurred on 17 days between 7/21/1993 and 11/16/1995; exact dates of each source's data collection are noted in the attribute table._x000a_A total of 849 point locations were surveyed. The westernmost point is Frash Pond in Stratford, Connecticut and the easternmost point is the Pawcatuck River on the Connecticut/Rhode Island Border. Eelgrass was found at 484 locations and was described as either high, medium, or low density, or simply as present or absent. Eelgrass was absent at 365 locations. "/>
    <s v="Point"/>
    <s v="http://cteco.uconn.edu/maps.htm"/>
    <s v="Connecticut (Statewide)"/>
    <s v="1993-1995"/>
    <s v="CT DEEP"/>
    <s v="CT DEEP"/>
    <s v="Yes"/>
    <d v="2012-01-19T00:00:00"/>
    <s v="CT State Plane NAD83"/>
    <s v="http://www.ct.gov/deep/cwp/view.asp?a=2698&amp;q=322898&amp;deepNav_GID=1707%20"/>
    <m/>
    <d v="2014-09-15T00:00:00"/>
    <s v="KOB"/>
    <s v="LIS Inventory May2011revisedLIS"/>
  </r>
  <r>
    <n v="1"/>
    <s v="Ecological/Habitat "/>
    <s v="eelgrass"/>
    <s v="LISSI-58"/>
    <x v="0"/>
    <s v="eelgrass has both historic and current (as of 2012/13) extents.  Including the newest data is a must.  Historic data could be included if the persistence of data for time series or temporal use is helpful"/>
    <x v="1"/>
    <x v="1"/>
    <x v="1"/>
    <x v="212"/>
    <s v="bserved Eelgrass Beds is a 1:24,000 scale, polygon feature-based layer that depicts the locations of observed eelgrass beds in Long Island Sound, in major rivers, and within bays, harbors and other waterbodies along Connecticut's coast. The layer is based on information from the Eelgrass Sample Points layer. It represents conditions at a particular point in time (1993 to 1995). During the 1993-95 field seasons a team of researchers from the University of Connecticut Dept. of Ecology and Evolutionary Biology led by Charles Yarish, equipped with a Global Positioning System (GPS), SCUBA, and a 20' boat surveyed over 800 potential eelgrass locations. Their GPS coordinates and field notes were used to create a point coverage entitled Eelgrass Sample Points, which was plotted and checked on a 1:24000 scale base map of the Connecticut shore. These point locations, observations, and the nearshore bathymetry were then used to delineate areas representing both observed and potential eelgrass beds. Eelgrass beds were initially digitized at 1:24,000 scale, but have been edited and revised on screen at higher resolution. Keeping in mind the temporal and spatial variability of eelgrass, beds may vary in size, shape, and density from year to year"/>
    <s v="Polygon"/>
    <m/>
    <s v="Connecticut (Statewide)"/>
    <s v="1993-1995"/>
    <s v="CT DEEP"/>
    <s v="CT DEEP"/>
    <s v="Yes"/>
    <d v="2012-01-19T00:00:00"/>
    <s v="CT State Plane NAD83"/>
    <s v="http://www.ct.gov/deep/cwp/view.asp?a=2698&amp;q=322898&amp;deepNav_GID=1707%20"/>
    <m/>
    <d v="2014-09-15T00:00:00"/>
    <s v="KOB"/>
    <s v="LIS Inventory May2011revisedLIS"/>
  </r>
  <r>
    <n v="0"/>
    <s v="Environmental Constraint "/>
    <s v="flood"/>
    <s v="LISSI-21"/>
    <x v="1"/>
    <s v=""/>
    <x v="2"/>
    <x v="14"/>
    <x v="14"/>
    <x v="213"/>
    <s v="The Digital Flood Insurance Rate Map (DFIRM) Database depicts flood risk information and supporting data used to develop the risk data. The primary risk classifications used are the 1-percent-annual-chance flood event, the 0.2-percent-annual-chance flood event, and areas of minimal flood risk.  The file is georeferenced to earth's surface using the UTM projection and coordinate system.The specifications for the horizontal control of DFIRM data files are consistent with those required for mapping at a scale of 1:12,000.  "/>
    <s v="Polygon"/>
    <m/>
    <s v="EPA Region 2"/>
    <s v="http://www.floodmaps.fema.gov/NFHL/status.shtml"/>
    <s v="FEMA"/>
    <s v="EPA Region 2"/>
    <s v="Yes"/>
    <s v="?"/>
    <s v="Web Mercator (WGS84)"/>
    <s v="https://hazards.fema.gov/femaportal/wps/portal/NFHLWMS"/>
    <s v="https://hazards.fema.gov/gis/nfhl/rest/services/public/NFHL/MapServer"/>
    <d v="2014-08-22T00:00:00"/>
    <s v="KOB"/>
    <s v="LIS Inventory May2011revisedLIS"/>
  </r>
  <r>
    <n v="0"/>
    <s v="Ecological/Habitat "/>
    <s v="ecoregions"/>
    <s v="LISSI-22"/>
    <x v="0"/>
    <s v=""/>
    <x v="2"/>
    <x v="14"/>
    <x v="14"/>
    <x v="214"/>
    <s v=" Digital ecosystem information portraying the location and boundaries of the ecosystem units in several file formats. "/>
    <s v="Polygon"/>
    <s v="?"/>
    <s v="U.S."/>
    <n v="2000"/>
    <s v="USFWS"/>
    <s v="USFWS"/>
    <s v="Yes"/>
    <s v="?"/>
    <m/>
    <s v="?"/>
    <m/>
    <m/>
    <s v="KOB"/>
    <s v="LIS Inventory May2011revisedLIS"/>
  </r>
  <r>
    <n v="0"/>
    <s v="Ecological/Habitat "/>
    <s v="ecoregions"/>
    <s v="LISSI-23"/>
    <x v="1"/>
    <s v=""/>
    <x v="2"/>
    <x v="14"/>
    <x v="14"/>
    <x v="215"/>
    <s v="These ecoregions have been derived from Omernik (1987) and from refinements of Omernik's framework that have been made for other projects. These ongoing or recently completed projects, conducted in collaboration with the U.S. EPA regional offices and with state resource management agencies, involve refining ecoregions, defining subregions, and locating sets of reference sites.  "/>
    <s v="Polygon"/>
    <s v="http://epa.maps.arcgis.com/home/webmap/viewer.html?&amp;url=http%3A%2F%2Fgeodata.epa.gov%2FArcGIS%2Frest%2Fservices%2FORD%2FUSEPA_Ecoregions_Level_III_and_IV%2FMapServer"/>
    <s v="United States"/>
    <n v="2011"/>
    <s v="EPA"/>
    <s v="http://www.epa.gov/wed/pages/ecoregions.htm"/>
    <s v="Yes"/>
    <s v="?"/>
    <m/>
    <s v="ftp://ftp.epa.gov/wed/ecoregions/ct/ ; ftp://ftp.epa.gov/wed/ecoregions/ny/"/>
    <s v="http://geodata.epa.gov/ArcGIS/rest/services/ORD/USEPA_Ecoregions_Level_III_and_IV/MapServer"/>
    <d v="2014-08-22T00:00:00"/>
    <s v="KOB"/>
    <s v="LIS Inventory May2011revisedLIS"/>
  </r>
  <r>
    <n v="1"/>
    <s v="Ecological/Habitat "/>
    <s v="eelgrass"/>
    <s v="LISSI-60"/>
    <x v="0"/>
    <s v="eelgrass has both historic and current (as of 2012/13) extents.  Including the newest data is a must.  Historic data could be included if the persistence of data for time series or temporal use is helpful"/>
    <x v="1"/>
    <x v="1"/>
    <x v="1"/>
    <x v="216"/>
    <s v="Potential Eelgrass Beds is a 1:24,000 scale, polygon feature-based layer that depicts the locations of potential eelgrass beds in Long Island Sound, in major rivers, and within bays, harbors and other waterbodies along Connecticut's coast. The layer is based on information from the Observed Eelgrass Beds and Eelgrass Sample Points layers. It represents conditions at a particular point in time (1993 to 1995). During the 1993-95 field seasons a team of researchers from the University of Connecticut Dept. of Ecology and Evolutionary Biology led by Charles Yarish, equipped with a Global Positioning System (GPS), SCUBA, and a 20' boat surveyed over 800 potential eelgrass locations. Their GPS coordinates and field notes were used to create a point coverage entitled Eelgrass Sample Points, which was plotted and checked on a 1:24000 scale base map of the Connecticut shore. These point locations, observations, and the nearshore bathymetry were then used to delineate areas representing both observed and potential eelgrass beds. Eelgrass beds were initially digitized at 1:24,000 scale, but have been edited and revised on screen at higher resolution. Potential beds, where not individually delineated, were created by buffering observed beds a distance of 33 feet (10 meters). These buffered polygons were intersected with buffered (distance of 5 ft.) shoreline arcs to keep potential polygons a minimum distance off the shoreline. These potential beds are considered to be areas where eelgrass is likely to spread to under ideal conditions, where eelgrass may exist in small isolated patches, where eelgrass may exhibit high temporal variability, or perhaps where restoration projects could be undertaken."/>
    <s v="Polygon"/>
    <m/>
    <s v="Connecticut (Statewide)"/>
    <s v="1993-1995"/>
    <s v="CT DEEP"/>
    <s v="CT DEEP"/>
    <s v="Yes"/>
    <d v="2012-01-19T00:00:00"/>
    <s v="CT State Plane NAD83"/>
    <s v="http://www.ct.gov/deep/cwp/view.asp?a=2698&amp;q=322898&amp;deepNav_GID=1707%20"/>
    <m/>
    <d v="2014-09-15T00:00:00"/>
    <s v="KOB"/>
    <s v="LIS Inventory May2011revisedLIS"/>
  </r>
  <r>
    <n v="0"/>
    <m/>
    <m/>
    <s v="Others_1"/>
    <x v="1"/>
    <m/>
    <x v="2"/>
    <x v="14"/>
    <x v="14"/>
    <x v="217"/>
    <s v="polygon indices for False-color vertical coastal photos form 1974, 190, 1981, 1986, 1990, 1995, &amp; 2000.  Indicies contain links to PDF &amp; Tiff images"/>
    <s v="Polygon (indicies); PDF&amp;TIFF (photos)"/>
    <m/>
    <s v="CT coast"/>
    <s v="1974, 190, 1981, 1986, 1990, 1995, &amp; 2000"/>
    <s v="CT DEEP OLISP"/>
    <s v="UCONN MAGIC/CT ECO"/>
    <s v="Yes"/>
    <n v="2011"/>
    <s v="CT State Plane NAD83 Feet"/>
    <s v="http://magic.lib.uconn.edu/connecticut_data.html#indexes"/>
    <m/>
    <d v="2014-09-15T00:00:00"/>
    <s v="KOB"/>
    <s v="Data_Gap_Inventory"/>
  </r>
  <r>
    <n v="1"/>
    <s v="Ecological/Habitat "/>
    <s v="wetlands"/>
    <s v="LISSI-61"/>
    <x v="0"/>
    <s v="Tidal wetlands in CT and NY have both historic and current (as of ~2010) extents.  Including the newest data is a must - the source for this should be the USFWS NWI  data for CT and NY.  Historic data could be included if the persistence of data for time series or temporal use is helpful"/>
    <x v="1"/>
    <x v="1"/>
    <x v="1"/>
    <x v="218"/>
    <s v="Mapped tidal wetlands across the state of Connecticut. The mapping has been compiled from two sources; the 1994 Ramsar Tidal Wetlands Mapping and the 1995 OLISP Tidal Wetlands Mapping, both produced by the State of Connecticut, Department of Long Island Sound Programs. The tidal wetland boundaries are not regulatory boundaries but should be interpreted as a guide to the location of tidal wetlands throughout the state."/>
    <s v="Polygon"/>
    <s v="http://cteco.uconn.edu/maps.htm"/>
    <s v="Connecticut (Statewide)"/>
    <n v="1995"/>
    <s v="CT DEEP"/>
    <s v="CT DEEP"/>
    <s v="Yes"/>
    <d v="2012-01-19T00:00:00"/>
    <s v="CT State Plane NAD83"/>
    <s v="http://www.ct.gov/deep/cwp/view.asp?a=2698&amp;q=322898&amp;deepNav_GID=1707%20"/>
    <s v="http://cteco.uconn.edu/map_services.htm"/>
    <d v="2014-09-15T00:00:00"/>
    <s v="KOB"/>
    <s v="LIS Inventory May2011revisedLIS"/>
  </r>
  <r>
    <n v="0"/>
    <s v="Demographic "/>
    <s v="census"/>
    <s v="LISSI-9"/>
    <x v="2"/>
    <s v="NY equivalent? Might be good to have 2010 census data for coastal communities - suggest looking at CT State Data Center (http://ctsdc.uconn.edu/) for CT data."/>
    <x v="4"/>
    <x v="13"/>
    <x v="13"/>
    <x v="219"/>
    <s v="U.S. Census Summary File 3 (SF3) contains sample data, which is information compiled from the questions asked of a sample of all people and housing units. It includes data on income, educational attainment, poverty status, home value, and population totals for foreign born and ancestry groups.  This layer contains a number of derived variables for EnviroJustice applications.  TeleAtlas Dynamap(R)/2000 Boundary layers have been used for all geographies."/>
    <s v="Polygon"/>
    <m/>
    <s v="EPA Regions 1, 2, and 3"/>
    <m/>
    <s v="Tele Atlas"/>
    <s v="EPA Region 2"/>
    <s v="Yes"/>
    <s v="?"/>
    <m/>
    <m/>
    <m/>
    <m/>
    <s v="KOB"/>
    <s v="LIS Inventory May2011revisedLIS"/>
  </r>
  <r>
    <n v="0"/>
    <s v="Demographic "/>
    <s v="census"/>
    <s v="LISSI-10"/>
    <x v="2"/>
    <s v="NY equivalent? Might be good to have 2010 census data for coastal communities - suggest looking at CT State Data Center (http://ctsdc.uconn.edu/) for CT data."/>
    <x v="4"/>
    <x v="13"/>
    <x v="13"/>
    <x v="220"/>
    <s v="The Dynamap(R)/2000 Block Boundary without a shoreline buffer layer represents all Block boundaries that are included in the U.S. Census Bureau's 2000 TIGER/Line(R) files. These boundaries have been conflated into the Tele Atlas(R) database for January 2002 product and subsequent releases. Blocks are identified by their 4-digit census block number."/>
    <s v="Polygon"/>
    <m/>
    <s v="EPA Regions 1, 2, and 3"/>
    <m/>
    <s v="Tele Atlas"/>
    <s v="EPA Region 2"/>
    <s v="?"/>
    <s v="?"/>
    <m/>
    <m/>
    <m/>
    <d v="2014-09-15T00:00:00"/>
    <s v="KOB"/>
    <s v="LIS Inventory May2011revisedLIS"/>
  </r>
  <r>
    <n v="0"/>
    <s v="Ecological/Habitat "/>
    <s v="wildlife"/>
    <s v="LISSI-24"/>
    <x v="2"/>
    <s v="CT equivalnet likely State/Federal lands"/>
    <x v="2"/>
    <x v="14"/>
    <x v="14"/>
    <x v="221"/>
    <s v="This data set depicts refuge boundary information for National Wildlife Refuges, National Fish Hatcheries and USFWS administrative sites. Coverage is nationwide, but does not yet include all refuges. "/>
    <s v="Polygon"/>
    <m/>
    <s v="New York (Statewide), New Jersey"/>
    <m/>
    <s v="USFWS"/>
    <s v="EPA Region 2"/>
    <s v="?"/>
    <s v="?"/>
    <m/>
    <m/>
    <m/>
    <m/>
    <s v="KOB"/>
    <s v="LIS Inventory May2011revisedLIS"/>
  </r>
  <r>
    <n v="1"/>
    <s v="Ecological/Habitat "/>
    <s v="wetlands"/>
    <s v="LISSI-65"/>
    <x v="1"/>
    <s v="Tidal wetlands in CT and NY have both historic and current (as of ~2010) extents.  Including the newest data is a must - the source for this should be the USFWS NWI  data for CT and NY.  Historic data could be included if the persistence of data for time series or temporal use is helpful"/>
    <x v="1"/>
    <x v="1"/>
    <x v="1"/>
    <x v="222"/>
    <s v="This data set represents the extent, approximate location and type of wetlands and deepwater habitats in EPA Region 2.  These data delineate the areal extent of wetlands and surface waters as defined by Cowardin et al. (1979).  Certain wetland habitats are excluded from the National mapping program because of the limitations of aerial imagery as the primary data source used to detect wetlands. These habitats include seagrasses or submerged aquatic vegetation that are found in the intertidal and subtidal zones of estuaries and near shore coastal waters. Some deepwater reef communities (coral or tuberficid worm reefs) have also been excluded from the inventory. These habitats, because of their depth, go undetected by aerial imagery. By policy, the Service also excludes certain types of &quot;farmed wetlands&quot; as may be defined by the Food Security Act or that do not coincide with the Cowardin et al. definition. "/>
    <s v="Polygon"/>
    <s v="http://www.fws.gov/wetlands/Data/Mapper.html"/>
    <s v="National"/>
    <s v="~2010 (for LIS)"/>
    <s v="USFW, EPA"/>
    <s v="EPA Region 2"/>
    <s v="Yes"/>
    <d v="2012-09-01T00:00:00"/>
    <s v="GCS, NAD83"/>
    <s v="http://www.fws.gov/wetlands/Data/Data-Download.html"/>
    <s v="http://107.20.228.18/ArcGIS/services/Wetlands/MapServer/WMSServer?"/>
    <d v="2014-08-22T00:00:00"/>
    <s v="KOB"/>
    <s v="LIS Inventory May2011revisedLIS"/>
  </r>
  <r>
    <n v="1"/>
    <s v="Ecological/Habitat "/>
    <s v="fish &amp; wildlife"/>
    <s v="LISSI-66"/>
    <x v="0"/>
    <s v="unclear if this data exists or if it is accessible"/>
    <x v="1"/>
    <x v="1"/>
    <x v="1"/>
    <x v="223"/>
    <s v="AUTOMATION OF THE 1991 NORTHEAST COASTAL AREAS STUDY - IDENTIFYING  SIGNIFICANT COASTAL HABITATS OF SOUTHERN NEW ENGLAND AND PORTIONSOF LI, NY. DIGITIZED FROM 8.5X11 PHOTOCOPIES FROM THE REPORT BY REGISTERING EACH SHEET TO THE CORRESPONDING 100K MAP (RMS&lt;.005). SIG. HABITATS WERE LABELED WITH UNIT_NAME, UNIT_NO, AND SUBUNIT."/>
    <s v="Polygon"/>
    <m/>
    <s v="Long Island Sound (Entire)"/>
    <m/>
    <s v="US FISH &amp; WILDLIFE SERVICE, SNE/NYB COASTAL ECOSYSTEMS PROGRAM"/>
    <s v="US FISH &amp; WILDLIFE SERVICE, SNE/NYB COASTAL ECOSYSTEMS PROGRAM"/>
    <s v="?"/>
    <s v="?"/>
    <m/>
    <m/>
    <m/>
    <m/>
    <s v="KOB"/>
    <s v="LIS Inventory May2011revisedLIS"/>
  </r>
  <r>
    <n v="1"/>
    <s v="Ecological/Habitat "/>
    <s v="wetlands"/>
    <s v="LISSI-71"/>
    <x v="2"/>
    <s v="Unclear how this differs from NYSDI -59.  Tidal wetlands in CT and NY have both historic and current (as of ~2010) extents.  Including the newest data is a must - the source for this should be the USFWS NWI  data for CT and NY.  Historic data could be included if the persistence of data for time series or temporal use is helpful"/>
    <x v="1"/>
    <x v="1"/>
    <x v="1"/>
    <x v="224"/>
    <s v="The data set contains digital map and attribute information for tidal wetlands of the South Shore Estuary Reserve (SSER) on Long Island, NY.  "/>
    <s v="Polygon"/>
    <m/>
    <s v="New York (in LISS Boundary area)"/>
    <m/>
    <s v="NYS DOS"/>
    <m/>
    <s v="?"/>
    <s v="?"/>
    <m/>
    <m/>
    <m/>
    <m/>
    <s v="KOB"/>
    <s v="LIS Inventory May2011revisedLIS"/>
  </r>
  <r>
    <n v="1"/>
    <m/>
    <m/>
    <s v="MCI-1"/>
    <x v="1"/>
    <m/>
    <x v="1"/>
    <x v="1"/>
    <x v="1"/>
    <x v="95"/>
    <s v="An artificial reef is a human-made underwater structure, typically built to promote marine life in areas with a generally featureless bottom. Many reefs are built using objects that were built for other purposes, like sinking oil rigs through the Rigs-to-Reefs program or shipwrecks when preserved on the sea floor. Other artificial reefs are purpose built like reef balls from PVC or concrete. Artificial reefs generally provide hard surfaces where algae and invertebrates such as barnacles, corals, and oysters attach; the accumulation of attached marine life in turn provides intricate structure and food for assemblages of fish. This is NOT a complete collection of artificial reefs on the seafloor, nor are the locations to be considered exact. The presence and location of the artificial reefs have been derived from multiple state websites. These data are intended for coastal and ocean planning. "/>
    <s v="Point"/>
    <m/>
    <s v="LIS"/>
    <s v="as of February 2014"/>
    <s v="Marine Cadastre"/>
    <s v="Marine Cadastre"/>
    <s v="http://csc.noaa.gov/htdata/CMSP/Metadata/ArtificialReefs.htm"/>
    <d v="2014-01-01T00:00:00"/>
    <m/>
    <s v="http://marinecadastre.gov/data/"/>
    <s v="http://csc.noaa.gov/arcgis/rest/services/MarineCadastre/PhysicalOceanographicAndMarineHabitat/MapServer/0"/>
    <d v="2014-09-17T00:00:00"/>
    <s v="LP"/>
    <s v="MarineCadastreInventory"/>
  </r>
  <r>
    <n v="1"/>
    <m/>
    <m/>
    <s v="MCI-10"/>
    <x v="1"/>
    <m/>
    <x v="2"/>
    <x v="19"/>
    <x v="2"/>
    <x v="225"/>
    <s v="Regions of the National Marine Fisheries Service. "/>
    <m/>
    <m/>
    <s v="LIS"/>
    <d v="2006-05-24T00:00:00"/>
    <s v="NOAA National Marine Fisheries Service"/>
    <s v="Marine Cadastre"/>
    <s v="http://csc.noaa.gov/htdata/CMSP/Metadata/NationalMarineFisheriesServiceRegions.htm"/>
    <d v="2014-01-06T00:00:00"/>
    <m/>
    <s v="http://marinecadastre.gov/data/"/>
    <s v="http://csc.noaa.gov/arcgis/rest/services/MarineCadastre/NationalViewer/MapServer/21"/>
    <d v="2014-09-17T00:00:00"/>
    <s v="LP"/>
    <s v="MarineCadastreInventory"/>
  </r>
  <r>
    <n v="1"/>
    <m/>
    <m/>
    <s v="MCI-11"/>
    <x v="1"/>
    <m/>
    <x v="2"/>
    <x v="19"/>
    <x v="2"/>
    <x v="226"/>
    <s v="The National Park Service is a bureau within the United States Department of the Interior. The organization consists of a headquarters office, seven regional offices and multiple park and support units. "/>
    <m/>
    <m/>
    <s v="LIS"/>
    <d v="2003-09-01T00:00:00"/>
    <s v="U.S. National Park Service"/>
    <s v="Marine Cadastre"/>
    <s v="http://csc.noaa.gov/htdata/CMSP/Metadata/NationalParkServiceRegions.htm"/>
    <d v="2014-06-12T00:00:00"/>
    <m/>
    <s v="http://marinecadastre.gov/data/"/>
    <s v="http://csc.noaa.gov/arcgis/rest/services/MarineCadastre/NationalViewer/MapServer/22"/>
    <d v="2014-09-17T00:00:00"/>
    <s v="LP"/>
    <s v="MarineCadastreInventory"/>
  </r>
  <r>
    <n v="1"/>
    <m/>
    <m/>
    <s v="MCI-12"/>
    <x v="1"/>
    <m/>
    <x v="2"/>
    <x v="19"/>
    <x v="2"/>
    <x v="227"/>
    <s v="This data represents the USACE Civil Works District boundaries. This dataset was digitized from the NRCS Watershed Boundary Dataset (WBD). Where districts follow administrative boundaries, such as County and State lines, National Atlas and Census datasets were used. USACE District GIS points of contact also submitted data to incorporate into this dataset. This dataset has been simplified +/- 30 feet to reduce file size and speed up drawing time. Please use the identify tool to access the full name for each district boundary and other useful information. "/>
    <m/>
    <m/>
    <s v="LIS"/>
    <m/>
    <s v="U.S. Army Corps of Engineers"/>
    <s v="Marine Cadastre"/>
    <s v="metadata available as a zipped folder on MarineCadastre website"/>
    <m/>
    <m/>
    <s v="http://marinecadastre.gov/data/"/>
    <s v="http://140.194.46.50:6080/arcgis/rest/services/National_Admin/USACE_DistrictBounds/MapServer/0"/>
    <d v="2014-09-17T00:00:00"/>
    <s v="LP"/>
    <s v="MarineCadastreInventory"/>
  </r>
  <r>
    <n v="1"/>
    <m/>
    <m/>
    <s v="MCI-13"/>
    <x v="1"/>
    <m/>
    <x v="2"/>
    <x v="19"/>
    <x v="2"/>
    <x v="228"/>
    <s v="The US Army Corps of Engineers has been regulating activities in the nation's waters since 1890. Until the 1960s the primary purpose of the regulatory program was to protect navigation. Since then, as a result of laws and court decisions, the program has been broadened so that it now considers the full public interest for both the protection and utilization of water resources. These boundaries represent USACE regulatory districts. Attribute information includes an address, telephone number and website for each district. "/>
    <m/>
    <m/>
    <s v="LIS"/>
    <m/>
    <s v="U.S. Army Corps of Engineers"/>
    <s v="Marine Cadastre"/>
    <s v="metadata available as a zipped folder on MarineCadastre website"/>
    <m/>
    <m/>
    <s v="http://marinecadastre.gov/data/"/>
    <s v="http://140.194.46.50:6080/arcgis/rest/services/National_Admin/USACE_Regulatory_Boundary/MapServer/0"/>
    <d v="2014-09-17T00:00:00"/>
    <s v="LP"/>
    <s v="MarineCadastreInventory"/>
  </r>
  <r>
    <n v="1"/>
    <m/>
    <m/>
    <s v="MCI-14"/>
    <x v="1"/>
    <m/>
    <x v="2"/>
    <x v="19"/>
    <x v="2"/>
    <x v="229"/>
    <s v="Districts of the U.S. Coast Guard. "/>
    <m/>
    <m/>
    <s v="LIS"/>
    <m/>
    <s v="U.S. Coast Guard"/>
    <s v="Marine Cadastre"/>
    <s v="available through NY Gateway"/>
    <m/>
    <m/>
    <s v="http://marinecadastre.gov/data/"/>
    <s v="https://egis-e.uscg.mil/ArcGIS/rest/services/Jurisdictions_2D/MapServer/11"/>
    <d v="2014-09-17T00:00:00"/>
    <s v="LP"/>
    <s v="MarineCadastreInventory"/>
  </r>
  <r>
    <n v="1"/>
    <m/>
    <m/>
    <s v="MCI-2"/>
    <x v="1"/>
    <m/>
    <x v="1"/>
    <x v="1"/>
    <x v="1"/>
    <x v="230"/>
    <s v="These data depict tracklines of wildlife surveys conducted in the Mid-Atlantic region since 2005. The tracklines are comprised of aerial and shipboard surveys. These data are intended to be used as a working compendium to inform the diverse number of groups that conduct surveys in the Mid-Atlantic region. The tracklines as depicted in this dataset have been derived from source tracklines and transects. The tracklines have been simplified (modified from their original form) due to the large size of the Mid-Atlantic region and the limited ability to map all areas simultaneously. The tracklines are to be used as a general reference and should not be considered definitive or authoritative. "/>
    <s v="Line"/>
    <m/>
    <s v="LIS"/>
    <s v="2005-2012"/>
    <s v="Bureau of Ocean Energy Management"/>
    <s v="Marine Cadastre"/>
    <s v="metadata available as a zipped folder on MarineCadastre website"/>
    <m/>
    <m/>
    <s v="http://marinecadastre.gov/data/"/>
    <s v="http://gis.boemre.gov/arcgis/rest/services/BOEM_BSEE/MMC_Layers/MapServer/9"/>
    <d v="2014-09-17T00:00:00"/>
    <s v="LP"/>
    <s v="MarineCadastreInventory"/>
  </r>
  <r>
    <n v="1"/>
    <m/>
    <m/>
    <s v="MCI-21"/>
    <x v="1"/>
    <m/>
    <x v="0"/>
    <x v="0"/>
    <x v="0"/>
    <x v="231"/>
    <s v="Mean wave power density estimates represent naturally available US wave energy, derived from measurements observed during a 51-month study period. Measurements were taken from 42,000 grid points out to a distance of 50 nautical miles from shore. Values represent the average instantaneous power generated by a meter length of wave crest per grid point. In accordance with accepted global practice, wave power density is measured in kilowatts per meter of wave crest aggregated across a unit diameter circle. Data were classified using quantiles. Bathymetric effects are known to have a large effect on wave characteristics at depths shallower than ~20m on the east coast and ~50m on the west coast. Reliable site-specific information in shallow waters can only be produced using results from models with higher spatial resolution that include shallow-water physics. Results may not be accurate in the shallower waters of the inner continental shelf. These areas are indicated by dark gray regions. For more information pertaining to these areas please refer back to the source. "/>
    <m/>
    <m/>
    <s v="LIS"/>
    <n v="2011"/>
    <s v="DOE National Renewable Energy Laboratory"/>
    <s v="Marine Cadastre"/>
    <s v="http://en.openei.org/datasets/files/884/pub/mapping_and_assessment_of_the_us_ocean_wave_energy_resource.pdf"/>
    <m/>
    <m/>
    <s v="http://marinecadastre.gov/data/"/>
    <s v="http://www.csc.noaa.gov/ArcGISPUB/rest/services/MarineCadastre/OceanWaveResourcePotential/MapServer/0"/>
    <d v="2014-09-17T00:00:00"/>
    <s v="LP"/>
    <s v="MarineCadastreInventory"/>
  </r>
  <r>
    <n v="1"/>
    <m/>
    <m/>
    <s v="MCI-22"/>
    <x v="1"/>
    <m/>
    <x v="0"/>
    <x v="0"/>
    <x v="0"/>
    <x v="232"/>
    <s v="Depicts estimates of the annual average wind resource (speed) for the United States. Annual average wind speeds are closely related to the available energy at a particular location and are categorized by their value at a height of 90m above the surface. Modifications to preliminary 90m wind speed model outputs were based on extrapolation of 50m validation results. This adds some uncertainty to the final potential estimates, but should not significantly affect the scope of the offshore potential. The horizontal resolution of the model output is 200m and values are measured in meters per second (m/s). "/>
    <m/>
    <m/>
    <s v="LIS"/>
    <m/>
    <s v="DOE National Renewable Energy Laboratory"/>
    <s v="Marine Cadastre"/>
    <s v="http://www.nrel.gov/gis/data/GIS_Data_Technology_Specific/United_States/Wind/metadata/atlantic_coast_metadata.htm"/>
    <m/>
    <m/>
    <s v="http://marinecadastre.gov/data/"/>
    <s v="http://www.csc.noaa.gov/ArcGISPUB/rest/services/MarineCadastre/OffshoreWindResourcePotential/MapServer/0"/>
    <d v="2014-09-17T00:00:00"/>
    <s v="LP"/>
    <s v="MarineCadastreInventory"/>
  </r>
  <r>
    <n v="1"/>
    <m/>
    <m/>
    <s v="MCI-23"/>
    <x v="1"/>
    <m/>
    <x v="0"/>
    <x v="0"/>
    <x v="0"/>
    <x v="233"/>
    <s v="Coastal bathymetric depth, measured in meters at depth values of: -30, -60, -900 Shallow Zone (0-30m): Technology has been demonstrated on a commercial scale at these depths. Foundation types include monopile, gravity base and suction buckets designs. Transition Zone (30-60m): Technology has not been demonstrated on a commercial scale at these depths but several small scale projects have been successfully installed and commissioned at these depths Foundation types include tripod, jacket and tripile designs. Deepwater Zone (60 - 900m): Technology has not been demonstrated on a commercial scale at these depths but several pilot projects have been successfully demonstrated. Foundation types include spar, semi-submersible and tension leg platform designs. "/>
    <m/>
    <m/>
    <s v="LIS"/>
    <n v="201304"/>
    <s v="Marine Cadastre"/>
    <s v="Marine Cadastre"/>
    <s v="http://csc.noaa.gov/htdata/CMSP/Metadata/OffshoreWindTechnologyDepthZones.htm"/>
    <d v="2013-07-02T00:00:00"/>
    <m/>
    <s v="http://marinecadastre.gov/data/"/>
    <s v="http://csc.noaa.gov/arcgis/rest/services/MarineCadastre/NationalViewer/MapServer/13"/>
    <d v="2014-09-17T00:00:00"/>
    <s v="LP"/>
    <s v="MarineCadastreInventory"/>
  </r>
  <r>
    <n v="1"/>
    <m/>
    <m/>
    <s v="MCI-24"/>
    <x v="1"/>
    <m/>
    <x v="0"/>
    <x v="0"/>
    <x v="0"/>
    <x v="234"/>
    <s v="Data depicts tidal stream mean current within U.S. waters. Tidal streams are high velocity sea currents created by periodic horizontal movement of the tides. Tidal stream energy is derived from the kinetic energy of the moving flow. A numerical model was used for simulating the tidal flows along the coast of the entire United States. Model results were calibrated with available measurements of tidal currents from NOAA tidal current stations. It should be noted that tidal currents and associated power per unit area can have significant spatial variability; therefore currents at one location are generally a poor indicator of conditions at another location, even nearby. Tidal current (velocity) is measured in meters per second (m/s). "/>
    <m/>
    <m/>
    <s v="LIS"/>
    <d v="2011-06-29T00:00:00"/>
    <s v="DOE Office of Energy Efficiency and Renewable Energy"/>
    <s v="Marine Cadastre"/>
    <s v="http://perigean-clone.ad.gatech.edu/ArcGIS/rest/services/usa_mc/MapServer"/>
    <m/>
    <m/>
    <s v="http://marinecadastre.gov/data/"/>
    <s v="http://perigean-clone.ad.gatech.edu/ArcGIS/rest/services/usa_mc/MapServer/0"/>
    <d v="2014-09-17T00:00:00"/>
    <s v="LP"/>
    <s v="MarineCadastreInventory"/>
  </r>
  <r>
    <n v="1"/>
    <m/>
    <m/>
    <s v="MCI-25"/>
    <x v="1"/>
    <m/>
    <x v="0"/>
    <x v="0"/>
    <x v="0"/>
    <x v="235"/>
    <s v="Data depicts tidal stream mean power within U.S. waters. Tidal streams are high velocity sea currents created by periodic horizontal movement of the tides. Tidal stream energy is derived from the kinetic energy of the moving flow. A numerical model was used for simulating the tidal flows along the coast of the entire United States. Model results were calibrated with available measurements of tidal currents from NOAA tidal current stations. It should be noted that tidal currents and associated power per unit area can have significant spatial variability; therefore currents at one location are generally a poor indicator of conditions at another location, even nearby. Tidal power (energy) is measured in watts per meter squared (W/m2). "/>
    <m/>
    <m/>
    <s v="LIS"/>
    <d v="2011-06-29T00:00:00"/>
    <s v="DOE Office of Energy Efficiency and Renewable Energy"/>
    <s v="Marine Cadastre"/>
    <s v="http://perigean-clone.ad.gatech.edu/ArcGIS/rest/services/usa_mp/MapServer"/>
    <m/>
    <m/>
    <s v="http://marinecadastre.gov/data/"/>
    <s v="http://perigean-clone.ad.gatech.edu/ArcGIS/rest/services/usa_mp/MapServer/0"/>
    <d v="2014-09-17T00:00:00"/>
    <s v="LP"/>
    <s v="MarineCadastreInventory"/>
  </r>
  <r>
    <n v="1"/>
    <s v="Environmental Benefit "/>
    <s v="water quality"/>
    <s v="LISSI-25"/>
    <x v="0"/>
    <s v="NEOD complied dataset for all of LIS"/>
    <x v="2"/>
    <x v="14"/>
    <x v="14"/>
    <x v="236"/>
    <s v="These are No Discharge Area (NDA) Areas (polygons) for New York and New Jersey. The actual NDA areas/polygons were primarily created using narrative description from Federal Register notices and digitized against basemap data for hydrography and from recent aerial photography."/>
    <s v="Polygon"/>
    <s v="?"/>
    <s v="EPA Region 2"/>
    <s v="?"/>
    <s v="EPA"/>
    <s v="EPA Region 2"/>
    <s v="?"/>
    <s v="?"/>
    <m/>
    <m/>
    <m/>
    <m/>
    <s v="KOB"/>
    <s v="LIS Inventory May2011revisedLIS"/>
  </r>
  <r>
    <n v="0"/>
    <s v="Environmental Benefit "/>
    <s v="stewardship sites"/>
    <s v="LISSI-26"/>
    <x v="2"/>
    <s v="CTDEEP has inventory of existing stewardships sites in CT/NY.  Unsure of nominated"/>
    <x v="2"/>
    <x v="14"/>
    <x v="14"/>
    <x v="237"/>
    <s v="Inventory of Ecological Sites nominated for possible inclusion into the Long Island Sound Stewardship Initiative System"/>
    <s v="Polygon"/>
    <m/>
    <s v="New York (in LISS Boundary area)"/>
    <m/>
    <s v="US Fish &amp; Wildlife"/>
    <m/>
    <s v="?"/>
    <s v="?"/>
    <m/>
    <m/>
    <m/>
    <m/>
    <s v="KOB"/>
    <s v="LIS Inventory May2011revisedLIS"/>
  </r>
  <r>
    <n v="0"/>
    <s v="Environmental Benefit "/>
    <s v="aquifer"/>
    <s v="LISSI-27"/>
    <x v="2"/>
    <s v="CTDEEP has aquifer layer"/>
    <x v="2"/>
    <x v="14"/>
    <x v="14"/>
    <x v="238"/>
    <s v="This layer represents the designated sole source aquifers of New York and New Jersey. A Sole Source Aquifer (SSA) is an aquifer that supplies 50% or more of the drinking water for a given area where there are no reasonably available alternative sources should the aquifer become contaminated."/>
    <s v="Polygon"/>
    <m/>
    <s v="New York (Statewide), New Jersey"/>
    <m/>
    <s v="NJ DEPP, EPA"/>
    <s v="EPA Region 2"/>
    <s v="?"/>
    <s v="?"/>
    <m/>
    <m/>
    <m/>
    <m/>
    <s v="KOB"/>
    <s v="LIS Inventory May2011revisedLIS"/>
  </r>
  <r>
    <n v="0"/>
    <s v="Environmental Benefit "/>
    <s v="water quality"/>
    <s v="LISSI-30"/>
    <x v="0"/>
    <s v="connect to EPA 303d service from NEOD"/>
    <x v="5"/>
    <x v="15"/>
    <x v="15"/>
    <x v="239"/>
    <s v="Water quality classifications for NYS waterbodies (streams, rivers, ponds, etc..)"/>
    <s v="Line"/>
    <m/>
    <s v="New York (Statewide)"/>
    <m/>
    <s v="NYS DEC"/>
    <m/>
    <s v="?"/>
    <s v="?"/>
    <m/>
    <m/>
    <m/>
    <m/>
    <s v="KOB"/>
    <s v="LIS Inventory May2011revisedLIS"/>
  </r>
  <r>
    <n v="0"/>
    <s v="Environmental Benefit "/>
    <s v="stewardship sites"/>
    <s v="LISSI-28"/>
    <x v="1"/>
    <s v="how is this different from LISSI-26"/>
    <x v="2"/>
    <x v="14"/>
    <x v="14"/>
    <x v="240"/>
    <s v="33 inaugural stewardship sites."/>
    <s v="Polygon"/>
    <s v="http://longislandsoundstudy.net/issues-actions/stewardship/stewardship-areas-atlas/"/>
    <s v="Long Island Sound Study Area (Study Boundary Area)"/>
    <m/>
    <s v="RPA"/>
    <s v="http://longislandsoundstudy.net/"/>
    <s v="?"/>
    <s v="?"/>
    <m/>
    <s v="Kevin O'Brien"/>
    <m/>
    <d v="2014-08-22T00:00:00"/>
    <s v="KOB"/>
    <s v="LIS Inventory May2011revisedLIS"/>
  </r>
  <r>
    <n v="0"/>
    <s v="Environmental Constraint "/>
    <s v="pollution"/>
    <s v="LISSI-29"/>
    <x v="1"/>
    <s v="https://edg.epa.gov/metadata/rest/document?id=%7B17E8BB8B-3F43-4BF5-910F-E9639DC3E967%7D&amp;xsl=metadata_to_html_full"/>
    <x v="2"/>
    <x v="14"/>
    <x v="14"/>
    <x v="241"/>
    <s v="To improve public health and the environment, the United States Environmental Protection Agency (USEPA) collects information about facilities, sites, or places subject to environmental regulation or of environmental interest. Through the Geospatial Data Download Service, the public is now able to download the EPA Geodata shapefile containing facility and site information from EPA's national program systems. The file is Internet accessible from the Envirofacts Web site (http://www.epa.gov/enviro). The data may be used with geospatial mapping applications. (Note: The shapefile omits facilities without latitude/longitude coordinates.) The EPA Geospatial Data contains the name, location (latitude/longitude), and EPA program information about specific facilities and sites. In addition, the file contains a Uniform Resource Locator (URL), which allows mapping applications to present an option to users to access additional EPA data resources on a specific facility or site."/>
    <s v="Point"/>
    <m/>
    <s v="United States"/>
    <n v="2008"/>
    <s v="US EPA"/>
    <s v="US EPA"/>
    <s v="Yes"/>
    <d v="2008-05-02T00:00:00"/>
    <m/>
    <s v="http://www.epa.gov/enviro/geo_data.html"/>
    <m/>
    <m/>
    <s v="KOB"/>
    <s v="LIS Inventory May2011revisedLIS"/>
  </r>
  <r>
    <n v="0"/>
    <s v="Environmental Constraint "/>
    <s v="hydrography"/>
    <s v="LISSI-31"/>
    <x v="0"/>
    <s v="CT and NY should download and use or connect to USGS map service for current 1:24K NHD waterbodies data"/>
    <x v="2"/>
    <x v="14"/>
    <x v="14"/>
    <x v="242"/>
    <s v="National Hydrography dataset. High resolution 1:24,000/1:12,000."/>
    <s v="Polygon"/>
    <m/>
    <s v="New York (in LISS Boundary area)"/>
    <m/>
    <s v="NYS Assessment of Underdeveloped Parcels"/>
    <m/>
    <s v="?"/>
    <s v="?"/>
    <m/>
    <m/>
    <m/>
    <m/>
    <s v="KOB"/>
    <s v="LIS Inventory May2011revisedLIS"/>
  </r>
  <r>
    <n v="0"/>
    <s v="Ecological/Habitat "/>
    <s v="benthos"/>
    <s v="LISSI-34"/>
    <x v="0"/>
    <s v="contained in LISRC inventory"/>
    <x v="1"/>
    <x v="1"/>
    <x v="1"/>
    <x v="243"/>
    <s v="This GIS layer provides the location where samples from Pellegrino and Hubbard were summarized to provide detailed analysis of 35 common species found in Long Island Sound benthic communities _x000a_"/>
    <s v="Point"/>
    <m/>
    <s v="Lond Island Sound"/>
    <n v="1983"/>
    <s v="USGS"/>
    <s v="USGS"/>
    <s v="Yes"/>
    <s v="2000"/>
    <s v="UTM18"/>
    <s v="http://coastalmap.marine.usgs.gov/regional/contusa/eastcoast/midatl/lis/data.html"/>
    <m/>
    <d v="2014-08-22T00:00:00"/>
    <s v="KOB"/>
    <s v="LIS Inventory May2011revisedLIS"/>
  </r>
  <r>
    <n v="0"/>
    <s v="Ecological/Habitat "/>
    <s v="benthos"/>
    <s v="LISSI-35"/>
    <x v="0"/>
    <s v="contained in LISRC inventory"/>
    <x v="1"/>
    <x v="1"/>
    <x v="1"/>
    <x v="244"/>
    <s v="This GIS layer provides detailed information from Pellegrino and Hubbard (1983). It shows the sample locations and provides a summary of the total number of species found at each station "/>
    <s v="Point"/>
    <m/>
    <s v="Lond Island Sound"/>
    <n v="1983"/>
    <s v="USGS"/>
    <s v="USGS"/>
    <s v="Yes"/>
    <s v="2000"/>
    <s v="UTM18"/>
    <s v="http://coastalmap.marine.usgs.gov/regional/contusa/eastcoast/midatl/lis/data.html"/>
    <m/>
    <d v="2014-08-22T00:00:00"/>
    <s v="KOB"/>
    <s v="LIS Inventory May2011revisedLIS"/>
  </r>
  <r>
    <n v="0"/>
    <s v="Ecological/Habitat "/>
    <s v="birds"/>
    <s v="LISSI-36"/>
    <x v="1"/>
    <s v="is there a CT equivalent?"/>
    <x v="1"/>
    <x v="8"/>
    <x v="8"/>
    <x v="245"/>
    <s v="This data set shows point locations of Bird Conservation Areas. Bird Conservation Areas are New York State lands that have been officially designated for their value to bird conservation. "/>
    <s v="Point"/>
    <m/>
    <s v="New York (Statewide)"/>
    <m/>
    <s v="NYS DEC"/>
    <m/>
    <s v="?"/>
    <s v="?"/>
    <m/>
    <m/>
    <m/>
    <m/>
    <s v="KOB"/>
    <s v="LIS Inventory May2011revisedLIS"/>
  </r>
  <r>
    <n v="0"/>
    <s v="2007-2009"/>
    <s v="birds"/>
    <s v="LISSI-37"/>
    <x v="1"/>
    <s v=""/>
    <x v="1"/>
    <x v="8"/>
    <x v="8"/>
    <x v="246"/>
    <s v="Breeding bird atlas for US"/>
    <s v="Polygon"/>
    <s v="http://www.pwrc.usgs.gov/bba/index.cfm?fa=bba.MapViewer"/>
    <s v="USA"/>
    <s v="1980-1986 (CT &amp;NY)"/>
    <s v="Patuxent Wildlife Research Center"/>
    <s v="USGS"/>
    <s v="?"/>
    <s v="?"/>
    <m/>
    <s v="http://www.pwrc.usgs.gov/bba/index.cfm?fa=bba.getData"/>
    <m/>
    <d v="2014-08-22T00:00:00"/>
    <s v="KOB"/>
    <s v="LIS Inventory May2011revisedLIS"/>
  </r>
  <r>
    <n v="0"/>
    <s v="Ecological/Habitat "/>
    <s v="birds"/>
    <s v="LISSI-38"/>
    <x v="0"/>
    <s v="unclear if this data exists or if it is accessible"/>
    <x v="1"/>
    <x v="8"/>
    <x v="8"/>
    <x v="247"/>
    <s v="The Breeding Bird Survey Route Locations map layer shows the current routes used for conducting the North American Breeding Bird Survey (BBS) in the conterminous United States."/>
    <s v="Line"/>
    <m/>
    <s v="United States"/>
    <m/>
    <s v="National Atlas"/>
    <m/>
    <s v="?"/>
    <s v="?"/>
    <m/>
    <m/>
    <m/>
    <m/>
    <s v="KOB"/>
    <s v="LIS Inventory May2011revisedLIS"/>
  </r>
  <r>
    <n v="0"/>
    <s v="Ecological/Habitat "/>
    <s v="benthos"/>
    <s v="LISSI-39"/>
    <x v="0"/>
    <s v="NEOD Has this dataset incorporated in shellfish management areas"/>
    <x v="1"/>
    <x v="20"/>
    <x v="18"/>
    <x v="248"/>
    <s v="Managed shellfish beds in Connecticut waters. These beds, as defined below, include state managed beds, municipally managed beds, natural beds and recreational beds."/>
    <s v="Polygon"/>
    <m/>
    <s v="Connecticut (in LISS Boundary area)"/>
    <n v="2004"/>
    <s v="CT DEEP"/>
    <s v="CT DEEP"/>
    <s v="Yes"/>
    <d v="2011-12-09T00:00:00"/>
    <s v="CT State Plane NAD83"/>
    <s v="http://www.ct.gov/deep/cwp/view.asp?a=2698&amp;q=322898&amp;deepNav_GID=1707%20"/>
    <m/>
    <d v="2014-09-15T00:00:00"/>
    <s v="KOB"/>
    <s v="LIS Inventory May2011revisedLIS"/>
  </r>
  <r>
    <n v="0"/>
    <s v="Ecological/Habitat "/>
    <s v="birds"/>
    <s v="LISSI-40"/>
    <x v="1"/>
    <s v="is there a NY equivalent?"/>
    <x v="1"/>
    <x v="8"/>
    <x v="8"/>
    <x v="249"/>
    <s v="Depicts the concentration areas of migratory waterfowl at specific locations within Connecticut. Paul Merola, former DEP Wildlife Biologist, and Greg Chasko, DEP Wildlife Biologist, identified the migratory waterfowl concentration areas based on the Northeast Coastal Areas Study, Joseph Dowhan, 1991 (see Supplemental Information) as well as by using midwinter surveys, breeding surveys and personal observations."/>
    <s v="Polygon"/>
    <s v="n/a"/>
    <s v="Connecticut (Statewide)"/>
    <n v="1999"/>
    <s v="CT DEEP"/>
    <s v="CT DEEP"/>
    <s v="Yes"/>
    <d v="2011-12-08T00:00:00"/>
    <s v="CT State Plane NAD83"/>
    <s v="http://www.ct.gov/deep/cwp/view.asp?a=2698&amp;q=322898&amp;deepNav_GID=1707%20"/>
    <s v="n/a"/>
    <d v="2014-08-22T00:00:00"/>
    <s v="KOB"/>
    <s v="LIS Inventory May2011revisedLIS"/>
  </r>
  <r>
    <n v="0"/>
    <s v="Ecological/Habitat "/>
    <s v="benthos"/>
    <s v="LISSI-41"/>
    <x v="0"/>
    <s v="NEOD Has this dataset incorporated in shellfish management areas"/>
    <x v="1"/>
    <x v="20"/>
    <x v="18"/>
    <x v="250"/>
    <s v="Represents the classifications of shellfish growing waters for the State of Connecticut shoreline towns. This datalayer is composed of polygon features. The shellfishing areas are delineated and classified by the DA/BA, which is the state shellfish control authority in Connecticut. The Connecticut Department of Environmental Protection (DEP) applied information from the DA/BA to the hydrography data to create digital data of shellfish area classifications. DA/BA reassesses pollution sources and shellfish growing areas annually. The digital data is current to that effective date or last amended date recorded on the assessment date list (see supplemental information). This data is subject to change and the DA/BA may have more recent information for some areas."/>
    <s v="Line"/>
    <m/>
    <s v="Connecticut (in LISS Boundary area)"/>
    <s v="1990-2007"/>
    <s v="CT DEEP"/>
    <s v="CT DEEP"/>
    <s v="Yes"/>
    <d v="2011-12-09T00:00:00"/>
    <s v="CT State Plane NAD83"/>
    <s v="http://www.ct.gov/deep/cwp/view.asp?a=2698&amp;q=322898&amp;deepNav_GID=1707%20"/>
    <m/>
    <d v="2014-09-15T00:00:00"/>
    <s v="KOB"/>
    <s v="LIS Inventory May2011revisedLIS"/>
  </r>
  <r>
    <n v="0"/>
    <s v="Ecological/Habitat "/>
    <s v="birds"/>
    <s v="LISSI-42"/>
    <x v="1"/>
    <s v=""/>
    <x v="1"/>
    <x v="8"/>
    <x v="8"/>
    <x v="251"/>
    <s v="The data presented here represents an updated version of major product of this collaboration—a digital map library of the distributions of the birds of the Western Hemisphere, now covering 4,273 species. The maps are annotated to indicate sources, migratory status, historic versus current ranges, origin (native or introduced) and taxonomic decisions. The migratory status indications are particularly detailed, distinguishing where birds are permanent residents, breeding residents, non-breeding residents, or passage migrants. "/>
    <m/>
    <s v="http://www.natureserve.org/conservation-tools/digital-distribution-maps-birds-western-hemisphere"/>
    <s v="Western Hemisphere"/>
    <s v="?"/>
    <s v="Ridgely, R. S., T. F. Allnutt, T. Brooks, D. K. McNicol, D. W. Mehlman, B. E. Young, and J. R. Zook. 2003. Digital Distribution Maps of the Birds of the Western Hemisphere, version 1.0. NatureServe, Arlington, Virginia, USA."/>
    <s v="Birdlife International"/>
    <s v="?"/>
    <s v="?"/>
    <m/>
    <s v="http://www.birdlife.org/datazone/info/spcdownload"/>
    <m/>
    <d v="2014-08-22T00:00:00"/>
    <s v="KOB"/>
    <s v="LIS Inventory May2011revisedLIS"/>
  </r>
  <r>
    <n v="0"/>
    <s v="Ecological/Habitat "/>
    <s v="birds"/>
    <s v="LISSI-43"/>
    <x v="1"/>
    <s v="do we have any other species specific data? Are there other species that should be prioritized?"/>
    <x v="1"/>
    <x v="8"/>
    <x v="8"/>
    <x v="252"/>
    <s v="The Eastern tiger swallowtail is an important insect pollinator of the eastern United States, ranging from North Dakota east through southern Ontario to southern New England and south to the Gulf coast."/>
    <s v="Polygon"/>
    <m/>
    <s v="USA"/>
    <m/>
    <s v="NatureServe. 2009. Digital Distribution of Eastern Tiger Swallowtail (Papilio glaucus), an Important Pollinator. NatureServe, Arlington, VA, USA."/>
    <m/>
    <s v="?"/>
    <s v="?"/>
    <m/>
    <m/>
    <m/>
    <m/>
    <s v="KOB"/>
    <s v="LIS Inventory May2011revisedLIS"/>
  </r>
  <r>
    <n v="0"/>
    <s v="Ecological/Habitat "/>
    <s v="Birds"/>
    <s v="LISSI-44"/>
    <x v="1"/>
    <s v="merge records LISSI-44 and LISSI-45"/>
    <x v="1"/>
    <x v="8"/>
    <x v="8"/>
    <x v="253"/>
    <s v="The Important Bird Areas Program (IBA) is a global effort to identify and conserve areas that are vital to birds and other biodiversity. Important Bird Areas, or IBAs, are sites that provide essential habitat for one or more species of bird. IBAs include sites for breeding, wintering, and/or migrating birds. IBAs may be a few acres or thousands of acres, but usually they are discrete sites that stand out from the surrounding landscape. IBAs may include public or private lands, or both, and they may be protected or unprotected."/>
    <s v="Polygon"/>
    <s v="?"/>
    <s v="CT"/>
    <s v="?"/>
    <s v="Audobon NY"/>
    <s v="Chris Field; http://ct.audubon.org/important-bird-areas-11"/>
    <s v="?"/>
    <s v="?"/>
    <m/>
    <s v="?  Data should be avialable from Audubon - will need POC though"/>
    <m/>
    <d v="2014-08-22T00:00:00"/>
    <s v="KOB"/>
    <s v="LIS Inventory May2011revisedLIS"/>
  </r>
  <r>
    <n v="0"/>
    <s v="Ecological/Habitat "/>
    <s v="birds"/>
    <s v="LISSI-45"/>
    <x v="1"/>
    <s v=""/>
    <x v="1"/>
    <x v="8"/>
    <x v="8"/>
    <x v="254"/>
    <s v="The Important Bird Areas Program (IBA) is a global effort to identify and conserve areas that are vital to birds and other biodiversity. Important Bird Areas, or IBAs, are sites that provide essential habitat for one or more species of bird. IBAs include sites for breeding, wintering, and/or migrating birds. IBAs may be a few acres or thousands of acres, but usually they are discrete sites that stand out from the surrounding landscape. IBAs may include public or private lands, or both, and they may be protected or unprotected."/>
    <s v="Polygon"/>
    <s v="?"/>
    <s v="NY"/>
    <s v="?"/>
    <s v="Audobon CT"/>
    <s v="Jillian Liner; http://ny.audubon.org/important-bird-areas-12"/>
    <s v="?"/>
    <s v="?"/>
    <m/>
    <s v="?  Data should be avialable from Audubon - will need POC though"/>
    <m/>
    <d v="2014-08-22T00:00:00"/>
    <s v="KOB"/>
    <s v="LIS Inventory May2011revisedLIS"/>
  </r>
  <r>
    <n v="0"/>
    <s v="Ecological/Habitat "/>
    <s v="aquatic"/>
    <s v="LISSI-46"/>
    <x v="2"/>
    <s v="unclear if this data exists or if it is accessible"/>
    <x v="1"/>
    <x v="1"/>
    <x v="1"/>
    <x v="255"/>
    <m/>
    <s v="Polygon"/>
    <m/>
    <s v="Northeast"/>
    <m/>
    <s v="Wildlife Management Institute"/>
    <m/>
    <s v="?"/>
    <s v="?"/>
    <m/>
    <s v="http://rcngrants.org/spatialData"/>
    <m/>
    <m/>
    <s v="KOB"/>
    <s v="LIS Inventory May2011revisedLIS"/>
  </r>
  <r>
    <n v="0"/>
    <s v="Ecological/Habitat "/>
    <s v="benthos"/>
    <s v="LISSI-47"/>
    <x v="1"/>
    <s v=""/>
    <x v="1"/>
    <x v="1"/>
    <x v="1"/>
    <x v="256"/>
    <s v="Dataset of digital polygons representing benthic habitat data photogrametrically derived from conventional-color metric aerial photography of Long Island's south shore bays acquired in May &amp; June 2002."/>
    <s v="Polygon"/>
    <m/>
    <s v="New York (in LISS Boundary area)"/>
    <m/>
    <s v="NYS DOS"/>
    <m/>
    <s v="?"/>
    <s v="?"/>
    <m/>
    <m/>
    <m/>
    <m/>
    <s v="KOB"/>
    <s v="LIS Inventory May2011revisedLIS"/>
  </r>
  <r>
    <n v="0"/>
    <s v="Ecological/Habitat "/>
    <s v="birds"/>
    <s v="LISSI-48"/>
    <x v="2"/>
    <s v="unclear if this data exists or if it is accessible"/>
    <x v="1"/>
    <x v="8"/>
    <x v="8"/>
    <x v="257"/>
    <s v="This dataset contains polygon units that identify colonial waterbird habitat areas along the coasts of Connecticut,  New York and a small portion in Western Rhode Island, near Little Narragansett Bay. Habitat areas were identified by biologists in the spring of 2003. The coastal region within Long Island Sound is the prominent geographic extent for this dataset. This dataset also contains information on the Southern portion of the Connecticut River (from Middletown to the mouth), and the Peconics on the Eastern end of Long Island. The dataset contains information on wading birds such as Great Blue Herons, Egrets, and mixed heronries of intermediate-sized herons. Common and Least Terns, Piping Plovers, Bitterns, Gulls, and Cormorants are also included in this dataset. - Data Are Draft at this time."/>
    <s v="Polygon"/>
    <m/>
    <s v="Long Island Sound (Entire)"/>
    <m/>
    <s v="US Fish &amp; Wildlife"/>
    <s v="US Fish &amp; Wildlife"/>
    <s v="?"/>
    <s v="?"/>
    <m/>
    <m/>
    <m/>
    <m/>
    <s v="KOB"/>
    <s v="LIS Inventory May2011revisedLIS"/>
  </r>
  <r>
    <n v="0"/>
    <s v="Ecological/Habitat "/>
    <s v="birds"/>
    <s v="LISSI-49"/>
    <x v="0"/>
    <s v=""/>
    <x v="1"/>
    <x v="8"/>
    <x v="8"/>
    <x v="258"/>
    <s v="No descriptive information; based on map attribute information, looks like a waterfowl taxa inventory (presence/absence) within the coastal areas of CT."/>
    <s v="Polygon"/>
    <m/>
    <s v="Connecticut (Statewide)"/>
    <m/>
    <s v="US Fish &amp; Wildlife"/>
    <s v="US Fish &amp; Wildlife"/>
    <s v="?"/>
    <s v="?"/>
    <m/>
    <m/>
    <m/>
    <m/>
    <s v="KOB"/>
    <s v="LIS Inventory May2011revisedLIS"/>
  </r>
  <r>
    <n v="0"/>
    <s v="Ecological/Habitat "/>
    <s v="birds"/>
    <s v="LISSI-50"/>
    <x v="1"/>
    <s v="Why is this data set complete, but LISSI-49 is not? "/>
    <x v="1"/>
    <x v="8"/>
    <x v="8"/>
    <x v="259"/>
    <s v="Identify for management and conservation, important areas used by waterfowl.  The areas are for planning purposes, developed, in conjunction with state biologists, by the Atlantic Coast Joint Venture."/>
    <s v="Polygon"/>
    <m/>
    <s v="New York (Statewide)"/>
    <m/>
    <s v="US Fish &amp; Wildlife"/>
    <m/>
    <s v="?"/>
    <s v="?"/>
    <m/>
    <m/>
    <m/>
    <m/>
    <s v="KOB"/>
    <s v="LIS Inventory May2011revisedLIS"/>
  </r>
  <r>
    <n v="0"/>
    <s v="Ecological/Habitat "/>
    <s v="Fish"/>
    <s v="LISSI-51"/>
    <x v="1"/>
    <s v="CT only (as of 2013)"/>
    <x v="1"/>
    <x v="10"/>
    <x v="10"/>
    <x v="260"/>
    <s v="Anadromous fish runs in Connecticut. Intended as complimentary anadromous fish migration and breeding corridor data from Connecticut and the Long Island portion of New York."/>
    <s v="Line"/>
    <s v="n/a"/>
    <s v="Connecticut (Statewide)"/>
    <n v="2013"/>
    <s v="US Fish &amp; Wildlife/CT DEEP"/>
    <s v="Kevin O'Brien"/>
    <s v="No"/>
    <s v="n/a"/>
    <m/>
    <s v="Kevin O'Brien"/>
    <m/>
    <d v="2014-08-22T00:00:00"/>
    <s v="KOB"/>
    <s v="LIS Inventory May2011revisedLIS"/>
  </r>
  <r>
    <n v="0"/>
    <s v="may"/>
    <s v="Fish"/>
    <s v="LISSI-52"/>
    <x v="2"/>
    <s v="CT and NY but only as of 2010"/>
    <x v="1"/>
    <x v="10"/>
    <x v="10"/>
    <x v="261"/>
    <s v="Long Island anadromous fish runs. Intended as complimentary anadromous fish migration and breeding corridor data from Connecticut and the Long Island portion of New York."/>
    <s v="Line"/>
    <s v="n/a"/>
    <s v="Connecticut (in LISS Boundary area)"/>
    <m/>
    <s v="US Fish &amp; Wildlife"/>
    <s v="US Fish &amp; Wildlife"/>
    <s v="No"/>
    <s v="n/a"/>
    <m/>
    <m/>
    <m/>
    <m/>
    <s v="KOB"/>
    <s v="LIS Inventory May2011revisedLIS"/>
  </r>
  <r>
    <n v="0"/>
    <s v="Ecological/Habitat "/>
    <s v="fish"/>
    <s v="LISSI-53"/>
    <x v="2"/>
    <s v="How do we display this data though, as points, can users query these points? Is there a hyperlink for users to go to report?"/>
    <x v="1"/>
    <x v="10"/>
    <x v="10"/>
    <x v="262"/>
    <s v="Layer documents streams which have been surveyed for a variety of characteristics relative to fish habitat (1987-1995). It is a point shapefile with a site number field and x and y coordinate fields. The actual data is in report format in a separate database and is accessed via html (web) pages. This data includes location information, chemical data, physical data and site attributes."/>
    <s v="Point"/>
    <m/>
    <s v="Connecticut (Statewide)"/>
    <s v="1987-1995"/>
    <s v="CT DEEP"/>
    <s v="CT DEEP"/>
    <s v="Yes"/>
    <d v="2012-01-13T00:00:00"/>
    <s v="CT State Plane NAD83"/>
    <s v="http://www.ct.gov/deep/cwp/view.asp?a=2698&amp;q=322898&amp;deepNav_GID=1707%20"/>
    <m/>
    <d v="2014-09-15T00:00:00"/>
    <s v="KOB"/>
    <s v="LIS Inventory May2011revisedLIS"/>
  </r>
  <r>
    <n v="0"/>
    <s v="Environmental Benefit "/>
    <s v="fish"/>
    <s v="LISSI-54"/>
    <x v="0"/>
    <s v="redundant to Anadromous Fish layers"/>
    <x v="1"/>
    <x v="10"/>
    <x v="10"/>
    <x v="263"/>
    <s v="These rivers are the most comprehensive account of Riverine Migratory Corridors in the Long Island Sound Study (LISS) area, including the entire state of Connecticut. These data include known existing,exisitng with fishways and potential anadromous fish runs. The data are a combination of data from Connecticut Department of Environmental Protection (key knowledge source: Steve Gephard), New York State Department of Environmental Conservation, US Fish and Wildlife Service, New York City Parks, and include presently known information, as well as historic data, primarily from 1938 for Long Island and 1936 for Westchester County. The existing with fishways category includes any sort of a fish passage (such as a fish ladder, or dam removal) that was not available prior to a project conducted by any of the partners of the LISS."/>
    <s v="Line"/>
    <m/>
    <s v="Long Island Sound (Entire)"/>
    <m/>
    <s v="Artem Treyger (SUNY ESF; USFWS Intern)"/>
    <s v="Artem Treyger"/>
    <s v="No"/>
    <s v="n/a"/>
    <m/>
    <m/>
    <m/>
    <m/>
    <s v="KOB"/>
    <s v="LIS Inventory May2011revisedLIS"/>
  </r>
  <r>
    <n v="0"/>
    <d v="2011-12-07T00:00:00"/>
    <s v="critical habitats"/>
    <s v="LISSI-55"/>
    <x v="1"/>
    <s v="looks comparable to NYS Natural Heritage Communities/Significant areas"/>
    <x v="1"/>
    <x v="1"/>
    <x v="1"/>
    <x v="264"/>
    <s v="Map of significant natural communities in CT with 10 ft resolution. Connecticut Critical Habitats is a polygon feature-based layer with a resolution of +/- 10 meters that represents significant natural community types occurring in Connecticut. This layer is a subset of habitat-related vegetation associations, described in Connecticut's Natural Vegetation Classification, that were designated as key habitats for species of Greatest Conservation Need in the Comprehensive Wildlife Conservation Strategy. These habitats are known to host a number of rare species including highly specialized invertebrates with very specific habitat associations. Some key habitats are broken into subtypes based on natural variations in plant species dominance and/or vegetation structure. These differences are apparent in the subtype names. Connecticut Critical Habitats can serve to highlight ecologically significant areas and to target areas of species diversity."/>
    <s v="Polygon"/>
    <s v="http://cteco.uconn.edu/maps.htm"/>
    <s v="Connecticut (Statewide)"/>
    <s v="2004-2009"/>
    <s v="CT DEEP"/>
    <s v="CT DEEP"/>
    <s v="Yes"/>
    <d v="2011-12-07T00:00:00"/>
    <s v="CT State Plane NAD83"/>
    <s v="http://www.ct.gov/deep/cwp/view.asp?a=2698&amp;q=322898&amp;deepNav_GID=1707%20"/>
    <s v="http://cteco.uconn.edu/map_services.htm"/>
    <d v="2014-09-15T00:00:00"/>
    <s v="KOB"/>
    <s v="LIS Inventory May2011revisedLIS"/>
  </r>
  <r>
    <n v="1"/>
    <m/>
    <m/>
    <s v="MCI-26"/>
    <x v="1"/>
    <m/>
    <x v="0"/>
    <x v="0"/>
    <x v="0"/>
    <x v="265"/>
    <s v="These data represent Next-Generation Radar (NEXRAD) and Terminal Doppler Weather Radar (TDWR) stations within the US. The NEXRAD radar stations are maintained and operated by the National Oceanic and Atmospheric Administration (NOAA). The TDWR radar stations are maintained and operated by the Federal Aviation Administration (FAA). Both radars are pulsed Doppler types that measure reflectivity out to 460km, and radial velocity and spectrum width out to 300km (NEXRAD) and 90km (TDWR). Both radars automatically scan the atmosphere from the surface to 70,000ft using a rotating parabolic antenna. "/>
    <m/>
    <m/>
    <s v="LIS"/>
    <s v="as of September 2012 "/>
    <s v="NOAA National Climatic Data Center"/>
    <s v="Marine Cadastre"/>
    <s v="http://csc.noaa.gov/htdata/CMSP/Metadata/WeatherRadarStationsFederal.htm"/>
    <d v="2013-07-02T00:00:00"/>
    <m/>
    <s v="http://marinecadastre.gov/data/"/>
    <s v="http://csc.noaa.gov/arcgis/rest/services/MarineCadastre/PhysicalOceanographicAndMarineHabitat/MapServer/2"/>
    <d v="2014-09-17T00:00:00"/>
    <s v="LP"/>
    <s v="MarineCadastreInventory"/>
  </r>
  <r>
    <n v="0"/>
    <s v="Ecological/Habitat "/>
    <s v="NDDB"/>
    <s v="LISSI-57"/>
    <x v="1"/>
    <s v="May be somewhat comprable to NYS Natural Heritage Species"/>
    <x v="1"/>
    <x v="1"/>
    <x v="1"/>
    <x v="266"/>
    <s v="Represents general locations of endangered, threatened and special concern species and significant natural communities. The layer is based on information collected by DEP staff, cooperating scientists, conservation groups and landowners. In some cases an occurrence represents a location derived from literature, museum records and specimens. These data are compiled and maintained by the DEP Bureau of Natural Resources, Natural Diversity Database Program."/>
    <s v="Polygon"/>
    <s v="http://cteco.uconn.edu/maps.htm"/>
    <s v="Connecticut (Statewide)"/>
    <n v="2014"/>
    <s v="CT DEEP"/>
    <s v="CT DEEP"/>
    <s v="Yes"/>
    <d v="2014-06-13T00:00:00"/>
    <s v="CT State Plane NAD83"/>
    <s v="http://www.ct.gov/deep/cwp/view.asp?a=2698&amp;q=322898&amp;deepNav_GID=1707%20"/>
    <s v="http://cteco.uconn.edu/map_services.htm"/>
    <d v="2014-09-15T00:00:00"/>
    <s v="KOB"/>
    <s v="LIS Inventory May2011revisedLIS"/>
  </r>
  <r>
    <n v="1"/>
    <m/>
    <m/>
    <s v="MCI-3"/>
    <x v="1"/>
    <m/>
    <x v="1"/>
    <x v="1"/>
    <x v="1"/>
    <x v="267"/>
    <s v="These data depict study areas (footprints) of wildlife surveys conducted in the Mid-Atlantic region since 2005. The study areas are comprised of aerial and shipboard surveys. These data are intended to be used as a working compendium to inform the diverse number of groups that conduct surveys in the Mid-Atlantic region. The study areas as depicted in this dataset have been derived from source track lines and transects. The areas have been simplified due to the large size of the Mid-Atlantic region and the limited ability to map all areas simultaneously. The areas are to be used as a general reference and should not be considered definitive or authoritative. "/>
    <s v="Polygon"/>
    <m/>
    <s v="LIS"/>
    <s v="2005-2012"/>
    <s v="Bureau of Ocean Energy Management"/>
    <s v="Marine Cadastre"/>
    <s v="metadata available as a zipped folder on MarineCadastre website"/>
    <m/>
    <m/>
    <s v="http://marinecadastre.gov/data/"/>
    <s v="http://gis.boemre.gov/arcgis/rest/services/BOEM_BSEE/MMC_Layers/MapServer/18"/>
    <d v="2014-09-17T00:00:00"/>
    <s v="LP"/>
    <s v="MarineCadastreInventory"/>
  </r>
  <r>
    <n v="0"/>
    <s v="Ecological/Habitat "/>
    <s v="phrag"/>
    <s v="LISSI-59"/>
    <x v="0"/>
    <s v="likely not terribly useful/helpful"/>
    <x v="1"/>
    <x v="1"/>
    <x v="1"/>
    <x v="268"/>
    <s v="Areas where phragmites existed in 1994 along the lower Connecticut River corridor from the towns of Portland and Cromwell south to Long Island Sound."/>
    <s v="Polygon"/>
    <m/>
    <s v="Connecticut (Statewide)"/>
    <n v="1994"/>
    <s v="CT DEEP"/>
    <s v="CT DEEP"/>
    <s v="Yes"/>
    <d v="2012-01-19T00:00:00"/>
    <s v="CT State Plane NAD83"/>
    <s v="http://www.ct.gov/deep/cwp/view.asp?a=2698&amp;q=322898&amp;deepNav_GID=1707%20"/>
    <m/>
    <d v="2014-09-15T00:00:00"/>
    <s v="KOB"/>
    <s v="LIS Inventory May2011revisedLIS"/>
  </r>
  <r>
    <n v="1"/>
    <m/>
    <m/>
    <s v="MCI-4"/>
    <x v="1"/>
    <m/>
    <x v="2"/>
    <x v="19"/>
    <x v="2"/>
    <x v="269"/>
    <s v="Each coastal State may claim an Exclusive Economic Zone (EEZ) beyond and adjacent to its territorial sea that extends seaward up to 200 nautical miles from its baselines (or out to a maritime boundary with another coastal State). "/>
    <m/>
    <m/>
    <s v="LIS"/>
    <d v="2013-09-13T00:00:00"/>
    <s v="NOAA Office of Coast Survey"/>
    <s v="Marine Cadastre"/>
    <s v="http://www.ncddc.noaa.gov/approved_recs/nos_de/ocs/ocs/ocs/MB_ParentDataset.html"/>
    <d v="2014-03-18T00:00:00"/>
    <m/>
    <s v="http://marinecadastre.gov/data/"/>
    <s v="http://maritimeboundaries.noaa.gov/arcgis/rest/services/MaritimeBoundaries/US_Maritime_Limits_Boundaries/MapServer/3"/>
    <d v="2014-09-17T00:00:00"/>
    <s v="LP"/>
    <s v="MarineCadastreInventory"/>
  </r>
  <r>
    <n v="1"/>
    <m/>
    <m/>
    <s v="MCI-5"/>
    <x v="1"/>
    <m/>
    <x v="2"/>
    <x v="19"/>
    <x v="2"/>
    <x v="270"/>
    <s v="This dataset delineates EPA Region boundaries extended to the 200nm exclusive economic zone and was created by U.S. EPA using 2011 TIGER/Line state boundaries from the U.S. Census Bureau, and U.S. Maritime Boundaries and EPA Regions made available by NOAA Office of Coast Survey. "/>
    <m/>
    <m/>
    <s v="LIS"/>
    <s v="1/2011 to 7/2011"/>
    <s v="U.S. Environmental Protection Agency"/>
    <s v="Marine Cadastre"/>
    <s v="https://edg.epa.gov/metadata/rest/document?xsl=esri_fgdc&amp;xml=/Public/OEI/EPA_Facilities/layer_metadata/RegionBoundariesEEZ.XML"/>
    <d v="2012-06-01T00:00:00"/>
    <m/>
    <s v="http://marinecadastre.gov/data/"/>
    <s v="http://geodata.epa.gov/ArcGIS/rest/services/OEI/EPA_Locations/MapServer/3"/>
    <d v="2014-09-17T00:00:00"/>
    <s v="LP"/>
    <s v="MarineCadastreInventory"/>
  </r>
  <r>
    <n v="0"/>
    <s v="Ecological/Habitat "/>
    <s v="wetlands"/>
    <s v="LISSI-62"/>
    <x v="2"/>
    <s v="these may be trumped by more recent NWI data for CT &amp; NY"/>
    <x v="1"/>
    <x v="1"/>
    <x v="1"/>
    <x v="271"/>
    <s v="Freshwater wetlands. Layer created from CT DEP wetlands."/>
    <s v="Polygon"/>
    <m/>
    <s v="Connecticut (Statewide)"/>
    <m/>
    <s v="RPA"/>
    <m/>
    <s v="?"/>
    <s v="?"/>
    <m/>
    <m/>
    <m/>
    <m/>
    <s v="KOB"/>
    <s v="LIS Inventory May2011revisedLIS"/>
  </r>
  <r>
    <n v="0"/>
    <s v="Ecological/Habitat "/>
    <s v="wetlands"/>
    <s v="LISSI-63"/>
    <x v="2"/>
    <s v="these may be trumped by more recent NWI data for CT &amp; NY"/>
    <x v="1"/>
    <x v="1"/>
    <x v="1"/>
    <x v="271"/>
    <s v="National wetlands index wetland data in NY."/>
    <s v="Polygon"/>
    <m/>
    <s v="New York (Statewide)"/>
    <m/>
    <s v="RPA"/>
    <m/>
    <s v="?"/>
    <s v="?"/>
    <m/>
    <m/>
    <m/>
    <m/>
    <s v="KOB"/>
    <s v="LIS Inventory May2011revisedLIS"/>
  </r>
  <r>
    <n v="0"/>
    <s v="Ecological/Habitat "/>
    <s v="wetlands"/>
    <s v="LISSI-64"/>
    <x v="2"/>
    <s v="Using CT and HY standardized hi-res NHD hydro layers is a must.  Need to include most current - limited to no value in historic data for this &quot;base&quot; layer"/>
    <x v="1"/>
    <x v="1"/>
    <x v="1"/>
    <x v="272"/>
    <s v="National Wetland Inventory Historical [R2]. This data set represents the extent, approximate location and type of wetlands and deepwater habitats in EPA Region 2.  "/>
    <s v="Polygon"/>
    <m/>
    <s v="EPA Region 2"/>
    <m/>
    <s v="USFW, EPA"/>
    <s v="EPA Region 2"/>
    <s v="Yes"/>
    <s v="?"/>
    <m/>
    <m/>
    <m/>
    <m/>
    <s v="KOB"/>
    <s v="LIS Inventory May2011revisedLIS"/>
  </r>
  <r>
    <n v="1"/>
    <m/>
    <m/>
    <s v="MCI-6"/>
    <x v="1"/>
    <m/>
    <x v="2"/>
    <x v="19"/>
    <x v="2"/>
    <x v="273"/>
    <s v="The purpose of these data is to visually represent spatial information for areas in which the use of fishing gear(s) has been restricted or modified to minimize the adverse effects of fishing on Essential Fish Habitat (EFH), as required by Section 303(a)(7) of the Magnuson-Stevens Act. This data set is a comprehensive list of EFH areas protected from fishing but does NOT represent an exhaustive list of areas where fishing is restricted or prohibited by other state of federal regulations. A comprehensive data layer depicting all areas where fishing is restricted or prohibited is not known to be available but the user is encouraged to consult the MPA Inventory - MPA's with Fishing Restrictions dataset available on MarineCadastre.gov for additional information. Users should use the ID tool to investigate each individual polygon that is of interest as many different types of restrictions and prohibitions may apply for a single area, and areas may be fishery, gear, or seasonally dependent. "/>
    <m/>
    <m/>
    <s v="LIS"/>
    <s v="1999-2009 "/>
    <s v="NOAA National Marine Fisheries Service"/>
    <s v="Marine Cadastre"/>
    <s v="http://www.habitat.noaa.gov/protection/efh/newInv/EFHI/dd/metadata/efha_fgdc_std.htm"/>
    <d v="2011-09-26T00:00:00"/>
    <m/>
    <s v="http://marinecadastre.gov/data/"/>
    <s v="http://egisws02.nos.noaa.gov/ArcGIS/rest/services/NMFS/EFHAreasProtectedFromFishing/MapServer/0"/>
    <d v="2014-09-17T00:00:00"/>
    <s v="LP"/>
    <s v="MarineCadastreInventory"/>
  </r>
  <r>
    <n v="1"/>
    <m/>
    <m/>
    <s v="MCI-7"/>
    <x v="1"/>
    <m/>
    <x v="2"/>
    <x v="19"/>
    <x v="2"/>
    <x v="274"/>
    <s v="The waters inland of these lines are subject to the Inland Navigation Rules Act of 1980. The waters outside these lines are subject to the International Navigation Rules of the International Regulations for Preventing Collisions at Sea, 1972 (COLREGS). "/>
    <m/>
    <m/>
    <s v="LIS"/>
    <s v="2010-2012"/>
    <s v="U.S. Coast Guard"/>
    <s v="Marine Cadastre"/>
    <s v="http://csc.noaa.gov/htdata/CMSP/Metadata/COLREGSDemarcationLines.htm"/>
    <d v="2013-07-31T00:00:00"/>
    <m/>
    <s v="http://marinecadastre.gov/data/"/>
    <s v="http://csc.noaa.gov/arcgis/rest/services/MarineCadastre/NavigationAndMarineTransportation/MapServer/3"/>
    <d v="2014-09-17T00:00:00"/>
    <s v="LP"/>
    <s v="MarineCadastreInventory"/>
  </r>
  <r>
    <n v="0"/>
    <s v="Environmental Benefit "/>
    <s v="wildlife"/>
    <s v="LISSI-67"/>
    <x v="1"/>
    <s v="looks comparable to CT Critical habitats, NDDB"/>
    <x v="1"/>
    <x v="1"/>
    <x v="1"/>
    <x v="275"/>
    <s v="The shapefiles represent locations of element occurrences recorded in the New York Natural Heritage Program=s Biodiversity Databases. Element occurrences are specific locations of rare plants, rare animals, rare or significant ecological communities*, and concentration areas of groups of animal species. The shapefiles also contain selected data fields associated with these occurrences. Contains records of occurrences of significant natural communities."/>
    <s v="Polygon"/>
    <m/>
    <s v="LIS "/>
    <m/>
    <s v="NYS Natural Heritage"/>
    <s v="NYS Natural Heritage"/>
    <s v="?"/>
    <s v="?"/>
    <m/>
    <m/>
    <m/>
    <m/>
    <s v="KOB"/>
    <s v="LIS Inventory May2011revisedLIS"/>
  </r>
  <r>
    <n v="0"/>
    <s v="Environmental Benefit "/>
    <s v="wildlife"/>
    <s v="LISSI-68"/>
    <x v="1"/>
    <s v="looks comparable to CT Critical habitats NDDB"/>
    <x v="1"/>
    <x v="1"/>
    <x v="1"/>
    <x v="276"/>
    <s v="The shapefiles represent locations of element occurrences recorded in the New York Natural Heritage Program=s Biodiversity Databases. Element occurrences are specific locations of rare plants, rare animals, rare or significant ecological communities*, and concentration areas of groups of animal species. The shapefiles also contain selected data fields associated with these occurrences. Contains records of element occurrences either last documented before 1980 (historical records), and/or records for which precise or relatively precise locations are not known (e.g., records known only to the level of NY Breeding Bird Atlas survey block), and/or records that have been reported but the identification has not been confirmed. For historical records, there is no recent information and their current status is unknown. If appropriate habitat for these plants or animals is present, it is possible they may still be present."/>
    <s v="Polygon"/>
    <m/>
    <s v="LIS "/>
    <m/>
    <s v="NYS Natural Heritage"/>
    <s v="NYS Natural Heritage"/>
    <s v="?"/>
    <s v="?"/>
    <m/>
    <m/>
    <m/>
    <m/>
    <s v="KOB"/>
    <s v="LIS Inventory May2011revisedLIS"/>
  </r>
  <r>
    <n v="0"/>
    <s v="Ecological/Habitat "/>
    <s v="species"/>
    <s v="LISSI-69"/>
    <x v="1"/>
    <s v="looks comparable to CT  NDDB"/>
    <x v="1"/>
    <x v="1"/>
    <x v="1"/>
    <x v="277"/>
    <s v="The shapefiles represent locations of element occurrences recorded in the New York Natural Heritage Program=s Biodiversity Databases. Element occurrences are specific locations of rare plants, rare animals, rare or significant ecological communities*, and concentration areas of groups of animal species. The shapefiles also contain selected data fields associated with these occurrences. Contains records of occurrences of rare animals and rare plants last documented since 1980, and for which the locations are precisely or relatively precisely known."/>
    <s v="Polygon"/>
    <m/>
    <s v="LIS "/>
    <m/>
    <s v="NYS Natural Heritage"/>
    <s v="NYS Natural Heritage"/>
    <s v="?"/>
    <s v="?"/>
    <m/>
    <m/>
    <m/>
    <m/>
    <s v="KOB"/>
    <s v="LIS Inventory May2011revisedLIS"/>
  </r>
  <r>
    <n v="0"/>
    <s v="Ecological/Habitat "/>
    <s v="fish &amp; wildlife"/>
    <s v="LISSI-70"/>
    <x v="1"/>
    <s v="when ready (if not completed already)"/>
    <x v="1"/>
    <x v="1"/>
    <x v="1"/>
    <x v="278"/>
    <s v="Statutory boundary describing significant coastal fish and wildlife habitats identified and recommended by Environmental Conservation and designated by Department of State. This data set is under development. Long Island and New York City areas are completed in draft form and require re-filing with local municipalities to replace paper map versions. Password would document distribution and subsequent facilitate revision notices."/>
    <s v="Polygon"/>
    <m/>
    <s v="New York (Statewide)"/>
    <s v="unknown"/>
    <s v="NYS DOS"/>
    <m/>
    <s v="?"/>
    <s v="?"/>
    <m/>
    <s v="http://www.nysgis.state.ny.us/gisdata/inventories/details.cfm?DSID=318"/>
    <m/>
    <m/>
    <s v="KOB"/>
    <s v="LIS Inventory May2011revisedLIS"/>
  </r>
  <r>
    <n v="1"/>
    <m/>
    <m/>
    <s v="MCI-8"/>
    <x v="1"/>
    <m/>
    <x v="2"/>
    <x v="19"/>
    <x v="2"/>
    <x v="279"/>
    <s v="This layer represents the regions of the Federal Emergency Management Agency (FEMA). Regional Offices manage, operate and maintain all delegated programs, functions and activities not managed, operated or maintained by headquarters organizational units. The FEMA Regional Offices serve as the primary organizational unit for liaison to states and local governments within each region, and non-governmental and private sector entities within each Regional Office's geographical area. "/>
    <m/>
    <m/>
    <s v="LIS"/>
    <d v="2011-09-06T00:00:00"/>
    <s v="Federal Emergency Management Agency"/>
    <s v="Marine Cadastre"/>
    <s v="http://csc.noaa.gov/htdata/CMSP/Metadata/FederalEmergencyManagementAgencyRegions.htm"/>
    <d v="2014-03-18T00:00:00"/>
    <m/>
    <s v="http://marinecadastre.gov/data/"/>
    <s v="http://csc.noaa.gov/arcgis/rest/services/MarineCadastre/NationalViewer/MapServer/20"/>
    <d v="2014-09-17T00:00:00"/>
    <s v="LP"/>
    <s v="MarineCadastreInventory"/>
  </r>
  <r>
    <n v="0"/>
    <s v="Ecological/Habitat "/>
    <s v="wetlands"/>
    <s v="LISSI-72"/>
    <x v="0"/>
    <s v="Tidal wetlands in CT and NY have both historic and current (as of ~2010) extents.  Including the newest data is a must - the source for this should be the USFWS NWI  data for CT and NY.  Historic data could be included if the persistence of data for time series or temporal use is helpful.  This version is not likely useful - derived from older CT wetland sdata already inventoried."/>
    <x v="1"/>
    <x v="1"/>
    <x v="1"/>
    <x v="280"/>
    <s v="Tidal wetlands. Data created from CT DEP wetlands clipped to LIS."/>
    <s v="Polygon"/>
    <m/>
    <s v="Connecticut (Statewide)"/>
    <m/>
    <s v="RPA"/>
    <m/>
    <s v="?"/>
    <s v="?"/>
    <m/>
    <m/>
    <m/>
    <m/>
    <s v="KOB"/>
    <s v="LIS Inventory May2011revisedLIS"/>
  </r>
  <r>
    <n v="0"/>
    <s v="Ecological/Habitat "/>
    <s v="critical habitats"/>
    <s v="LISSI-73"/>
    <x v="1"/>
    <s v=""/>
    <x v="1"/>
    <x v="1"/>
    <x v="1"/>
    <x v="281"/>
    <s v="This coverage shows Critical Environmental Areas as adopted by the Westchester County Board of Legislators October 16, 1989 and designated by the NYSDEC as of January 31, 1990 . They include County and State parklands, Hudson River and Long Island Sound shoreline areas, reservoirs and other selected environmentally sensitive areas in Westchester County."/>
    <s v="Polygon"/>
    <m/>
    <s v="Westchester County"/>
    <s v="1998-present"/>
    <s v="Westchester County DIT"/>
    <m/>
    <s v="?"/>
    <s v="?"/>
    <m/>
    <s v="http://giswww.westchestergov.com/wcgis/"/>
    <m/>
    <m/>
    <s v="KOB"/>
    <s v="LIS Inventory May2011revisedLIS"/>
  </r>
  <r>
    <n v="0"/>
    <s v="Ecological/Habitat "/>
    <s v="wetlands"/>
    <s v="LISSI-74"/>
    <x v="0"/>
    <s v="Tidal wetlands in CT and NY have both historic and current (as of ~2010) extents.  Including the newest data is a must - the source for this should be the USFWS NWI  data for CT and NY.  Historic data could be included if the persistence of data for time series or temporal use is helpful"/>
    <x v="1"/>
    <x v="1"/>
    <x v="1"/>
    <x v="282"/>
    <s v="National wetland inventory dataset."/>
    <s v="Polygon"/>
    <m/>
    <s v="New York (in LISS Boundary area)"/>
    <m/>
    <s v="NYS Assessment of Underdeveloped Parcels"/>
    <m/>
    <s v="?"/>
    <s v="?"/>
    <m/>
    <m/>
    <m/>
    <m/>
    <s v="KOB"/>
    <s v="LIS Inventory May2011revisedLIS"/>
  </r>
  <r>
    <n v="0"/>
    <s v="Ecological/Habitat "/>
    <s v="wetlands"/>
    <s v="LISSI-75"/>
    <x v="0"/>
    <s v="Tidal wetlands in CT and NY have both historic and current (as of ~2010) extents.  Including the newest data is a must - the source for this should be the USFWS NWI  data for CT and NY.  Historic data could be included if the persistence of data for time series or temporal use is helpful"/>
    <x v="1"/>
    <x v="1"/>
    <x v="1"/>
    <x v="282"/>
    <s v="Additional wetland areas within LIS."/>
    <s v="Raster"/>
    <m/>
    <s v="Long Island Sound (Entire)"/>
    <m/>
    <s v="RPA"/>
    <m/>
    <s v="?"/>
    <s v="?"/>
    <m/>
    <m/>
    <m/>
    <m/>
    <s v="KOB"/>
    <s v="LIS Inventory May2011revisedLIS"/>
  </r>
  <r>
    <n v="0"/>
    <s v="Ecological/Habitat "/>
    <s v="mammals"/>
    <s v="LISSI-76"/>
    <x v="2"/>
    <m/>
    <x v="1"/>
    <x v="9"/>
    <x v="9"/>
    <x v="283"/>
    <s v="Harbor seal winter special use area in eastern Long Island Sound.  Suggest using in combination with harbor seal winter haul out point sites for Long Island Sound and south shore of Long Island.Data were developed to help identify significant fish and wildlife habitats in the Long Island Sound area, in support of the Stewardship System as part of the Long Island Sound Study National Estuary Program."/>
    <s v="Polygon"/>
    <m/>
    <s v="Long Island Sound (Entire)"/>
    <m/>
    <s v="US Fish &amp; Wildlife"/>
    <s v="Kevin O'Brien"/>
    <s v="No"/>
    <s v="n/a"/>
    <m/>
    <s v="Kevin O'Brien"/>
    <m/>
    <m/>
    <s v="KOB"/>
    <s v="LIS Inventory May2011revisedLIS"/>
  </r>
  <r>
    <n v="0"/>
    <s v="Ecological/Habitat "/>
    <s v="mammals"/>
    <s v="LISSI-77"/>
    <x v="2"/>
    <m/>
    <x v="1"/>
    <x v="9"/>
    <x v="9"/>
    <x v="284"/>
    <s v="Harbor seal winter haul out sites for Long Island Sound and south shore of Long Island.  Suggest using in combination with harbor seal winter special use area in eastern Long Island Sound. Data were developed to help identify significant fish and wildlife habitats in the Long Island Sound area, in support of the Stewardship System as part of the Long Island Sound Study National Estuary Program."/>
    <s v="Point"/>
    <m/>
    <s v="Long Island Sound (Entire)"/>
    <m/>
    <s v="US Fish &amp; Wildlife"/>
    <s v="Kevin O'Brien"/>
    <s v="No"/>
    <s v="n/a"/>
    <m/>
    <s v="Kevin O'Brien"/>
    <m/>
    <m/>
    <s v="KOB"/>
    <s v="LIS Inventory May2011revisedLIS"/>
  </r>
  <r>
    <n v="0"/>
    <s v="Environmental Constraint "/>
    <s v="inertebrate"/>
    <s v="LISSI-78"/>
    <x v="1"/>
    <s v=""/>
    <x v="1"/>
    <x v="20"/>
    <x v="18"/>
    <x v="285"/>
    <s v="The Zebra Mussel Distribution in North America map layer features the locations of confirmed zebra mussel sightings from 1988 to January 2008. Reports of sightings came from a variety of Federal, State, and municipal agencies, public utilities, universities, engineering firms, and private consultants. "/>
    <s v="Point"/>
    <m/>
    <s v="United States"/>
    <m/>
    <s v="National Atlas"/>
    <m/>
    <s v="?"/>
    <s v="?"/>
    <m/>
    <m/>
    <m/>
    <m/>
    <s v="KOB"/>
    <s v="LIS Inventory May2011revisedLIS"/>
  </r>
  <r>
    <n v="0"/>
    <s v="General Reference "/>
    <s v="infrastructure"/>
    <s v="LISSI-79"/>
    <x v="1"/>
    <m/>
    <x v="3"/>
    <x v="3"/>
    <x v="3"/>
    <x v="286"/>
    <s v="The Long Island Sound Submerged Cable and Pipeline Areas layer is a polygon feature-based layer that includes the location of submerged cable and/or pipeline areas in Long Island Sound. These can include, but are not necessarily limited to: electric transmission lines, telephone and/or fiber optic cables, natural gas and/or petroleum pipelines, etc. The layer is based on information from the 2002 edition of digital National Oceanic &amp; Atmospheric Administration (NOAA) nautical charts provided by Maptech, Inc., a field survey completed by Ocean Surveys Inc (OSI) in 2002, and the *proposed* location of a pipeline from plans provided by Broadwater Energy in 2005."/>
    <s v="Polygon"/>
    <m/>
    <s v="Connecticut (Statewide)"/>
    <s v="2002, 2005"/>
    <s v="CT DEEP"/>
    <s v="CT DEEP"/>
    <s v="Yes"/>
    <d v="2012-01-19T00:00:00"/>
    <s v="CT State Plane NAD83"/>
    <s v="http://www.ct.gov/deep/cwp/view.asp?a=2698&amp;q=322898&amp;deepNav_GID=1707%20#CoastalResourceManagement"/>
    <m/>
    <d v="2014-09-15T00:00:00"/>
    <s v="KOB"/>
    <s v="LIS Inventory May2011revisedLIS"/>
  </r>
  <r>
    <n v="0"/>
    <s v="General Reference "/>
    <s v="infrastructure"/>
    <s v="LISSI-80"/>
    <x v="1"/>
    <s v=""/>
    <x v="3"/>
    <x v="3"/>
    <x v="3"/>
    <x v="287"/>
    <s v="The U.S. Department of Transportation, Office of Pipeline Safety (OPS) has partnered with other federal and state agencies and the pipeline industry to design and cost-effectively build a National Pipeline Mapping System (NPMS). The NPMS is operational and consists of a single National Repository and fourteen state repositories. The NPMS depicts the location of the natural gas transmission pipelines, hazardous liquid pipelines, and liquefied natural gas facilities under OPS jurisdiction."/>
    <s v="Line"/>
    <m/>
    <s v="EPA Region 2 and surrounding states (including Connecticut)"/>
    <m/>
    <s v="USDOT"/>
    <s v="EPA Region 2"/>
    <s v="Yes"/>
    <s v="?"/>
    <m/>
    <m/>
    <m/>
    <m/>
    <s v="KOB"/>
    <s v="LIS Inventory May2011revisedLIS"/>
  </r>
  <r>
    <n v="0"/>
    <s v="General Reference "/>
    <s v="infrastructure"/>
    <s v="LISSI-81"/>
    <x v="0"/>
    <s v="NEOD has this information in datasets"/>
    <x v="3"/>
    <x v="5"/>
    <x v="5"/>
    <x v="288"/>
    <s v="Channels, Basins, and Anchorages is a 1:20,000-scale, polygon feature-based layer that includes the location of channels, turning basins, and anchorages within (mostly) Connecticut waters. The layer is derived from information depicted on the 2002 edition of digital National Oceanic &amp; Atmospheric Administration (NOAA) nautical charts, Maptech, Inc. and US Army Corps of Engineers (USACOE) Volume 3 - Rivers &amp; Harbors of Rhode Island and Connecticut Project Maps publication dated Sept 1988. The Channels, Basins, and Anchorages layer was compiled during the summer of 2001. The layer represents conditions at a particular point in time. The layer includes representations of areas of channels, turning basins, and anchorages that are or may be periodically maintained by various entitites for commercial and recreational uses. It does not include all possible/potential such areas, just those identified on the source documents; nor does the layer include any buoys or channel markers designating the bounds or entrances to channels, basins, or anchorages. Features are polygon locations that represent the approximate or assumed location of channels, turning basins, and anchorages."/>
    <s v="Polygon"/>
    <m/>
    <s v="Connecticut (Statewide)"/>
    <s v="1988 and 2002"/>
    <s v="CT DEEP"/>
    <s v="CT DEEP"/>
    <s v="Yes"/>
    <d v="2012-01-19T00:00:00"/>
    <s v="CT State Plane NAD83"/>
    <s v="http://www.ct.gov/deep/cwp/view.asp?a=2698&amp;q=322898&amp;deepNav_GID=1707%20"/>
    <m/>
    <d v="2014-09-15T00:00:00"/>
    <s v="KOB"/>
    <s v="LIS Inventory May2011revisedLIS"/>
  </r>
  <r>
    <n v="0"/>
    <s v="Recreational "/>
    <s v="facility"/>
    <s v="LISSI-82"/>
    <x v="1"/>
    <s v="Is there an update to this?"/>
    <x v="3"/>
    <x v="7"/>
    <x v="7"/>
    <x v="289"/>
    <s v="Map of area that lack recreational facilities. To show waterfront areas with more than ½ mile (Zone 1) or 1 mile (Zone 2) from any public swimming, boating, fishing, or hunting facilities within the Long Island Sound project area._x000a_Data layer created using county data. Counties were classified into two zones.   Zone 1: NYC, Westchester, Nassau, Fairfield, New Haven &amp; Western Suffolk Counties.  Zone 2: Eastern Suffolk, Middlesex, New London Counties."/>
    <s v="Polygon"/>
    <m/>
    <s v="Long Island Sound (Entire)"/>
    <m/>
    <s v="RPA"/>
    <m/>
    <s v="?"/>
    <s v="?"/>
    <m/>
    <m/>
    <m/>
    <m/>
    <s v="KOB"/>
    <s v="LIS Inventory May2011revisedLIS"/>
  </r>
  <r>
    <n v="0"/>
    <s v="Recreational "/>
    <s v="boating"/>
    <s v="LISSI-83"/>
    <x v="1"/>
    <s v=""/>
    <x v="3"/>
    <x v="7"/>
    <x v="7"/>
    <x v="290"/>
    <s v="Boating access locations. Data created withCT Access Guide, CT DEP, NYS DOT, Embassy Guide , NYS OPRHP, NYS Marina Guide, DeLorme, NYSDEC: Final Marine Recreational Fishing Access Plan and Generic Environmental Impact."/>
    <s v="Point"/>
    <m/>
    <s v="Long Island Sound (Entire)"/>
    <m/>
    <s v="RPA"/>
    <m/>
    <s v="?"/>
    <s v="?"/>
    <m/>
    <m/>
    <m/>
    <m/>
    <s v="KOB"/>
    <s v="LIS Inventory May2011revisedLIS"/>
  </r>
  <r>
    <n v="0"/>
    <s v="Recreational "/>
    <s v="boating"/>
    <s v="LISSI-84"/>
    <x v="0"/>
    <s v="NEOD making this dataset"/>
    <x v="3"/>
    <x v="7"/>
    <x v="7"/>
    <x v="291"/>
    <s v="Connecticut DEP Boat Lauch is a point feature-based layer that includes all DEP boat lauch locations in the State of Connecticut. Types of boat launce in this layer include Trailered, Car Top and Carry-In.This layer is based on information that was collected and mapped at various scales and at different levels of accuracy using the 2004 othophoto as base layer."/>
    <s v="Point"/>
    <m/>
    <s v="Connecticut (Statewide)"/>
    <s v="2004, 2008"/>
    <s v="CT DEEP"/>
    <s v="CT DEEP"/>
    <s v="Yes"/>
    <d v="2012-01-13T00:00:00"/>
    <s v="CT State Plane NAD83"/>
    <s v="http://www.ct.gov/deep/cwp/view.asp?a=2698&amp;q=322898&amp;deepNav_GID=1707%20#CoastalResourceManagement"/>
    <m/>
    <d v="2014-09-15T00:00:00"/>
    <s v="KOB"/>
    <s v="LIS Inventory May2011revisedLIS"/>
  </r>
  <r>
    <n v="0"/>
    <s v="Recreational "/>
    <s v="fishing"/>
    <s v="LISSI-85"/>
    <x v="1"/>
    <s v=""/>
    <x v="3"/>
    <x v="7"/>
    <x v="7"/>
    <x v="292"/>
    <s v="Point locations of fishing access in NY and CT in the LIS."/>
    <s v="Point"/>
    <m/>
    <s v="Long Island Sound (Entire)"/>
    <m/>
    <s v="RPA"/>
    <m/>
    <s v="?"/>
    <s v="?"/>
    <m/>
    <m/>
    <m/>
    <m/>
    <s v="KOB"/>
    <s v="LIS Inventory May2011revisedLIS"/>
  </r>
  <r>
    <n v="0"/>
    <s v="Recreational "/>
    <s v="parks"/>
    <s v="LISSI-86"/>
    <x v="0"/>
    <s v="NEOD will be making a new dataset for this.  "/>
    <x v="3"/>
    <x v="7"/>
    <x v="7"/>
    <x v="293"/>
    <s v="State Park and Historic Site Boundaries - Data include boundaries of state park and historic site facilities. Facility types include state parks, marine parks, boat launch sites, historic sites, historic parks, and park preserves. "/>
    <s v=""/>
    <m/>
    <s v="New York (Statewide)"/>
    <m/>
    <s v="NYS OPRHP"/>
    <m/>
    <s v="?"/>
    <s v="?"/>
    <m/>
    <m/>
    <m/>
    <m/>
    <s v="KOB"/>
    <s v="LIS Inventory May2011revisedLIS"/>
  </r>
  <r>
    <n v="0"/>
    <s v="Recreational "/>
    <s v="boating"/>
    <s v="LISSI-87"/>
    <x v="2"/>
    <s v="Is this dataset still valid?  NEODP recreational survey may trump this"/>
    <x v="3"/>
    <x v="7"/>
    <x v="7"/>
    <x v="294"/>
    <s v="Potential boating locations based on CT DEP and NYS DOT data."/>
    <s v="Polygon"/>
    <m/>
    <s v="Long Island Sound (Entire)"/>
    <m/>
    <s v="RPA"/>
    <m/>
    <s v="?"/>
    <s v="?"/>
    <m/>
    <m/>
    <m/>
    <m/>
    <s v="KOB"/>
    <s v="LIS Inventory May2011revisedLIS"/>
  </r>
  <r>
    <n v="0"/>
    <s v="Recreational "/>
    <s v="fishing"/>
    <s v="LISSI-88"/>
    <x v="2"/>
    <s v="Is this dataset still valid?  NEODP recreational survey may trump this"/>
    <x v="3"/>
    <x v="7"/>
    <x v="7"/>
    <x v="295"/>
    <s v="Potential fishing loactions in LIS. Map based on data from CT DEP, Office of Long Island Sound programs and NYS DOS Long Island Sound Access report."/>
    <s v="Polygon"/>
    <m/>
    <s v="Long Island Sound (Entire)"/>
    <m/>
    <s v="RPA"/>
    <m/>
    <s v="?"/>
    <s v="?"/>
    <m/>
    <m/>
    <m/>
    <m/>
    <s v="KOB"/>
    <s v="LIS Inventory May2011revisedLIS"/>
  </r>
  <r>
    <n v="0"/>
    <s v="Recreational "/>
    <s v="swimming"/>
    <s v="LISSI-89"/>
    <x v="2"/>
    <s v="NEOD is trying to make this dataset"/>
    <x v="3"/>
    <x v="7"/>
    <x v="7"/>
    <x v="296"/>
    <s v="Potential swimming locations in LIS based on data from CT CANN LULC beach potential data,and NOAA ESI for shores 3A,3, and 4."/>
    <s v="Line"/>
    <m/>
    <s v="Long Island Sound (Entire)"/>
    <m/>
    <s v="RPA"/>
    <m/>
    <s v="?"/>
    <s v="?"/>
    <m/>
    <m/>
    <m/>
    <m/>
    <s v="KOB"/>
    <s v="LIS Inventory May2011revisedLIS"/>
  </r>
  <r>
    <n v="0"/>
    <s v="Recreational "/>
    <s v="boating"/>
    <s v="LISSI-90"/>
    <x v="0"/>
    <s v="NEOD is making this dataset"/>
    <x v="3"/>
    <x v="7"/>
    <x v="7"/>
    <x v="297"/>
    <s v="Pumpout stations within LIS; layer based on data from Embassy Guide and NYS Marina Guide."/>
    <s v="Point"/>
    <m/>
    <s v="Long Island Sound (Entire)"/>
    <m/>
    <s v="RPA"/>
    <m/>
    <s v="?"/>
    <s v="?"/>
    <m/>
    <m/>
    <m/>
    <m/>
    <s v="KOB"/>
    <s v="LIS Inventory May2011revisedLIS"/>
  </r>
  <r>
    <n v="0"/>
    <s v="Recreational "/>
    <s v="public access"/>
    <s v="LISSI-91"/>
    <x v="0"/>
    <s v="NEOD is making this dataset"/>
    <x v="3"/>
    <x v="7"/>
    <x v="7"/>
    <x v="298"/>
    <s v="Areas with high access to LIS shoreline. The Amount of Parkland by Municipality layer was created using the RPA municipal layer each with a number, then the number was multiplied by 100.  A protected lands layer was created, each with a number 1-4, which then was multiplied by 10.  Non-park areas received a value of zero.  The Protected lands data (with a value of 100), and the municipality layers (with a value of 10) where then added, combined values of 110 show the amount of parkland within the municipality."/>
    <s v="Raster"/>
    <m/>
    <s v="Long Island Sound (Entire)"/>
    <m/>
    <s v="RPA"/>
    <m/>
    <s v="?"/>
    <s v="?"/>
    <m/>
    <m/>
    <m/>
    <m/>
    <s v="KOB"/>
    <s v="LIS Inventory May2011revisedLIS"/>
  </r>
  <r>
    <n v="0"/>
    <s v="Recreational "/>
    <s v="swimming"/>
    <s v="LISSI-92"/>
    <x v="2"/>
    <s v="NEOD is trying to make this dataset"/>
    <x v="3"/>
    <x v="7"/>
    <x v="7"/>
    <x v="299"/>
    <s v="Swimming locations in LIS created from using data from CT Access Guide, NRDC Testing the Waters 2002: A Guide to Water Quality at Vacation Beaches, NYS OPRHP, Westchester Health Department County Beaches, DeLorme and Hagstrom."/>
    <s v="Point"/>
    <m/>
    <s v="Long Island Sound (Entire)"/>
    <m/>
    <s v="RPA"/>
    <m/>
    <s v="?"/>
    <s v="?"/>
    <m/>
    <m/>
    <m/>
    <m/>
    <s v="KOB"/>
    <s v="LIS Inventory May2011revisedLIS"/>
  </r>
  <r>
    <n v="0"/>
    <s v="Recreational "/>
    <s v="parks"/>
    <s v="LISSI-93"/>
    <x v="2"/>
    <s v="Is this dataset still valid?"/>
    <x v="3"/>
    <x v="7"/>
    <x v="7"/>
    <x v="300"/>
    <s v="Wildlife viewing areas in LIS. Data layer created by RPA using data from CT DEP Access Map; NY &amp; CT Audubon IBA Sites, USFWS Refuges, NYC Forever Wild Areas; IBA; Birding Sites from Long Island Convention and Visitors Bureau and Westchester County Office of Tourism, NYS BCA Program, Delorme Atlas &amp; Gazetteer Wildlife Viewing Locations."/>
    <s v="Polygon"/>
    <m/>
    <s v="Long Island Sound (Entire)"/>
    <m/>
    <s v="RPA"/>
    <m/>
    <s v="?"/>
    <s v="?"/>
    <m/>
    <m/>
    <m/>
    <m/>
    <s v="KOB"/>
    <s v="LIS Inventory May2011revisedLIS"/>
  </r>
  <r>
    <n v="0"/>
    <s v="Ecological/Habitat "/>
    <s v="coast"/>
    <s v="LISSI-94"/>
    <x v="2"/>
    <s v="Can the buffered bluffs be used over this datset?  Is there an NY equivalent?"/>
    <x v="0"/>
    <x v="12"/>
    <x v="12"/>
    <x v="301"/>
    <s v="CT scenic bluffs and escarpments."/>
    <s v="Line"/>
    <m/>
    <s v="Connecticut (in LISS Boundary area)"/>
    <m/>
    <s v="RPA"/>
    <m/>
    <s v="?"/>
    <s v="?"/>
    <m/>
    <m/>
    <m/>
    <m/>
    <s v="KOB"/>
    <s v="LIS Inventory May2011revisedLIS"/>
  </r>
  <r>
    <n v="0"/>
    <s v="Ecological/Habitat "/>
    <s v="coast"/>
    <s v="LISSI-95"/>
    <x v="2"/>
    <s v=""/>
    <x v="0"/>
    <x v="12"/>
    <x v="12"/>
    <x v="302"/>
    <s v="area surrounding scenic bluffs and escarpments at elevations greater than 30 ft based on CT DEP coastal escarpment data and NYS DEM."/>
    <s v="Polygon"/>
    <m/>
    <s v="Long Island Sound (Entire)"/>
    <m/>
    <s v="RPA"/>
    <m/>
    <s v="?"/>
    <s v="?"/>
    <m/>
    <m/>
    <m/>
    <m/>
    <s v="KOB"/>
    <s v="LIS Inventory May2011revisedLIS"/>
  </r>
  <r>
    <n v="0"/>
    <s v="Ecological/Habitat "/>
    <s v="coast"/>
    <s v="LISSI-96"/>
    <x v="0"/>
    <s v="NEOD has this dataset"/>
    <x v="0"/>
    <x v="12"/>
    <x v="12"/>
    <x v="303"/>
    <s v="Shoreline and coastal habitats of Connecticut classified according to the Environmental Sensitivity Index (ESI) classification system. ESI data characterize the marine and coastal environments and wildlife by their sensitivity to spilled oil. The ESI data include information for three main components: shoreline habitats, sensitive biological resources, and human-use resources."/>
    <s v="Line"/>
    <m/>
    <s v="Connecticut (in LISS Boundary area)"/>
    <s v="1999-2001"/>
    <s v="CT DEEP"/>
    <s v="CT DEEP"/>
    <s v="Yes"/>
    <d v="2012-01-19T00:00:00"/>
    <s v="CT State Plane NAD83"/>
    <s v="http://www.ct.gov/deep/cwp/view.asp?a=2698&amp;q=322898&amp;deepNav_GID=1707%20"/>
    <m/>
    <d v="2014-09-15T00:00:00"/>
    <s v="KOB"/>
    <s v="LIS Inventory May2011revisedLIS"/>
  </r>
  <r>
    <n v="0"/>
    <s v="Ecological/Habitat "/>
    <s v="geology"/>
    <s v="LISSI-97"/>
    <x v="0"/>
    <s v="LISRC has this"/>
    <x v="0"/>
    <x v="12"/>
    <x v="12"/>
    <x v="304"/>
    <s v="The U.S. Geological Survey, in cooperation with the National Oceanic and Atmospheric Administration and the Connecticut Department of Environmental Protection, has produced detailed geologic maps of the sea floor in Long Island Sound, a major East Coast estuary surrounded by the most densely populated region of the United States. The mosaics and their interpretations serve many purposes, including: (1) defining the geological variability of the sea floor, which is one of the primary controls of benthic habitat diversity; (2) improving our understanding of the processes that control the distribution and transport of bottom sediments and the distribution of benthic habitats and associated infaunal community structures; and (3) providing a detailed framework for future research, monitoring, and management activities. The sidescan sonar mosaics also serve as base maps for subsequent sedimentological, geochemical, and biological observations, because precise information on environmental setting is important for selection of sampling sites and for accurate interpretation of point measurements."/>
    <s v="Polygon"/>
    <m/>
    <s v="Long Island Sound (Entire)"/>
    <s v="1992-1998"/>
    <s v="USGS Coastal and Marine Geology Program"/>
    <s v="USGS"/>
    <s v="Yes"/>
    <d v="2000-07-27T00:00:00"/>
    <s v="UTM Zone 18N"/>
    <s v="http://coastalmap.marine.usgs.gov/regional/contusa/eastcoast/midatl/lis/data.html"/>
    <m/>
    <d v="2014-09-15T00:00:00"/>
    <s v="KOB"/>
    <s v="LIS Inventory May2011revisedLIS"/>
  </r>
  <r>
    <n v="0"/>
    <s v="Ecological/Habitat "/>
    <s v="geology"/>
    <s v="LISSI-98"/>
    <x v="0"/>
    <s v="LISRC has this"/>
    <x v="0"/>
    <x v="12"/>
    <x v="12"/>
    <x v="305"/>
    <s v="The U.S. Geological Survey, in cooperation with the National Oceanic and Atmospheric Administration and the Connecticut Department of Environmental Protection, has produced detailed geologic maps of the sea floor in Long Island Sound, a major East Coast estuary surrounded by the most densely populated region of the United States. The mosaics and their interpretations serve many purposes, including: (1) defining the geological variability of the sea floor, which is one of the primary controls of benthic habitat diversity; (2) improving our understanding of the processes that control the distribution and transport of bottom sediments and the distribution of benthic habitats and associated infaunal community structures; and (3) providing a detailed framework for future research, monitoring, and management activities. The sidescan sonar mosaics also serve as base maps for subsequent sedimentological, geochemical, and biological observations, because precise information on environmental setting is important for selection of sampling sites and for accurate interpretation of point measurements."/>
    <s v="Polygon"/>
    <m/>
    <s v="Long Island Sound (Entire)"/>
    <s v="1992-2000"/>
    <s v="USGS Coastal and Marine Geology Program"/>
    <s v="USGS"/>
    <s v="Yes"/>
    <d v="2000-05-05T00:00:00"/>
    <s v="UTM Zone 18N"/>
    <s v="http://coastalmap.marine.usgs.gov/regional/contusa/eastcoast/midatl/lis/data.html"/>
    <m/>
    <d v="2014-09-15T00:00:00"/>
    <s v="KOB"/>
    <s v="LIS Inventory May2011revisedLIS"/>
  </r>
  <r>
    <n v="0"/>
    <s v="General Reference "/>
    <s v="bathymetry"/>
    <s v="LISSI-99"/>
    <x v="0"/>
    <s v="LISRC has this"/>
    <x v="0"/>
    <x v="0"/>
    <x v="0"/>
    <x v="306"/>
    <s v="This bathymetric contour data set was derived from a gridded data set obtained from URI (B.Tyce, G. Hatcher). They used the &quot;Gridder&quot; program to obtain the grid. This gridded data set was generated from the original NOS soundings from 9 track tape that was cleaned up and edited at URI. This work was done with the intention of producing the color poster called &quot;Long Island Sound Estuary&quot; (Connecticut Dept. of Environmental Protection&quot;), 1993. The accuracy is questionable"/>
    <s v="Line"/>
    <m/>
    <s v="Long Island Sound (Entire)"/>
    <s v="1984, 1986, 1989"/>
    <s v="USGS Coastal and Marine Geology Program"/>
    <s v="USGS"/>
    <s v="Yes"/>
    <d v="2004-02-17T00:00:00"/>
    <s v="UTM Zone 18N"/>
    <s v="http://coastalmap.marine.usgs.gov/regional/contusa/eastcoast/midatl/lis/data.html"/>
    <m/>
    <d v="2014-09-15T00:00:00"/>
    <s v="KOB"/>
    <s v="LIS Inventory May2011revisedLIS"/>
  </r>
  <r>
    <n v="0"/>
    <m/>
    <m/>
    <s v="LISCFM-1"/>
    <x v="1"/>
    <s v="only covers limited area of LIS but likely useful"/>
    <x v="1"/>
    <x v="1"/>
    <x v="1"/>
    <x v="307"/>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2"/>
    <x v="1"/>
    <s v="only covers limited area of LIS but likely useful"/>
    <x v="1"/>
    <x v="1"/>
    <x v="1"/>
    <x v="308"/>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3"/>
    <x v="0"/>
    <s v="limited value"/>
    <x v="1"/>
    <x v="1"/>
    <x v="1"/>
    <x v="309"/>
    <s v="Biologic data collected as part of LIS CableFund Seafloor Mapping Pilot Project"/>
    <s v="Polygon"/>
    <m/>
    <s v="Stratford shoal corridor - Bridgeport CT to Port Jefferson NY"/>
    <s v="2012-2013"/>
    <s v="UCONN-LISMARC"/>
    <s v="http://www.marine-geo.org/portals/lis/"/>
    <s v="Yes"/>
    <d v="2014-09-01T00:00:00"/>
    <s v="UTM 18 NAD83"/>
    <s v="http://www.marine-geo.org/portals/lis/"/>
    <m/>
    <d v="2014-06-02T00:00:00"/>
    <s v="KOB"/>
    <s v="LIS Cable Fund Mapping"/>
  </r>
  <r>
    <n v="0"/>
    <m/>
    <m/>
    <s v="LISCFM-4"/>
    <x v="1"/>
    <s v="only covers limited area of LIS but likely useful"/>
    <x v="1"/>
    <x v="1"/>
    <x v="1"/>
    <x v="310"/>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5"/>
    <x v="1"/>
    <s v="only covers limited area of LIS but likely useful"/>
    <x v="1"/>
    <x v="1"/>
    <x v="1"/>
    <x v="311"/>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6"/>
    <x v="1"/>
    <s v="only covers limited area of LIS but likely useful"/>
    <x v="1"/>
    <x v="1"/>
    <x v="1"/>
    <x v="312"/>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7"/>
    <x v="1"/>
    <s v="only covers limited area of LIS but likely useful"/>
    <x v="1"/>
    <x v="1"/>
    <x v="1"/>
    <x v="313"/>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8"/>
    <x v="1"/>
    <s v="only covers limited area of LIS but likely useful"/>
    <x v="1"/>
    <x v="1"/>
    <x v="1"/>
    <x v="314"/>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9"/>
    <x v="1"/>
    <s v="only covers limited area of LIS but likely useful"/>
    <x v="1"/>
    <x v="1"/>
    <x v="1"/>
    <x v="315"/>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0"/>
    <x v="1"/>
    <s v="only covers limited area of LIS but likely useful"/>
    <x v="1"/>
    <x v="1"/>
    <x v="1"/>
    <x v="316"/>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1"/>
    <x v="1"/>
    <s v="only covers limited area of LIS but likely useful"/>
    <x v="1"/>
    <x v="1"/>
    <x v="1"/>
    <x v="317"/>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2"/>
    <x v="1"/>
    <s v="only covers limited area of LIS but likely useful"/>
    <x v="1"/>
    <x v="1"/>
    <x v="1"/>
    <x v="318"/>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3"/>
    <x v="1"/>
    <s v="only covers limited area of LIS but likely useful"/>
    <x v="1"/>
    <x v="1"/>
    <x v="1"/>
    <x v="319"/>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4"/>
    <x v="1"/>
    <s v="only covers limited area of LIS but likely useful"/>
    <x v="1"/>
    <x v="1"/>
    <x v="1"/>
    <x v="320"/>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5"/>
    <x v="1"/>
    <s v="only covers limited area of LIS but likely useful"/>
    <x v="1"/>
    <x v="1"/>
    <x v="1"/>
    <x v="321"/>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6"/>
    <x v="1"/>
    <s v="only covers limited area of LIS but likely useful"/>
    <x v="1"/>
    <x v="1"/>
    <x v="1"/>
    <x v="322"/>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7"/>
    <x v="1"/>
    <s v="only covers limited area of LIS but likely useful"/>
    <x v="1"/>
    <x v="1"/>
    <x v="1"/>
    <x v="323"/>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8"/>
    <x v="1"/>
    <s v="only covers limited area of LIS but likely useful"/>
    <x v="1"/>
    <x v="1"/>
    <x v="1"/>
    <x v="324"/>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9"/>
    <x v="1"/>
    <s v="only covers limited area of LIS but likely useful"/>
    <x v="1"/>
    <x v="1"/>
    <x v="1"/>
    <x v="325"/>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20"/>
    <x v="1"/>
    <s v="only covers limited area of LIS but likely useful"/>
    <x v="1"/>
    <x v="1"/>
    <x v="1"/>
    <x v="326"/>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21"/>
    <x v="1"/>
    <s v="only covers limited area of LIS but likely useful"/>
    <x v="1"/>
    <x v="1"/>
    <x v="1"/>
    <x v="327"/>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22"/>
    <x v="1"/>
    <s v="only covers limited area of LIS but likely useful"/>
    <x v="1"/>
    <x v="1"/>
    <x v="1"/>
    <x v="328"/>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23"/>
    <x v="1"/>
    <s v="only covers limited area of LIS but likely useful"/>
    <x v="1"/>
    <x v="1"/>
    <x v="1"/>
    <x v="329"/>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24"/>
    <x v="1"/>
    <s v="only covers limited area of LIS but likely useful"/>
    <x v="1"/>
    <x v="1"/>
    <x v="1"/>
    <x v="330"/>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25"/>
    <x v="1"/>
    <s v="only covers limited area of LIS but likely useful"/>
    <x v="1"/>
    <x v="1"/>
    <x v="1"/>
    <x v="331"/>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26"/>
    <x v="1"/>
    <s v="only covers limited area of LIS but likely useful"/>
    <x v="1"/>
    <x v="1"/>
    <x v="1"/>
    <x v="332"/>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27"/>
    <x v="1"/>
    <s v="only covers limited area of LIS but likely useful"/>
    <x v="1"/>
    <x v="1"/>
    <x v="1"/>
    <x v="333"/>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28"/>
    <x v="1"/>
    <s v="only covers limited area of LIS but likely useful"/>
    <x v="1"/>
    <x v="1"/>
    <x v="1"/>
    <x v="334"/>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29"/>
    <x v="1"/>
    <s v="only covers limited area of LIS but likely useful"/>
    <x v="1"/>
    <x v="1"/>
    <x v="1"/>
    <x v="335"/>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30"/>
    <x v="1"/>
    <s v="only covers limited area of LIS but likely useful"/>
    <x v="1"/>
    <x v="1"/>
    <x v="1"/>
    <x v="336"/>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31"/>
    <x v="1"/>
    <s v="only covers limited area of LIS but likely useful"/>
    <x v="1"/>
    <x v="1"/>
    <x v="1"/>
    <x v="337"/>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32"/>
    <x v="1"/>
    <s v="only covers limited area of LIS but likely useful"/>
    <x v="1"/>
    <x v="1"/>
    <x v="1"/>
    <x v="338"/>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33"/>
    <x v="1"/>
    <s v="only covers limited area of LIS but likely useful"/>
    <x v="1"/>
    <x v="1"/>
    <x v="1"/>
    <x v="339"/>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34"/>
    <x v="2"/>
    <s v="navigation files for imaging surveys.  Use may be limited, could be omitted"/>
    <x v="1"/>
    <x v="1"/>
    <x v="1"/>
    <x v="340"/>
    <s v="Biologic data collected as part of LIS CableFund Seafloor Mapping Pilot Project"/>
    <s v="Line"/>
    <m/>
    <s v="Stratford shoal corridor - Bridgeport CT to Port Jefferson NY"/>
    <s v="2012-2013"/>
    <s v="UCONN-LISMARC"/>
    <s v="http://www.marine-geo.org/portals/lis/"/>
    <s v="Yes"/>
    <d v="2014-09-01T00:00:00"/>
    <s v="UTM 18 NAD83"/>
    <s v="http://www.marine-geo.org/portals/lis/"/>
    <m/>
    <d v="2014-06-02T00:00:00"/>
    <s v="KOB"/>
    <s v="LIS Cable Fund Mapping"/>
  </r>
  <r>
    <n v="0"/>
    <m/>
    <m/>
    <s v="LISCFM-35"/>
    <x v="1"/>
    <s v="only covers limited area of LIS but likely useful"/>
    <x v="1"/>
    <x v="1"/>
    <x v="1"/>
    <x v="341"/>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36"/>
    <x v="1"/>
    <s v="only covers limited area of LIS but likely useful"/>
    <x v="1"/>
    <x v="1"/>
    <x v="1"/>
    <x v="342"/>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37"/>
    <x v="1"/>
    <s v="only covers limited area of LIS but likely useful"/>
    <x v="1"/>
    <x v="1"/>
    <x v="1"/>
    <x v="343"/>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38"/>
    <x v="1"/>
    <s v="only covers limited area of LIS but likely useful"/>
    <x v="1"/>
    <x v="1"/>
    <x v="1"/>
    <x v="344"/>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39"/>
    <x v="1"/>
    <s v="only covers limited area of LIS but likely useful"/>
    <x v="1"/>
    <x v="1"/>
    <x v="1"/>
    <x v="345"/>
    <s v="Biologic data collect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40"/>
    <x v="1"/>
    <s v="only covers limited area of LIS but likely useful"/>
    <x v="1"/>
    <x v="1"/>
    <x v="1"/>
    <x v="346"/>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41"/>
    <x v="1"/>
    <s v="only covers limited area of LIS but likely useful"/>
    <x v="1"/>
    <x v="1"/>
    <x v="1"/>
    <x v="347"/>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42"/>
    <x v="1"/>
    <s v="only covers limited area of LIS but likely useful"/>
    <x v="1"/>
    <x v="1"/>
    <x v="1"/>
    <x v="348"/>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43"/>
    <x v="1"/>
    <s v="only covers limited area of LIS but likely useful"/>
    <x v="1"/>
    <x v="1"/>
    <x v="1"/>
    <x v="349"/>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44"/>
    <x v="1"/>
    <s v="only covers limited area of LIS but likely useful"/>
    <x v="1"/>
    <x v="1"/>
    <x v="1"/>
    <x v="350"/>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45"/>
    <x v="1"/>
    <s v="only covers limited area of LIS but likely useful"/>
    <x v="1"/>
    <x v="1"/>
    <x v="1"/>
    <x v="351"/>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46"/>
    <x v="1"/>
    <s v="only covers limited area of LIS but likely useful"/>
    <x v="1"/>
    <x v="1"/>
    <x v="1"/>
    <x v="352"/>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47"/>
    <x v="1"/>
    <s v="only covers limited area of LIS but likely useful"/>
    <x v="1"/>
    <x v="1"/>
    <x v="1"/>
    <x v="353"/>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48"/>
    <x v="1"/>
    <s v="only covers limited area of LIS but likely useful"/>
    <x v="1"/>
    <x v="1"/>
    <x v="1"/>
    <x v="354"/>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49"/>
    <x v="1"/>
    <s v="only covers limited area of LIS but likely useful"/>
    <x v="1"/>
    <x v="1"/>
    <x v="1"/>
    <x v="355"/>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50"/>
    <x v="1"/>
    <s v="only covers limited area of LIS but likely useful"/>
    <x v="1"/>
    <x v="1"/>
    <x v="1"/>
    <x v="356"/>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51"/>
    <x v="1"/>
    <s v="only covers limited area of LIS but likely useful"/>
    <x v="1"/>
    <x v="1"/>
    <x v="1"/>
    <x v="357"/>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52"/>
    <x v="1"/>
    <s v="only covers limited area of LIS but likely useful"/>
    <x v="1"/>
    <x v="1"/>
    <x v="1"/>
    <x v="358"/>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53"/>
    <x v="1"/>
    <s v="only covers limited area of LIS but likely useful"/>
    <x v="1"/>
    <x v="1"/>
    <x v="1"/>
    <x v="359"/>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54"/>
    <x v="1"/>
    <s v="only covers limited area of LIS but likely useful"/>
    <x v="1"/>
    <x v="1"/>
    <x v="1"/>
    <x v="360"/>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55"/>
    <x v="1"/>
    <s v="only covers limited area of LIS but likely useful"/>
    <x v="1"/>
    <x v="1"/>
    <x v="1"/>
    <x v="361"/>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56"/>
    <x v="1"/>
    <s v="only covers limited area of LIS but likely useful"/>
    <x v="1"/>
    <x v="1"/>
    <x v="1"/>
    <x v="362"/>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57"/>
    <x v="1"/>
    <s v="only covers limited area of LIS but likely useful"/>
    <x v="1"/>
    <x v="1"/>
    <x v="1"/>
    <x v="363"/>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58"/>
    <x v="1"/>
    <s v="only covers limited area of LIS but likely useful"/>
    <x v="1"/>
    <x v="1"/>
    <x v="1"/>
    <x v="364"/>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1"/>
    <m/>
    <m/>
    <s v="MCI-9"/>
    <x v="1"/>
    <m/>
    <x v="2"/>
    <x v="19"/>
    <x v="2"/>
    <x v="365"/>
    <s v="This layer is based on an inventory complied by the NOAA Marine Protected Areas (MPA) Center and contains federal, state and territorial MPA sites existing in the United States symbolized by the type government responsible for each site. The inventory provides geospatial boundary information and classification attributes for the conservation objectives, protection level, governance and related management criteria for each site. A small number of MPAs in the complete inventory cover very large areas based on a given fishing restriction alone. Those polygons were excluded from this layer to increase usability. The user is referred to the MPA Inventory - MPAs by Fishing Restrictions layer that includes those polygons and is symbolized by the fishing restrictions attributed to each site. "/>
    <m/>
    <m/>
    <s v="LIS"/>
    <m/>
    <s v="NOAA National MPA Center"/>
    <s v="Marine Cadastre"/>
    <s v="http://marineprotectedareas.noaa.gov/pdf/helpful-resources/inventory/mpa_inventory_2013_metadata.pdf"/>
    <d v="2013-06-11T00:00:00"/>
    <m/>
    <s v="http://marinecadastre.gov/data/"/>
    <s v="http://egisws02.nos.noaa.gov/ArcGIS/rest/services/MPA/MPAs_nonNMFS/MapServer/0"/>
    <d v="2014-09-17T00:00:00"/>
    <s v="LP"/>
    <s v="MarineCadastreInventory"/>
  </r>
  <r>
    <n v="1"/>
    <s v="Water Quality"/>
    <m/>
    <s v="NEOD-91"/>
    <x v="1"/>
    <m/>
    <x v="2"/>
    <x v="14"/>
    <x v="14"/>
    <x v="366"/>
    <s v="This layer shows 6-12-digit hydrologic unit code (HUC) boundaries in the northeastern U.S."/>
    <s v="Polygon"/>
    <s v="http://j.mp/1ypChNt"/>
    <s v="Along coast of LIS"/>
    <s v="Last updated April, 2014"/>
    <s v="U.S. Department of Agriculture, Natural Resources Conservation Service, National Geospatial Center of Excellence"/>
    <s v="NortheastOceanData.org"/>
    <s v="Yes"/>
    <d v="2014-04-01T00:00:00"/>
    <s v="Web: Web Merc."/>
    <s v="Not Downloadable"/>
    <s v="http://ec2-50-19-218-171.compute-1.amazonaws.com/arcgis1/rest/services/HydrologicUnitCodes/MapServer"/>
    <d v="2014-09-23T00:00:00"/>
    <s v="KW"/>
    <s v="NE Ocean Data Portal Inventory"/>
  </r>
  <r>
    <n v="1"/>
    <s v="Administrative Boundaries"/>
    <m/>
    <s v="NEOD-93"/>
    <x v="1"/>
    <m/>
    <x v="2"/>
    <x v="2"/>
    <x v="14"/>
    <x v="367"/>
    <s v="This layer shows the National Parks Service’s Current Administrative Boundaries of the National Park System.  This layer is provided via a service from the U.S. National Park Service and contains current boundaries for National Parks, historic sites, memorials, monuments, etc. and is updated once the service is updated.  Please see metadata for update frequency and additional information on use constraints. "/>
    <s v="Polygon"/>
    <s v="http://j.mp/1ypEacN"/>
    <s v="along coast of LIS (small areas)"/>
    <s v="as of 9/1/2014"/>
    <s v="National Park Service"/>
    <s v="NortheastOceanData.org"/>
    <s v="Yes"/>
    <d v="2014-09-01T00:00:00"/>
    <s v="Connecting to service"/>
    <s v="Not downloadable, connecting to service"/>
    <s v="https://mapservices.nps.gov/arcgis/rest/services/LandResourcesDivisionTractAndBoundaryService/MapServer/2"/>
    <d v="2014-09-23T00:00:00"/>
    <s v="KW"/>
    <s v="NE Ocean Data Portal Inventory"/>
  </r>
  <r>
    <n v="0"/>
    <m/>
    <m/>
    <s v="LISCFM-62"/>
    <x v="1"/>
    <s v="only covers limited area of LIS but likely useful"/>
    <x v="1"/>
    <x v="1"/>
    <x v="1"/>
    <x v="368"/>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63"/>
    <x v="1"/>
    <s v="only covers limited area of LIS but likely useful"/>
    <x v="1"/>
    <x v="1"/>
    <x v="1"/>
    <x v="369"/>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64"/>
    <x v="1"/>
    <s v="only covers limited area of LIS but likely useful"/>
    <x v="1"/>
    <x v="1"/>
    <x v="1"/>
    <x v="370"/>
    <s v="Biologic data collected as part of LIS CableFund Seafloor Mapping Pilot Project"/>
    <s v="Imagery"/>
    <m/>
    <s v="Stratford shoal corridor - Bridgeport CT to Port Jefferson NY"/>
    <s v="2012-2013"/>
    <s v="UCONN-LISMARC"/>
    <s v="http://www.marine-geo.org/portals/lis/"/>
    <s v="Yes"/>
    <d v="2014-09-01T00:00:00"/>
    <s v="UTM 18 NAD83"/>
    <s v="http://www.marine-geo.org/portals/lis/"/>
    <m/>
    <d v="2014-06-02T00:00:00"/>
    <s v="KOB"/>
    <s v="LIS Cable Fund Mapping"/>
  </r>
  <r>
    <n v="0"/>
    <m/>
    <m/>
    <s v="LISCFM-65"/>
    <x v="1"/>
    <s v="only covers limited area of LIS but likely useful"/>
    <x v="1"/>
    <x v="1"/>
    <x v="1"/>
    <x v="371"/>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66"/>
    <x v="1"/>
    <s v="only covers limited area of LIS but likely useful"/>
    <x v="1"/>
    <x v="1"/>
    <x v="1"/>
    <x v="372"/>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67"/>
    <x v="1"/>
    <s v="only covers limited area of LIS but likely useful"/>
    <x v="1"/>
    <x v="1"/>
    <x v="1"/>
    <x v="373"/>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68"/>
    <x v="1"/>
    <s v="only covers limited area of LIS but likely useful"/>
    <x v="1"/>
    <x v="1"/>
    <x v="1"/>
    <x v="374"/>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69"/>
    <x v="1"/>
    <s v="only covers limited area of LIS but likely useful"/>
    <x v="1"/>
    <x v="1"/>
    <x v="1"/>
    <x v="375"/>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70"/>
    <x v="1"/>
    <s v="only covers limited area of LIS but likely useful"/>
    <x v="1"/>
    <x v="1"/>
    <x v="1"/>
    <x v="376"/>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71"/>
    <x v="1"/>
    <s v="only covers limited area of LIS but likely useful"/>
    <x v="1"/>
    <x v="1"/>
    <x v="1"/>
    <x v="377"/>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72"/>
    <x v="1"/>
    <s v="only covers limited area of LIS but likely useful"/>
    <x v="1"/>
    <x v="1"/>
    <x v="1"/>
    <x v="378"/>
    <s v="Biologic data process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73"/>
    <x v="1"/>
    <s v="only covers limited area of LIS but likely useful"/>
    <x v="1"/>
    <x v="1"/>
    <x v="1"/>
    <x v="379"/>
    <s v="Biologic data collected as part of LIS CableFund Seafloor Mapping Pilot Project"/>
    <s v="Point"/>
    <m/>
    <s v="Stratford shoal corridor - Bridgeport CT to Port Jefferson NY"/>
    <s v="2012-2013"/>
    <s v="UCONN-LISMARC"/>
    <s v="http://www.marine-geo.org/portals/lis/"/>
    <s v="Yes"/>
    <d v="2014-09-01T00:00:00"/>
    <s v="UTM 18 NAD83"/>
    <s v="http://www.marine-geo.org/portals/lis/"/>
    <m/>
    <d v="2014-06-02T00:00:00"/>
    <s v="KOB"/>
    <s v="LIS Cable Fund Mapping"/>
  </r>
  <r>
    <n v="0"/>
    <m/>
    <m/>
    <s v="LISCFM-74"/>
    <x v="1"/>
    <s v="only covers limited area of LIS but likely useful"/>
    <x v="0"/>
    <x v="21"/>
    <x v="19"/>
    <x v="380"/>
    <s v="Chemical Sample Data processed as part of LIS CableFund Seafloor Mapping Pilot Project"/>
    <s v="Raster"/>
    <m/>
    <s v="Stratford shoal corridor - Bridgeport CT to Port Jefferson NY"/>
    <s v="2012-2013"/>
    <s v="Columbia-LDEO"/>
    <s v="http://www.marine-geo.org/portals/lis/"/>
    <s v="Yes"/>
    <d v="2014-09-01T00:00:00"/>
    <s v="UTM 18 NAD83"/>
    <s v="http://www.marine-geo.org/portals/lis/"/>
    <m/>
    <d v="2014-06-02T00:00:00"/>
    <s v="KOB"/>
    <s v="LIS Cable Fund Mapping"/>
  </r>
  <r>
    <n v="0"/>
    <m/>
    <m/>
    <s v="LISCFM-75"/>
    <x v="1"/>
    <s v="only covers limited area of LIS but likely useful"/>
    <x v="0"/>
    <x v="21"/>
    <x v="19"/>
    <x v="381"/>
    <s v="Chemical Sample Data processed as part of LIS CableFund Seafloor Mapping Pilot Project"/>
    <s v="Raster"/>
    <m/>
    <s v="Stratford shoal corridor - Bridgeport CT to Port Jefferson NY"/>
    <s v="2012-2013"/>
    <s v="Columbia-LDEO"/>
    <s v="http://www.marine-geo.org/portals/lis/"/>
    <s v="Yes"/>
    <d v="2014-09-01T00:00:00"/>
    <s v="UTM 18 NAD83"/>
    <s v="http://www.marine-geo.org/portals/lis/"/>
    <m/>
    <d v="2014-06-02T00:00:00"/>
    <s v="KOB"/>
    <s v="LIS Cable Fund Mapping"/>
  </r>
  <r>
    <n v="0"/>
    <m/>
    <m/>
    <s v="LISCFM-76"/>
    <x v="1"/>
    <s v="only covers limited area of LIS but likely useful"/>
    <x v="0"/>
    <x v="21"/>
    <x v="19"/>
    <x v="382"/>
    <s v="Chemical Sample Data processed as part of LIS CableFund Seafloor Mapping Pilot Project"/>
    <s v="Raster"/>
    <m/>
    <s v="Stratford shoal corridor - Bridgeport CT to Port Jefferson NY"/>
    <s v="2012-2013"/>
    <s v="Columbia-LDEO"/>
    <s v="http://www.marine-geo.org/portals/lis/"/>
    <s v="Yes"/>
    <d v="2014-09-01T00:00:00"/>
    <s v="UTM 18 NAD83"/>
    <s v="http://www.marine-geo.org/portals/lis/"/>
    <m/>
    <d v="2014-06-02T00:00:00"/>
    <s v="KOB"/>
    <s v="LIS Cable Fund Mapping"/>
  </r>
  <r>
    <n v="0"/>
    <m/>
    <m/>
    <s v="LISCFM-77"/>
    <x v="1"/>
    <s v="only covers limited area of LIS but likely useful"/>
    <x v="0"/>
    <x v="21"/>
    <x v="19"/>
    <x v="383"/>
    <s v="Chemical Sample Data processed as part of LIS CableFund Seafloor Mapping Pilot Project"/>
    <s v="Raster"/>
    <m/>
    <s v="Stratford shoal corridor - Bridgeport CT to Port Jefferson NY"/>
    <s v="2012-2013"/>
    <s v="Columbia-LDEO"/>
    <s v="http://www.marine-geo.org/portals/lis/"/>
    <s v="Yes"/>
    <d v="2014-09-01T00:00:00"/>
    <s v="UTM 18 NAD83"/>
    <s v="http://www.marine-geo.org/portals/lis/"/>
    <m/>
    <d v="2014-06-02T00:00:00"/>
    <s v="KOB"/>
    <s v="LIS Cable Fund Mapping"/>
  </r>
  <r>
    <n v="0"/>
    <m/>
    <m/>
    <s v="LISCFM-78"/>
    <x v="1"/>
    <s v="only covers limited area of LIS but likely useful"/>
    <x v="0"/>
    <x v="21"/>
    <x v="19"/>
    <x v="384"/>
    <s v="Chemical Sample Data processed as part of LIS CableFund Seafloor Mapping Pilot Project"/>
    <s v="PDF"/>
    <m/>
    <s v="Stratford shoal corridor - Bridgeport CT to Port Jefferson NY"/>
    <s v="2012-2013"/>
    <s v="Columbia-LDEO"/>
    <s v="http://www.marine-geo.org/portals/lis/"/>
    <s v="Yes"/>
    <d v="2014-09-01T00:00:00"/>
    <s v="UTM 18 NAD83"/>
    <s v="http://www.marine-geo.org/portals/lis/"/>
    <m/>
    <d v="2014-06-02T00:00:00"/>
    <s v="KOB"/>
    <s v="LIS Cable Fund Mapping"/>
  </r>
  <r>
    <n v="0"/>
    <m/>
    <m/>
    <s v="LISCFM-79"/>
    <x v="1"/>
    <s v="only covers limited area of LIS but likely useful"/>
    <x v="0"/>
    <x v="21"/>
    <x v="19"/>
    <x v="385"/>
    <s v="Chemical Sample Data processed as part of LIS CableFund Seafloor Mapping Pilot Project"/>
    <s v="Raster"/>
    <m/>
    <s v="Stratford shoal corridor - Bridgeport CT to Port Jefferson NY"/>
    <s v="2012-2013"/>
    <s v="Columbia-LDEO"/>
    <s v="http://www.marine-geo.org/portals/lis/"/>
    <s v="Yes"/>
    <d v="2014-09-01T00:00:00"/>
    <s v="UTM 18 NAD83"/>
    <s v="http://www.marine-geo.org/portals/lis/"/>
    <m/>
    <d v="2014-06-02T00:00:00"/>
    <s v="KOB"/>
    <s v="LIS Cable Fund Mapping"/>
  </r>
  <r>
    <n v="1"/>
    <m/>
    <m/>
    <s v="LISCFM-80"/>
    <x v="1"/>
    <s v="only covers limited area of LIS but likely useful"/>
    <x v="0"/>
    <x v="12"/>
    <x v="12"/>
    <x v="386"/>
    <s v="Geo-Acoustic Data processed as part of LIS CableFund Seafloor Mapping Pilot Project"/>
    <s v="Raster"/>
    <m/>
    <s v="Stratford shoal corridor - Bridgeport CT to Port Jefferson NY"/>
    <s v="2012-2013"/>
    <s v="UCONN-LISMARC"/>
    <s v="http://www.marine-geo.org/portals/lis/"/>
    <s v="Yes"/>
    <d v="2014-09-01T00:00:00"/>
    <s v="UTM 18 NAD83"/>
    <s v="http://www.marine-geo.org/portals/lis/"/>
    <m/>
    <d v="2014-06-02T00:00:00"/>
    <s v="KOB"/>
    <s v="LIS Cable Fund Mapping"/>
  </r>
  <r>
    <n v="1"/>
    <m/>
    <m/>
    <s v="LISCFM-81"/>
    <x v="1"/>
    <s v="only covers limited area of LIS but likely useful"/>
    <x v="0"/>
    <x v="12"/>
    <x v="12"/>
    <x v="387"/>
    <s v="Geologic Sample Data processed as part of LIS CableFund Seafloor Mapping Pilot Project"/>
    <s v="Raster"/>
    <m/>
    <s v="Stratford shoal corridor - Bridgeport CT to Port Jefferson NY"/>
    <s v="2012-2013"/>
    <s v="Columbia-LDEO"/>
    <s v="http://www.marine-geo.org/portals/lis/"/>
    <s v="Yes"/>
    <d v="2014-09-01T00:00:00"/>
    <s v="UTM 18 NAD83"/>
    <s v="http://www.marine-geo.org/portals/lis/"/>
    <m/>
    <d v="2014-06-02T00:00:00"/>
    <s v="KOB"/>
    <s v="LIS Cable Fund Mapping"/>
  </r>
  <r>
    <n v="1"/>
    <m/>
    <m/>
    <s v="LISCFM-82"/>
    <x v="1"/>
    <s v="only covers limited area of LIS but likely useful"/>
    <x v="0"/>
    <x v="12"/>
    <x v="12"/>
    <x v="388"/>
    <s v="Geologic Sample Data processed as part of LIS CableFund Seafloor Mapping Pilot Project"/>
    <s v="Raster"/>
    <m/>
    <s v="Stratford shoal corridor - Bridgeport CT to Port Jefferson NY"/>
    <s v="2012-2013"/>
    <s v="Columbia-LDEO"/>
    <s v="http://www.marine-geo.org/portals/lis/"/>
    <s v="Yes"/>
    <d v="2014-09-01T00:00:00"/>
    <s v="UTM 18 NAD83"/>
    <s v="http://www.marine-geo.org/portals/lis/"/>
    <m/>
    <d v="2014-06-02T00:00:00"/>
    <s v="KOB"/>
    <s v="LIS Cable Fund Mapping"/>
  </r>
  <r>
    <n v="1"/>
    <m/>
    <m/>
    <s v="LISCFM-83"/>
    <x v="1"/>
    <s v="only covers limited area of LIS but likely useful"/>
    <x v="0"/>
    <x v="12"/>
    <x v="12"/>
    <x v="370"/>
    <s v="Geologic Sample Data collected as part of LIS CableFund Seafloor Mapping Pilot Project"/>
    <s v="Imagery"/>
    <m/>
    <s v="Stratford shoal corridor - Bridgeport CT to Port Jefferson NY"/>
    <s v="2012-2013"/>
    <s v="Columbia-LDEO"/>
    <s v="http://www.marine-geo.org/portals/lis/"/>
    <s v="Yes"/>
    <d v="2014-09-01T00:00:00"/>
    <s v="UTM 18 NAD83"/>
    <s v="http://www.marine-geo.org/portals/lis/"/>
    <m/>
    <d v="2014-06-02T00:00:00"/>
    <s v="KOB"/>
    <s v="LIS Cable Fund Mapping"/>
  </r>
  <r>
    <n v="1"/>
    <m/>
    <m/>
    <s v="LISCFM-84"/>
    <x v="1"/>
    <s v="only covers limited area of LIS but likely useful"/>
    <x v="0"/>
    <x v="12"/>
    <x v="12"/>
    <x v="389"/>
    <s v="Geologic Sample Data collected as part of LIS CableFund Seafloor Mapping Pilot Project"/>
    <s v="Video"/>
    <m/>
    <s v="Stratford shoal corridor - Bridgeport CT to Port Jefferson NY"/>
    <s v="2012-2013"/>
    <s v="Columbia-LDEO"/>
    <s v="http://www.marine-geo.org/portals/lis/"/>
    <s v="Yes"/>
    <d v="2014-09-01T00:00:00"/>
    <s v="UTM 18 NAD83"/>
    <s v="http://www.marine-geo.org/portals/lis/"/>
    <m/>
    <d v="2014-06-02T00:00:00"/>
    <s v="KOB"/>
    <s v="LIS Cable Fund Mapping"/>
  </r>
  <r>
    <n v="1"/>
    <m/>
    <m/>
    <s v="LISCFM-85"/>
    <x v="1"/>
    <s v="only covers limited area of LIS but likely useful"/>
    <x v="0"/>
    <x v="12"/>
    <x v="12"/>
    <x v="390"/>
    <s v="Geologic Sample Data collected as part of LIS CableFund Seafloor Mapping Pilot Project"/>
    <s v="Polygon"/>
    <m/>
    <s v="Stratford shoal corridor - Bridgeport CT to Port Jefferson NY"/>
    <s v="2012-2013"/>
    <s v="Columbia-LDEO"/>
    <s v="http://www.marine-geo.org/portals/lis/"/>
    <s v="Yes"/>
    <d v="2014-09-01T00:00:00"/>
    <s v="UTM 18 NAD83"/>
    <s v="http://www.marine-geo.org/portals/lis/"/>
    <m/>
    <d v="2014-06-02T00:00:00"/>
    <s v="KOB"/>
    <s v="LIS Cable Fund Mapping"/>
  </r>
  <r>
    <n v="1"/>
    <m/>
    <m/>
    <s v="LISCFM-86"/>
    <x v="1"/>
    <s v="only covers limited area of LIS but likely useful"/>
    <x v="0"/>
    <x v="12"/>
    <x v="12"/>
    <x v="391"/>
    <s v="Geologic Sample Data processed as part of LIS CableFund Seafloor Mapping Pilot Project"/>
    <s v="Raster"/>
    <m/>
    <s v="Stratford shoal corridor - Bridgeport CT to Port Jefferson NY"/>
    <s v="2012-2013"/>
    <s v="Columbia-LDEO"/>
    <s v="http://www.marine-geo.org/portals/lis/"/>
    <s v="Yes"/>
    <d v="2014-09-01T00:00:00"/>
    <s v="UTM 18 NAD83"/>
    <s v="http://www.marine-geo.org/portals/lis/"/>
    <m/>
    <d v="2014-06-02T00:00:00"/>
    <s v="KOB"/>
    <s v="LIS Cable Fund Mapping"/>
  </r>
  <r>
    <n v="1"/>
    <m/>
    <m/>
    <s v="LISCFM-87"/>
    <x v="1"/>
    <s v="only covers limited area of LIS but likely useful"/>
    <x v="0"/>
    <x v="12"/>
    <x v="12"/>
    <x v="392"/>
    <s v="Geologic Sample Data processed as part of LIS CableFund Seafloor Mapping Pilot Project"/>
    <s v="Polygon"/>
    <m/>
    <s v="Stratford shoal corridor - Bridgeport CT to Port Jefferson NY"/>
    <s v="2012-2013"/>
    <s v="UCONN-LISMARC"/>
    <s v="http://www.marine-geo.org/portals/lis/"/>
    <s v="Yes"/>
    <d v="2014-09-01T00:00:00"/>
    <s v="UTM 18 NAD83"/>
    <s v="http://www.marine-geo.org/portals/lis/"/>
    <m/>
    <d v="2014-06-02T00:00:00"/>
    <s v="KOB"/>
    <s v="LIS Cable Fund Mapping"/>
  </r>
  <r>
    <n v="1"/>
    <m/>
    <m/>
    <s v="LISCFM-88"/>
    <x v="1"/>
    <s v="only covers limited area of LIS but likely useful"/>
    <x v="0"/>
    <x v="12"/>
    <x v="12"/>
    <x v="393"/>
    <s v="Geologic Sample Data processed as part of LIS CableFund Seafloor Mapping Pilot Project"/>
    <s v="PDF"/>
    <m/>
    <s v="Stratford shoal corridor - Bridgeport CT to Port Jefferson NY"/>
    <s v="2012-2013"/>
    <s v="Columbia-LDEO"/>
    <s v="http://www.marine-geo.org/portals/lis/"/>
    <s v="Yes"/>
    <d v="2014-09-01T00:00:00"/>
    <s v="UTM 18 NAD83"/>
    <s v="http://www.marine-geo.org/portals/lis/"/>
    <m/>
    <d v="2014-06-02T00:00:00"/>
    <s v="KOB"/>
    <s v="LIS Cable Fund Mapping"/>
  </r>
  <r>
    <n v="1"/>
    <m/>
    <m/>
    <s v="LISCFM-89"/>
    <x v="1"/>
    <s v="only covers limited area of LIS but likely useful"/>
    <x v="0"/>
    <x v="12"/>
    <x v="12"/>
    <x v="394"/>
    <s v="Geo-Acoustic sample data collected as part of LIS CableFund Seafloor Mapping Pilot Project"/>
    <s v="Point"/>
    <m/>
    <s v="Stratford shoal corridor - Bridgeport CT to Port Jefferson NY"/>
    <s v="2012-2013"/>
    <s v="Columbia-LDEO"/>
    <s v="http://www.marine-geo.org/portals/lis/"/>
    <s v="Yes"/>
    <d v="2014-09-01T00:00:00"/>
    <s v="UTM 18 NAD83"/>
    <s v="http://www.marine-geo.org/portals/lis/"/>
    <m/>
    <d v="2014-06-02T00:00:00"/>
    <s v="KOB"/>
    <s v="LIS Cable Fund Mapping"/>
  </r>
  <r>
    <n v="1"/>
    <m/>
    <m/>
    <s v="LISCFM-90"/>
    <x v="1"/>
    <s v="only covers limited area of LIS but likely useful"/>
    <x v="0"/>
    <x v="12"/>
    <x v="12"/>
    <x v="395"/>
    <s v="Geologic Sample Data processed as part of LIS CableFund Seafloor Mapping Pilot Project"/>
    <s v="Polygon"/>
    <m/>
    <s v="Stratford shoal corridor - Bridgeport CT to Port Jefferson NY"/>
    <s v="2012-2013"/>
    <s v="Columbia-LDEO"/>
    <s v="http://www.marine-geo.org/portals/lis/"/>
    <s v="Yes"/>
    <d v="2014-09-01T00:00:00"/>
    <s v="UTM 18 NAD83"/>
    <s v="http://www.marine-geo.org/portals/lis/"/>
    <m/>
    <d v="2014-06-02T00:00:00"/>
    <s v="KOB"/>
    <s v="LIS Cable Fund Mapping"/>
  </r>
  <r>
    <n v="1"/>
    <m/>
    <m/>
    <s v="LISCFM-91"/>
    <x v="1"/>
    <s v="only covers limited area of LIS but likely useful"/>
    <x v="0"/>
    <x v="12"/>
    <x v="12"/>
    <x v="396"/>
    <s v="Geologic Sample Data processed as part of LIS CableFund Seafloor Mapping Pilot Project"/>
    <s v="Polygon"/>
    <m/>
    <s v="Stratford shoal corridor - Bridgeport CT to Port Jefferson NY"/>
    <s v="2012-2013"/>
    <s v="Columbia-LDEO"/>
    <s v="http://www.marine-geo.org/portals/lis/"/>
    <s v="Yes"/>
    <d v="2014-09-01T00:00:00"/>
    <s v="UTM 18 NAD83"/>
    <s v="http://www.marine-geo.org/portals/lis/"/>
    <m/>
    <d v="2014-06-02T00:00:00"/>
    <s v="KOB"/>
    <s v="LIS Cable Fund Mapping"/>
  </r>
  <r>
    <n v="1"/>
    <m/>
    <m/>
    <s v="LISCFM-92"/>
    <x v="1"/>
    <s v="only covers limited area of LIS but likely useful"/>
    <x v="0"/>
    <x v="12"/>
    <x v="12"/>
    <x v="397"/>
    <s v="Geologic Sample Data processed as part of LIS CableFund Seafloor Mapping Pilot Project"/>
    <s v="Polygon"/>
    <m/>
    <s v="Stratford shoal corridor - Bridgeport CT to Port Jefferson NY"/>
    <s v="2012-2013"/>
    <s v="Columbia-LDEO"/>
    <s v="http://www.marine-geo.org/portals/lis/"/>
    <s v="Yes"/>
    <d v="2014-09-01T00:00:00"/>
    <s v="UTM 18 NAD83"/>
    <s v="http://www.marine-geo.org/portals/lis/"/>
    <m/>
    <d v="2014-06-02T00:00:00"/>
    <s v="KOB"/>
    <s v="LIS Cable Fund Mapping"/>
  </r>
  <r>
    <n v="1"/>
    <m/>
    <m/>
    <s v="LISCFM-93"/>
    <x v="1"/>
    <s v="only covers limited area of LIS but likely useful"/>
    <x v="0"/>
    <x v="12"/>
    <x v="12"/>
    <x v="398"/>
    <s v="Geologic Sample Data processed as part of LIS CableFund Seafloor Mapping Pilot Project"/>
    <s v="Polygon"/>
    <m/>
    <s v="Stratford shoal corridor - Bridgeport CT to Port Jefferson NY"/>
    <s v="2012-2013"/>
    <s v="Columbia-LDEO"/>
    <s v="http://www.marine-geo.org/portals/lis/"/>
    <s v="Yes"/>
    <d v="2014-09-01T00:00:00"/>
    <s v="UTM 18 NAD83"/>
    <s v="http://www.marine-geo.org/portals/lis/"/>
    <m/>
    <d v="2014-06-02T00:00:00"/>
    <s v="KOB"/>
    <s v="LIS Cable Fund Mapping"/>
  </r>
  <r>
    <n v="1"/>
    <m/>
    <m/>
    <s v="LISCFM-94"/>
    <x v="1"/>
    <s v="only covers limited area of LIS but likely useful"/>
    <x v="0"/>
    <x v="12"/>
    <x v="12"/>
    <x v="399"/>
    <s v="Geologic Sample Data processed as part of LIS CableFund Seafloor Mapping Pilot Project"/>
    <s v="Polygon"/>
    <m/>
    <s v="Stratford shoal corridor - Bridgeport CT to Port Jefferson NY"/>
    <s v="2012-2013"/>
    <s v="Columbia-LDEO"/>
    <s v="http://www.marine-geo.org/portals/lis/"/>
    <s v="Yes"/>
    <d v="2014-09-01T00:00:00"/>
    <s v="UTM 18 NAD83"/>
    <s v="http://www.marine-geo.org/portals/lis/"/>
    <m/>
    <d v="2014-06-02T00:00:00"/>
    <s v="KOB"/>
    <s v="LIS Cable Fund Mapping"/>
  </r>
  <r>
    <n v="1"/>
    <m/>
    <m/>
    <s v="LISCFM-95"/>
    <x v="1"/>
    <s v="only covers limited area of LIS but likely useful"/>
    <x v="0"/>
    <x v="12"/>
    <x v="12"/>
    <x v="400"/>
    <s v="Geologic Sample Data processed as part of LIS CableFund Seafloor Mapping Pilot Project"/>
    <s v="Polygon"/>
    <m/>
    <s v="Stratford shoal corridor - Bridgeport CT to Port Jefferson NY"/>
    <s v="2012-2013"/>
    <s v="Columbia-LDEO"/>
    <s v="http://www.marine-geo.org/portals/lis/"/>
    <s v="Yes"/>
    <d v="2014-09-01T00:00:00"/>
    <s v="UTM 18 NAD83"/>
    <s v="http://www.marine-geo.org/portals/lis/"/>
    <m/>
    <d v="2014-06-02T00:00:00"/>
    <s v="KOB"/>
    <s v="LIS Cable Fund Mapping"/>
  </r>
  <r>
    <n v="1"/>
    <m/>
    <m/>
    <s v="LISCFM-96"/>
    <x v="1"/>
    <s v="only covers limited area of LIS but likely useful"/>
    <x v="0"/>
    <x v="12"/>
    <x v="12"/>
    <x v="401"/>
    <s v="Geologic Sample Data processed as part of LIS CableFund Seafloor Mapping Pilot Project"/>
    <s v="Raster"/>
    <m/>
    <s v="Stratford shoal corridor - Bridgeport CT to Port Jefferson NY"/>
    <s v="2012-2013"/>
    <s v="UCONN-LISMARC"/>
    <s v="http://www.marine-geo.org/portals/lis/"/>
    <s v="Yes"/>
    <d v="2014-09-01T00:00:00"/>
    <s v="UTM 18 NAD83"/>
    <s v="http://www.marine-geo.org/portals/lis/"/>
    <m/>
    <d v="2014-06-02T00:00:00"/>
    <s v="KOB"/>
    <s v="LIS Cable Fund Mapping"/>
  </r>
  <r>
    <n v="1"/>
    <m/>
    <m/>
    <s v="LISCFM-97"/>
    <x v="1"/>
    <s v="only covers limited area of LIS but likely useful"/>
    <x v="0"/>
    <x v="12"/>
    <x v="12"/>
    <x v="402"/>
    <s v="Geo-Acoustic sample data collected as part of LIS CableFund Seafloor Mapping Pilot Project"/>
    <s v="Imagery"/>
    <m/>
    <s v="Stratford shoal corridor - Bridgeport CT to Port Jefferson NY"/>
    <s v="2012-2013"/>
    <s v="Columbia-LDEO"/>
    <s v="http://www.marine-geo.org/portals/lis/"/>
    <s v="Yes"/>
    <d v="2014-09-01T00:00:00"/>
    <s v="UTM 18 NAD83"/>
    <s v="http://www.marine-geo.org/portals/lis/"/>
    <m/>
    <d v="2014-06-02T00:00:00"/>
    <s v="KOB"/>
    <s v="LIS Cable Fund Mapping"/>
  </r>
  <r>
    <n v="1"/>
    <m/>
    <m/>
    <s v="LISCFM-98"/>
    <x v="1"/>
    <s v="only covers limited area of LIS but likely useful"/>
    <x v="0"/>
    <x v="12"/>
    <x v="12"/>
    <x v="403"/>
    <s v="Geo-Acoustic sample data collected as part of LIS CableFund Seafloor Mapping Pilot Project"/>
    <s v="Line"/>
    <m/>
    <s v="Stratford shoal corridor - Bridgeport CT to Port Jefferson NY"/>
    <s v="2012-2013"/>
    <s v="Columbia-LDEO"/>
    <s v="http://www.marine-geo.org/portals/lis/"/>
    <s v="Yes"/>
    <d v="2014-09-01T00:00:00"/>
    <s v="UTM 18 NAD83"/>
    <s v="http://www.marine-geo.org/portals/lis/"/>
    <m/>
    <d v="2014-06-02T00:00:00"/>
    <s v="KOB"/>
    <s v="LIS Cable Fund Mapping"/>
  </r>
  <r>
    <n v="1"/>
    <m/>
    <m/>
    <s v="LISCFM-99"/>
    <x v="1"/>
    <s v="only covers limited area of LIS but likely useful"/>
    <x v="0"/>
    <x v="12"/>
    <x v="12"/>
    <x v="404"/>
    <s v="Acoustic Data processed as part of LIS CableFund Seafloor Mapping Pilot Project"/>
    <s v="Polygon"/>
    <m/>
    <s v="Stratford shoal corridor - Bridgeport CT to Port Jefferson NY"/>
    <s v="2012-2013"/>
    <s v="UCONN-LISMARC"/>
    <s v="http://www.marine-geo.org/portals/lis/"/>
    <s v="Yes"/>
    <d v="2014-09-01T00:00:00"/>
    <s v="UTM 18 NAD83"/>
    <s v="http://www.marine-geo.org/portals/lis/"/>
    <m/>
    <d v="2014-06-02T00:00:00"/>
    <s v="KOB"/>
    <s v="LIS Cable Fund Mapping"/>
  </r>
  <r>
    <n v="1"/>
    <m/>
    <m/>
    <s v="LISCFM-100"/>
    <x v="1"/>
    <s v="only covers limited area of LIS but likely useful"/>
    <x v="0"/>
    <x v="12"/>
    <x v="12"/>
    <x v="405"/>
    <s v="Geologic Sample Data collected as part of LIS CableFund Seafloor Mapping Pilot Project"/>
    <s v="Point"/>
    <m/>
    <s v="Stratford shoal corridor - Bridgeport CT to Port Jefferson NY"/>
    <s v="2012-2013"/>
    <s v="UCONN-LISMARC/Columbia-LDEO"/>
    <s v="http://www.marine-geo.org/portals/lis/"/>
    <s v="Yes"/>
    <d v="2014-09-01T00:00:00"/>
    <s v="UTM 18 NAD83"/>
    <s v="http://www.marine-geo.org/portals/lis/"/>
    <m/>
    <d v="2014-06-02T00:00:00"/>
    <s v="KOB"/>
    <s v="LIS Cable Fund Mapping"/>
  </r>
  <r>
    <n v="0"/>
    <m/>
    <m/>
    <s v="LISCFM-101"/>
    <x v="1"/>
    <s v="only covers limited area of LIS but likely useful"/>
    <x v="0"/>
    <x v="0"/>
    <x v="0"/>
    <x v="406"/>
    <s v="Physical Oceanogrpahy data processed as part of LIS CableFund Seafloor Mapping Pilot Project"/>
    <s v="Raster"/>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02"/>
    <x v="2"/>
    <s v="only covers limited area of LIS but likely useful"/>
    <x v="0"/>
    <x v="0"/>
    <x v="0"/>
    <x v="407"/>
    <s v="Acoustic Data collect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1"/>
    <m/>
    <m/>
    <s v="LISCFM-103"/>
    <x v="0"/>
    <m/>
    <x v="0"/>
    <x v="0"/>
    <x v="0"/>
    <x v="408"/>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0"/>
    <m/>
    <m/>
    <s v="LISCFM-104"/>
    <x v="1"/>
    <s v="only covers limited area of LIS but likely useful"/>
    <x v="0"/>
    <x v="0"/>
    <x v="0"/>
    <x v="409"/>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0"/>
    <m/>
    <m/>
    <s v="LISCFM-105"/>
    <x v="1"/>
    <s v="only covers limited area of LIS but likely useful"/>
    <x v="0"/>
    <x v="0"/>
    <x v="0"/>
    <x v="410"/>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0"/>
    <m/>
    <m/>
    <s v="LISCFM-106"/>
    <x v="1"/>
    <s v="only covers limited area of LIS but likely useful"/>
    <x v="0"/>
    <x v="0"/>
    <x v="0"/>
    <x v="411"/>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0"/>
    <m/>
    <m/>
    <s v="LISCFM-107"/>
    <x v="1"/>
    <s v="only covers limited area of LIS but likely useful"/>
    <x v="0"/>
    <x v="0"/>
    <x v="0"/>
    <x v="412"/>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0"/>
    <m/>
    <m/>
    <s v="LISCFM-108"/>
    <x v="1"/>
    <s v="only covers limited area of LIS but likely useful"/>
    <x v="0"/>
    <x v="0"/>
    <x v="0"/>
    <x v="413"/>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1"/>
    <m/>
    <m/>
    <s v="NYSDI-33"/>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s v="most recently available"/>
    <s v="NYS"/>
    <m/>
    <s v="Yes"/>
    <m/>
    <m/>
    <m/>
    <s v="http://www.orthos.dhses.ny.gov/arcgis/services/Latest/MapServer/WMSServer?"/>
    <d v="2014-08-21T00:00:00"/>
    <s v="LP"/>
    <s v="NY Spatial Data Inventory"/>
  </r>
  <r>
    <n v="0"/>
    <m/>
    <m/>
    <s v="LISCFM-110"/>
    <x v="1"/>
    <s v="only covers limited area of LIS but likely useful"/>
    <x v="0"/>
    <x v="0"/>
    <x v="0"/>
    <x v="415"/>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0"/>
    <m/>
    <m/>
    <s v="LISCFM-111"/>
    <x v="1"/>
    <s v="only covers limited area of LIS but likely useful"/>
    <x v="0"/>
    <x v="0"/>
    <x v="0"/>
    <x v="416"/>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0"/>
    <m/>
    <m/>
    <s v="LISCFM-112"/>
    <x v="1"/>
    <s v="only covers limited area of LIS but likely useful"/>
    <x v="0"/>
    <x v="0"/>
    <x v="0"/>
    <x v="417"/>
    <s v="Acoustic Data collect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0"/>
    <m/>
    <m/>
    <s v="LISCFM-113"/>
    <x v="1"/>
    <s v="only covers limited area of LIS but likely useful"/>
    <x v="0"/>
    <x v="0"/>
    <x v="0"/>
    <x v="418"/>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0"/>
    <m/>
    <m/>
    <s v="LISCFM-114"/>
    <x v="1"/>
    <s v="only covers limited area of LIS but likely useful"/>
    <x v="0"/>
    <x v="0"/>
    <x v="0"/>
    <x v="419"/>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0"/>
    <m/>
    <m/>
    <s v="LISCFM-115"/>
    <x v="1"/>
    <s v="not yet ready, but should include"/>
    <x v="0"/>
    <x v="0"/>
    <x v="0"/>
    <x v="420"/>
    <s v="Physical Oceanogrpahy data processed as part of LIS CableFund Seafloor Mapping Pilot Project"/>
    <s v="Raster"/>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16"/>
    <x v="1"/>
    <s v="not yet ready, but should include"/>
    <x v="0"/>
    <x v="0"/>
    <x v="0"/>
    <x v="421"/>
    <s v="Physical Oceanogrpahy data processed as part of LIS CableFund Seafloor Mapping Pilot Project"/>
    <s v="Raster"/>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17"/>
    <x v="1"/>
    <s v="not yet ready, but should include"/>
    <x v="0"/>
    <x v="0"/>
    <x v="0"/>
    <x v="422"/>
    <s v="Physical Oceanogrpahy data processed as part of LIS CableFund Seafloor Mapping Pilot Project"/>
    <s v="Raster"/>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18"/>
    <x v="1"/>
    <s v="not yet ready, but should include"/>
    <x v="0"/>
    <x v="0"/>
    <x v="0"/>
    <x v="423"/>
    <s v="Physical Oceanogrpahy data processed as part of LIS CableFund Seafloor Mapping Pilot Project"/>
    <s v="Raster"/>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19"/>
    <x v="1"/>
    <s v="not yet ready, but should include"/>
    <x v="0"/>
    <x v="0"/>
    <x v="0"/>
    <x v="424"/>
    <s v="Physical Oceanogrpahy data processed as part of LIS CableFund Seafloor Mapping Pilot Project"/>
    <s v="Raster"/>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20"/>
    <x v="1"/>
    <s v="not yet ready, but should include"/>
    <x v="0"/>
    <x v="0"/>
    <x v="0"/>
    <x v="425"/>
    <s v="Physical Oceanogrpahy data processed as part of LIS CableFund Seafloor Mapping Pilot Project"/>
    <s v="Raster"/>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21"/>
    <x v="1"/>
    <s v="might be useful as a spatial identifier but beyond that, not much else"/>
    <x v="0"/>
    <x v="0"/>
    <x v="0"/>
    <x v="426"/>
    <s v="Acoustic Data processed as part of LIS CableFund Seafloor Mapping Pilot Project"/>
    <s v="Raster"/>
    <m/>
    <s v="Stratford shoal corridor - Bridgeport CT to Port Jefferson NY"/>
    <s v="2012-2013"/>
    <s v="NOAA"/>
    <s v="http://www.marine-geo.org/portals/lis/"/>
    <s v="Yes"/>
    <d v="2014-09-01T00:00:00"/>
    <s v="UTM 18 NAD83"/>
    <s v="http://www.marine-geo.org/portals/lis/"/>
    <m/>
    <d v="2014-06-02T00:00:00"/>
    <s v="KOB"/>
    <s v="LIS Cable Fund Mapping"/>
  </r>
  <r>
    <n v="0"/>
    <m/>
    <m/>
    <s v="LISCFM-122"/>
    <x v="2"/>
    <s v="differs slightly from LIS Pilot Slope 1m in source material"/>
    <x v="0"/>
    <x v="0"/>
    <x v="0"/>
    <x v="427"/>
    <s v="Acoustic Data processed as part of LIS CableFund Seafloor Mapping Pilot Project"/>
    <s v="Raster"/>
    <m/>
    <s v="Stratford shoal corridor - Bridgeport CT to Port Jefferson NY"/>
    <s v="2012-2013"/>
    <s v="UCONN-LISMARC"/>
    <s v="http://www.marine-geo.org/portals/lis/"/>
    <s v="Yes"/>
    <d v="2014-09-01T00:00:00"/>
    <s v="UTM 18 NAD83"/>
    <s v="http://www.marine-geo.org/portals/lis/"/>
    <m/>
    <d v="2014-06-02T00:00:00"/>
    <s v="KOB"/>
    <s v="LIS Cable Fund Mapping"/>
  </r>
  <r>
    <n v="0"/>
    <m/>
    <m/>
    <s v="LISCFM-123"/>
    <x v="2"/>
    <s v="differs slightly from LIS Pilot Rugosity 1m in source material"/>
    <x v="0"/>
    <x v="0"/>
    <x v="0"/>
    <x v="428"/>
    <s v="Acoustic Data processed as part of LIS CableFund Seafloor Mapping Pilot Project"/>
    <s v="Raster"/>
    <m/>
    <s v="Stratford shoal corridor - Bridgeport CT to Port Jefferson NY"/>
    <s v="2012-2013"/>
    <s v="UCONN-LISMARC"/>
    <s v="http://www.marine-geo.org/portals/lis/"/>
    <s v="Yes"/>
    <d v="2014-09-01T00:00:00"/>
    <s v="UTM 18 NAD83"/>
    <s v="http://www.marine-geo.org/portals/lis/"/>
    <m/>
    <d v="2014-06-02T00:00:00"/>
    <s v="KOB"/>
    <s v="LIS Cable Fund Mapping"/>
  </r>
  <r>
    <n v="1"/>
    <m/>
    <m/>
    <s v="NYSDI-34"/>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13"/>
    <s v="NYS"/>
    <m/>
    <s v="Yes"/>
    <m/>
    <m/>
    <m/>
    <s v="http://www.orthos.dhses.ny.gov/arcgis/services/2013/MapServer/WMSServer?"/>
    <d v="2014-08-21T00:00:00"/>
    <s v="LP"/>
    <s v="NY Spatial Data Inventory"/>
  </r>
  <r>
    <n v="1"/>
    <m/>
    <m/>
    <s v="NYSDI-35"/>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12"/>
    <s v="NYS"/>
    <m/>
    <s v="Yes"/>
    <m/>
    <m/>
    <m/>
    <s v="http://www.orthos.dhses.ny.gov/arcgis/services/2012/MapServer/WMSServer?"/>
    <d v="2014-08-21T00:00:00"/>
    <s v="LP"/>
    <s v="NY Spatial Data Inventory"/>
  </r>
  <r>
    <n v="1"/>
    <m/>
    <m/>
    <s v="NYSDI-36"/>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11"/>
    <s v="NYS"/>
    <m/>
    <s v="Yes"/>
    <m/>
    <m/>
    <m/>
    <s v="http://www.orthos.dhses.ny.gov/arcgis/services/2011/MapServer/WMSServer?"/>
    <d v="2014-08-21T00:00:00"/>
    <s v="LP"/>
    <s v="NY Spatial Data Inventory"/>
  </r>
  <r>
    <n v="1"/>
    <m/>
    <m/>
    <s v="NYSDI-37"/>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10"/>
    <s v="NYS"/>
    <m/>
    <s v="Yes"/>
    <m/>
    <m/>
    <m/>
    <s v="http://www.orthos.dhses.ny.gov/arcgis/services/2010/MapServer/WMSServer?"/>
    <d v="2014-08-21T00:00:00"/>
    <s v="LP"/>
    <s v="NY Spatial Data Inventory"/>
  </r>
  <r>
    <n v="1"/>
    <m/>
    <m/>
    <s v="NYSDI-38"/>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09"/>
    <s v="NYS"/>
    <m/>
    <s v="Yes"/>
    <m/>
    <m/>
    <m/>
    <s v="http://www.orthos.dhses.ny.gov/arcgis/services/2009/MapServer/WMSServer?"/>
    <d v="2014-08-21T00:00:00"/>
    <s v="LP"/>
    <s v="NY Spatial Data Inventory"/>
  </r>
  <r>
    <n v="1"/>
    <m/>
    <m/>
    <s v="NYSDI-39"/>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08"/>
    <s v="NYS"/>
    <m/>
    <s v="Yes"/>
    <m/>
    <m/>
    <m/>
    <s v="http://www.orthos.dhses.ny.gov/arcgis/services/2008/MapServer/WMSServer?"/>
    <d v="2014-08-21T00:00:00"/>
    <s v="LP"/>
    <s v="NY Spatial Data Inventory"/>
  </r>
  <r>
    <n v="1"/>
    <m/>
    <m/>
    <s v="NYSDI-40"/>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07"/>
    <s v="NYS"/>
    <m/>
    <s v="Yes"/>
    <m/>
    <m/>
    <m/>
    <s v="http://www.orthos.dhses.ny.gov/arcgis/services/2007/MapServer/WMSServer?"/>
    <d v="2014-08-21T00:00:00"/>
    <s v="LP"/>
    <s v="NY Spatial Data Inventory"/>
  </r>
  <r>
    <n v="1"/>
    <m/>
    <m/>
    <s v="NYSDI-41"/>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06"/>
    <s v="NYS"/>
    <m/>
    <s v="Yes"/>
    <m/>
    <m/>
    <m/>
    <s v="http://www.orthos.dhses.ny.gov/arcgis/services/2006/MapServer/WMSServer?"/>
    <d v="2014-08-21T00:00:00"/>
    <s v="LP"/>
    <s v="NY Spatial Data Inventory"/>
  </r>
  <r>
    <n v="1"/>
    <m/>
    <m/>
    <s v="NYSDI-42"/>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05"/>
    <s v="NYS"/>
    <m/>
    <s v="Yes"/>
    <m/>
    <m/>
    <m/>
    <s v="http://www.orthos.dhses.ny.gov/arcgis/services/2005/MapServer/WMSServer?"/>
    <d v="2014-08-21T00:00:00"/>
    <s v="LP"/>
    <s v="NY Spatial Data Inventory"/>
  </r>
  <r>
    <n v="1"/>
    <m/>
    <m/>
    <s v="NYSDI-43"/>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04"/>
    <s v="NYS"/>
    <m/>
    <s v="Yes"/>
    <m/>
    <m/>
    <m/>
    <s v="http://www.orthos.dhses.ny.gov/arcgis/services/2004/MapServer/WMSServer?"/>
    <d v="2014-08-21T00:00:00"/>
    <s v="LP"/>
    <s v="NY Spatial Data Inventory"/>
  </r>
  <r>
    <n v="0"/>
    <m/>
    <m/>
    <s v="LISRC-11"/>
    <x v="1"/>
    <m/>
    <x v="0"/>
    <x v="21"/>
    <x v="19"/>
    <x v="429"/>
    <s v="a point &amp; polygon overlay showing the distribution of Total Organic Carbon (TOC) in the sediments of Long Island Sound."/>
    <s v="Polygon/Point"/>
    <m/>
    <s v="LIS"/>
    <n v="2000"/>
    <s v="USGS  USGS OFR 00-304"/>
    <s v="USGS"/>
    <s v="Yes"/>
    <d v="2000-08-02T00:00:00"/>
    <s v="UTM18N NAD83"/>
    <s v="http://www.lisrc.uconn.edu/lisrc/catalog.asp"/>
    <m/>
    <d v="2004-09-15T00:00:00"/>
    <s v="KOB"/>
    <s v="LISRC Inventory"/>
  </r>
  <r>
    <n v="0"/>
    <m/>
    <m/>
    <s v="LISRC-12"/>
    <x v="1"/>
    <m/>
    <x v="0"/>
    <x v="21"/>
    <x v="19"/>
    <x v="430"/>
    <s v="a point overlay showing the location of surficial samples used in the analysis of metal distributions in LIS. Attribute information containing the chemical analysis values are also included in the data layer."/>
    <s v="Point"/>
    <m/>
    <s v="LIS"/>
    <s v="1996-1997"/>
    <s v="USGS  USGS OFR 00-304"/>
    <s v="USGS"/>
    <s v="Yes"/>
    <d v="2000-08-08T00:00:00"/>
    <s v="UTM18N NAD83"/>
    <s v="http://www.lisrc.uconn.edu/lisrc/catalog.asp"/>
    <m/>
    <d v="2014-09-15T00:00:00"/>
    <s v="KOB"/>
    <s v="LISRC Inventory"/>
  </r>
  <r>
    <n v="1"/>
    <m/>
    <m/>
    <s v="LISRC-13"/>
    <x v="1"/>
    <m/>
    <x v="0"/>
    <x v="12"/>
    <x v="12"/>
    <x v="431"/>
    <s v="an interpretive layer represented by contour lines showing the marine transgressive surface in Long Island Sound"/>
    <s v="Line"/>
    <m/>
    <s v="LIS"/>
    <n v="2000"/>
    <s v="USGS  USGS OFR 00-304"/>
    <s v="USGS"/>
    <s v="Yes"/>
    <d v="2000-07-28T00:00:00"/>
    <s v="UTM18N NAD83"/>
    <s v="http://www.lisrc.uconn.edu/lisrc/catalog.asp"/>
    <m/>
    <d v="2004-09-15T00:00:00"/>
    <s v="KOB"/>
    <s v="LISRC Inventory"/>
  </r>
  <r>
    <n v="1"/>
    <m/>
    <m/>
    <s v="LISRC-14"/>
    <x v="1"/>
    <s v="acoustic source data (SSS, MBES, etc.) is also avialable on the LISRC web site (http://www.lisrc.uconn.edu/lisrc/catalog.asp)  as well as via NOAA (http://maps.ngdc.noaa.gov/viewers/bathymetry/)"/>
    <x v="0"/>
    <x v="12"/>
    <x v="12"/>
    <x v="432"/>
    <s v="contains an interpretation of the distribution of surficial sediments in NOAA Survey H11044 in West Central Long Island Sound off Milford, Connecticut. It represents an inpretation of the sidescan sonar mosaic for the study area and can be used as an overlay for the mosaic image and shows the distribution of surficial sediments in the study area such as gravel, sand, silty sand, etc."/>
    <s v="Polygon"/>
    <m/>
    <s v="West-Central LIS, Milford, CT"/>
    <n v="2001"/>
    <s v="USGS  USGS OFR 2005-1018"/>
    <s v="USGS"/>
    <s v="Yes"/>
    <d v="2005-08-05T00:00:00"/>
    <s v="Decimal Degrees WGS 1984"/>
    <s v="http://www.lisrc.uconn.edu/lisrc/catalog.asp"/>
    <m/>
    <d v="2014-09-15T00:00:00"/>
    <s v="KOB"/>
    <s v="LISRC Inventory"/>
  </r>
  <r>
    <n v="1"/>
    <m/>
    <m/>
    <s v="LISRC-15"/>
    <x v="1"/>
    <m/>
    <x v="0"/>
    <x v="12"/>
    <x v="12"/>
    <x v="433"/>
    <s v="an interpretive layer represented by contour lines (2-mgal intervals) of the free-air gravity of Long Island and Block Island Sounds."/>
    <s v="Line"/>
    <m/>
    <s v="LIS-BIS"/>
    <n v="1975"/>
    <s v="USGS  USGS OFR 00-304"/>
    <s v="USGS"/>
    <s v="Yes"/>
    <d v="2000-08-28T00:00:00"/>
    <s v="UTM18N NAD83"/>
    <s v="http://www.lisrc.uconn.edu/lisrc/catalog.asp"/>
    <m/>
    <d v="2004-09-15T00:00:00"/>
    <s v="KOB"/>
    <s v="LISRC Inventory"/>
  </r>
  <r>
    <n v="1"/>
    <m/>
    <m/>
    <s v="LISRC-16"/>
    <x v="1"/>
    <s v="acoustic source data (SSS, MBES, etc.) is also avialable on the LISRC web site (http://www.lisrc.uconn.edu/lisrc/catalog.asp)  as well as via NOAA (http://maps.ngdc.noaa.gov/viewers/bathymetry/)"/>
    <x v="0"/>
    <x v="12"/>
    <x v="12"/>
    <x v="434"/>
    <s v="a geologic interpretation in geographic of the multibeam bathymetric data acquired during NOAA survey H11252, eastern Long Island Sound. This interpretation covers a roughly 64 km square area of the sea floor in the area just west of of Six Mile Reef, eastern Long Island Sound"/>
    <s v="Polygon"/>
    <m/>
    <s v="six mile reef, eastern LIS"/>
    <n v="2007"/>
    <s v="USGS  USGS OFR 2007-1191"/>
    <s v="USGS"/>
    <s v="Yes"/>
    <d v="2007-08-17T00:00:00"/>
    <s v="Decimal Degrees WGS 1984"/>
    <s v="http://www.lisrc.uconn.edu/lisrc/catalog.asp"/>
    <m/>
    <d v="2014-09-15T00:00:00"/>
    <s v="KOB"/>
    <s v="LISRC Inventory"/>
  </r>
  <r>
    <n v="1"/>
    <m/>
    <m/>
    <s v="LISRC-17"/>
    <x v="1"/>
    <s v="acoustic source data (SSS, MBES, etc.) is also avialable on the LISRC web site (http://www.lisrc.uconn.edu/lisrc/catalog.asp)  as well as via NOAA (http://maps.ngdc.noaa.gov/viewers/bathymetry/)"/>
    <x v="0"/>
    <x v="12"/>
    <x v="12"/>
    <x v="435"/>
    <s v="This data layer contains a geologic interpretation in geographic of the multibeam bathymetric data acquired during NOAA survey H11361 in eastern Long Island Sound. This interpretation covers a roughly 92 km square area of the sea floor in the area just west of Six Mile Reef, eastern Long Island Sound."/>
    <s v="Polygon"/>
    <m/>
    <s v="six mile reef, eastern LIS"/>
    <n v="2007"/>
    <s v="USGS  USGS OFR 2007-1191"/>
    <s v="USGS"/>
    <s v="Yes"/>
    <d v="2007-08-17T00:00:00"/>
    <s v="Decimal Degrees WGS 1984"/>
    <s v="http://www.lisrc.uconn.edu/lisrc/catalog.asp"/>
    <m/>
    <d v="2014-09-15T00:00:00"/>
    <s v="KOB"/>
    <s v="LISRC Inventory"/>
  </r>
  <r>
    <n v="1"/>
    <m/>
    <m/>
    <s v="LISRC-18"/>
    <x v="1"/>
    <s v="acoustic source data (SSS, MBES, etc.) is also avialable on the LISRC web site (http://www.lisrc.uconn.edu/lisrc/catalog.asp)  as well as via NOAA (http://maps.ngdc.noaa.gov/viewers/bathymetry/)"/>
    <x v="0"/>
    <x v="12"/>
    <x v="12"/>
    <x v="436"/>
    <s v="This data layer contains a geologic interpretation of the sidescan sonar survey mosaic from NOAA survey H11043 in Long Island Sound"/>
    <s v="Polygon"/>
    <m/>
    <s v="LIS, Branford, CT"/>
    <n v="2004"/>
    <s v="USGS  USGS OFR 2004-1003"/>
    <s v="USGS"/>
    <s v="Yes"/>
    <d v="2004-02-19T00:00:00"/>
    <s v="Decimal Degrees WGS 1984"/>
    <s v="http://www.lisrc.uconn.edu/lisrc/catalog.asp"/>
    <m/>
    <d v="2014-09-15T00:00:00"/>
    <s v="KOB"/>
    <s v="LISRC Inventory"/>
  </r>
  <r>
    <n v="1"/>
    <m/>
    <m/>
    <s v="LISRC-19"/>
    <x v="1"/>
    <s v="acoustic source data (SSS, MBES, etc.) is also avialable on the LISRC web site (http://www.lisrc.uconn.edu/lisrc/catalog.asp)  as well as via NOAA (http://maps.ngdc.noaa.gov/viewers/bathymetry/)"/>
    <x v="0"/>
    <x v="12"/>
    <x v="12"/>
    <x v="437"/>
    <s v="This data layer contains a geologic interpretation of the sedimentary environments in NOAA Survey H11044 in West Central Long Island Sound off Milford, Connecticut"/>
    <s v="Polygon"/>
    <m/>
    <s v="West-Central LIS, Milford, CT"/>
    <n v="2001"/>
    <s v="USGS  USGS OFR 2005-1018"/>
    <s v="USGS"/>
    <s v="Yes"/>
    <d v="2005-08-05T00:00:00"/>
    <s v="Decimal Degrees WGS 1984"/>
    <s v="http://www.lisrc.uconn.edu/lisrc/catalog.asp"/>
    <m/>
    <d v="2014-09-15T00:00:00"/>
    <s v="KOB"/>
    <s v="LISRC Inventory"/>
  </r>
  <r>
    <n v="1"/>
    <m/>
    <m/>
    <s v="LISRC-20"/>
    <x v="1"/>
    <s v="acoustic source data (SSS, MBES, etc.) is also avialable on the LISRC web site (http://www.lisrc.uconn.edu/lisrc/catalog.asp)  as well as via NOAA (http://maps.ngdc.noaa.gov/viewers/bathymetry/)"/>
    <x v="0"/>
    <x v="12"/>
    <x v="12"/>
    <x v="438"/>
    <s v=" This data layer contains an interpretation of the sidescan sonar survey from NOAA survey H11043 in Long Island Sound."/>
    <s v="Polygon"/>
    <m/>
    <s v="LIS, Branford, CT"/>
    <n v="2004"/>
    <s v="USGS  USGS OFR 2004-1003"/>
    <s v="USGS"/>
    <s v="Yes"/>
    <d v="2004-02-19T00:00:00"/>
    <s v="Decimal Degrees WGS 1984"/>
    <s v="http://www.lisrc.uconn.edu/lisrc/catalog.asp"/>
    <m/>
    <d v="2014-09-15T00:00:00"/>
    <s v="KOB"/>
    <s v="LISRC Inventory"/>
  </r>
  <r>
    <n v="1"/>
    <m/>
    <m/>
    <s v="LISRC-21"/>
    <x v="1"/>
    <s v="acoustic source data (SSS, MBES, etc.) is also avialable on the LISRC web site (http://www.lisrc.uconn.edu/lisrc/catalog.asp)  as well as via NOAA (http://maps.ngdc.noaa.gov/viewers/bathymetry/)"/>
    <x v="0"/>
    <x v="12"/>
    <x v="12"/>
    <x v="439"/>
    <s v="This data layer contains an interpretation of the distribution of sedimentary environments for NOAA Survey H11045 in the West-Central Basin of Long Island Sound."/>
    <s v="Polygon"/>
    <m/>
    <s v="LIS, Bridgeport, CT"/>
    <n v="2005"/>
    <s v="USGS  USGS OFR 2005-1162"/>
    <s v="USGS"/>
    <s v="Yes"/>
    <d v="2005-01-01T00:00:00"/>
    <s v="Decimal Degrees WGS 1984"/>
    <s v="http://www.lisrc.uconn.edu/lisrc/catalog.asp"/>
    <m/>
    <d v="2014-09-15T00:00:00"/>
    <s v="KOB"/>
    <s v="LISRC Inventory"/>
  </r>
  <r>
    <n v="1"/>
    <m/>
    <m/>
    <s v="LISRC-22"/>
    <x v="1"/>
    <s v="acoustic source data (SSS, MBES, etc.) is also avialable on the LISRC web site (http://www.lisrc.uconn.edu/lisrc/catalog.asp)  as well as via NOAA (http://maps.ngdc.noaa.gov/viewers/bathymetry/)"/>
    <x v="0"/>
    <x v="12"/>
    <x v="12"/>
    <x v="440"/>
    <s v="geologic interpretation of the Fishers Island Sound sidescan sonar mosiac area. This data has been automated from USGS Geologic Investigations Series Map I-2640:"/>
    <s v="Polygon"/>
    <m/>
    <s v="FIS"/>
    <n v="1995"/>
    <s v="USGS  USGS OFR 98-502"/>
    <s v="USGS"/>
    <s v="Yes"/>
    <d v="2007-09-28T00:00:00"/>
    <s v="Decimal Degrees WGS 1984"/>
    <s v="http://www.lisrc.uconn.edu/lisrc/catalog.asp"/>
    <m/>
    <d v="2014-09-15T00:00:00"/>
    <s v="KOB"/>
    <s v="LISRC Inventory"/>
  </r>
  <r>
    <n v="1"/>
    <m/>
    <m/>
    <s v="LISRC-23"/>
    <x v="1"/>
    <s v="acoustic source data (SSS, MBES, etc.) is also avialable on the LISRC web site (http://www.lisrc.uconn.edu/lisrc/catalog.asp)  as well as via NOAA (http://maps.ngdc.noaa.gov/viewers/bathymetry/)"/>
    <x v="0"/>
    <x v="12"/>
    <x v="12"/>
    <x v="441"/>
    <s v="This data layer contains a geologic interpretation of the Hammonasset sidescan sonar mosiac area. This data was automated from USGS Geologic Investigations Series Map I-2588"/>
    <s v="Polygon"/>
    <m/>
    <s v="LIS, Madison, CT"/>
    <n v="1994"/>
    <s v="USGS  USGS OFR 98-502"/>
    <s v="USGS"/>
    <s v="Yes"/>
    <d v="2007-11-14T00:00:00"/>
    <s v="Decimal Degrees WGS 1984"/>
    <s v="http://www.lisrc.uconn.edu/lisrc/catalog.asp"/>
    <m/>
    <d v="2014-09-15T00:00:00"/>
    <s v="KOB"/>
    <s v="LISRC Inventory"/>
  </r>
  <r>
    <n v="1"/>
    <m/>
    <m/>
    <s v="LISRC-24"/>
    <x v="1"/>
    <s v="acoustic source data (SSS, MBES, etc.) is also avialable on the LISRC web site (http://www.lisrc.uconn.edu/lisrc/catalog.asp)  as well as via NOAA (http://maps.ngdc.noaa.gov/viewers/bathymetry/)"/>
    <x v="0"/>
    <x v="12"/>
    <x v="12"/>
    <x v="442"/>
    <s v="This data layer contains an interpretation of the Milford sidescan sonar mosiac area. The study area is a 6 km x 8 km section of the sea floor in western Long Island Sound"/>
    <s v="Polygon"/>
    <m/>
    <s v="LIS, Milford, CT"/>
    <n v="1993"/>
    <s v="USGS  USGS OFR 98-502"/>
    <s v="USGS"/>
    <s v="Yes"/>
    <d v="2007-10-09T00:00:00"/>
    <s v="Decimal Degrees WGS 1984"/>
    <s v="http://www.lisrc.uconn.edu/lisrc/catalog.asp"/>
    <m/>
    <d v="2014-09-15T00:00:00"/>
    <s v="KOB"/>
    <s v="LISRC Inventory"/>
  </r>
  <r>
    <n v="1"/>
    <m/>
    <m/>
    <s v="LISRC-25"/>
    <x v="1"/>
    <s v="acoustic source data (SSS, MBES, etc.) is also avialable on the LISRC web site (http://www.lisrc.uconn.edu/lisrc/catalog.asp)  as well as via NOAA (http://maps.ngdc.noaa.gov/viewers/bathymetry/)"/>
    <x v="0"/>
    <x v="12"/>
    <x v="12"/>
    <x v="443"/>
    <s v="This data layer contains a geologic interpretation of the New Haven Harbor sidescan sonar mosiac area. The study area is a 27.4 square km area of the sea floor in Long Island Sound. This data has been automated from USGS Geologic Investigations Series Map I-2736"/>
    <s v="Polygon"/>
    <m/>
    <s v="LIS, New Haven Harbor, CT"/>
    <n v="1997"/>
    <s v="USGS  USGS OFR 98-502"/>
    <s v="USGS"/>
    <s v="Yes"/>
    <d v="2007-10-12T00:00:00"/>
    <s v="Decimal Degrees WGS 1984"/>
    <s v="http://www.lisrc.uconn.edu/lisrc/catalog.asp"/>
    <m/>
    <d v="2014-09-15T00:00:00"/>
    <s v="KOB"/>
    <s v="LISRC Inventory"/>
  </r>
  <r>
    <n v="1"/>
    <m/>
    <m/>
    <s v="LISRC-26"/>
    <x v="1"/>
    <s v="acoustic source data (SSS, MBES, etc.) is also avialable on the LISRC web site (http://www.lisrc.uconn.edu/lisrc/catalog.asp)  as well as via NOAA (http://maps.ngdc.noaa.gov/viewers/bathymetry/)"/>
    <x v="0"/>
    <x v="12"/>
    <x v="12"/>
    <x v="444"/>
    <s v="This GIS layer containsa geologic interpretation of the Niantic sidescan sonar mosaic area. The study area is a 28.7 square km area of the sea floor in Long Island Sound off East Lyme, Connecticut . This data has been automated from USGS Geologic Investigations Series Map I-2625:"/>
    <s v="Polygon"/>
    <m/>
    <s v="LIS, Niantic Bay, CT"/>
    <n v="1995"/>
    <s v="USGS  USGS OFR 98-502"/>
    <s v="USGS"/>
    <s v="Yes"/>
    <d v="2007-09-28T00:00:00"/>
    <s v="Decimal Degrees WGS 1984"/>
    <s v="http://www.lisrc.uconn.edu/lisrc/catalog.asp"/>
    <m/>
    <d v="2014-09-15T00:00:00"/>
    <s v="KOB"/>
    <s v="LISRC Inventory"/>
  </r>
  <r>
    <n v="1"/>
    <m/>
    <m/>
    <s v="LISRC-27"/>
    <x v="1"/>
    <s v="acoustic source data (SSS, MBES, etc.) is also avialable on the LISRC web site (http://www.lisrc.uconn.edu/lisrc/catalog.asp)  as well as via NOAA (http://maps.ngdc.noaa.gov/viewers/bathymetry/)"/>
    <x v="0"/>
    <x v="12"/>
    <x v="12"/>
    <x v="445"/>
    <s v=" This data layer contains a geologic interpretation of the Norwalk sidescan sonar mosiac area The study area is a 60 square km area of the sea floor in western Long Island Sound off Norwalk, Connecticut. This data has been automated from USGS Geologic Investigations Series Map I-2589"/>
    <s v="Polygon"/>
    <m/>
    <s v="LIS, Norwalk, CT"/>
    <n v="1993"/>
    <s v="USGS  USGS OFR 98-502"/>
    <s v="USGS"/>
    <s v="Yes"/>
    <d v="2007-10-12T00:00:00"/>
    <s v="Decimal Degrees WGS 1984"/>
    <s v="http://www.lisrc.uconn.edu/lisrc/catalog.asp"/>
    <m/>
    <d v="2014-09-15T00:00:00"/>
    <s v="KOB"/>
    <s v="LISRC Inventory"/>
  </r>
  <r>
    <n v="1"/>
    <m/>
    <m/>
    <s v="LISRC-28"/>
    <x v="1"/>
    <s v="acoustic source data (SSS, MBES, etc.) is also avialable on the LISRC web site (http://www.lisrc.uconn.edu/lisrc/catalog.asp)  as well as via NOAA (http://maps.ngdc.noaa.gov/viewers/bathymetry/)"/>
    <x v="0"/>
    <x v="12"/>
    <x v="12"/>
    <x v="446"/>
    <s v="TThis data layer contains an interpretation of the Roanoke sidescan sonar mosaic area. This data automated from USGS Geologic Investigations Series Map I-2692: Sidescan sonar image, surficial geologic interpretation, and bathymetry of Long Island Sound sea floor off Roanoke Point, NY"/>
    <s v="Polygon"/>
    <m/>
    <s v="LIS, Roanoke, NY"/>
    <n v="1996"/>
    <s v="USGS  USGS OFR 98-502"/>
    <s v="USGS"/>
    <s v="Yes"/>
    <d v="2004-10-14T00:00:00"/>
    <s v="Decimal Degrees WGS 1984"/>
    <s v="http://www.lisrc.uconn.edu/lisrc/catalog.asp"/>
    <m/>
    <d v="2014-09-15T00:00:00"/>
    <s v="KOB"/>
    <s v="LISRC Inventory"/>
  </r>
  <r>
    <n v="1"/>
    <m/>
    <m/>
    <s v="LISRC-29"/>
    <x v="1"/>
    <s v="acoustic source data (SSS, MBES, etc.) is also avialable on the LISRC web site (http://www.lisrc.uconn.edu/lisrc/catalog.asp)  as well as via NOAA (http://maps.ngdc.noaa.gov/viewers/bathymetry/)"/>
    <x v="0"/>
    <x v="12"/>
    <x v="12"/>
    <x v="447"/>
    <s v="This data layer contains a geologic interpretation of the sidescan sonar mosaic from the study area off New London, Connecticut"/>
    <s v="Polygon"/>
    <m/>
    <s v="LIS, New London, CT"/>
    <n v="1992"/>
    <s v="USGS  USGS OFR 00-304"/>
    <s v="USGS"/>
    <s v="Yes"/>
    <d v="2000-08-12T00:00:00"/>
    <s v="UTM18N NAD83"/>
    <s v="http://www.lisrc.uconn.edu/lisrc/catalog.asp"/>
    <m/>
    <d v="2014-09-15T00:00:00"/>
    <s v="KOB"/>
    <s v="LISRC Inventory"/>
  </r>
  <r>
    <n v="1"/>
    <m/>
    <m/>
    <s v="LISRC-30"/>
    <x v="1"/>
    <s v="acoustic source data (SSS, MBES, etc.) is also avialable on the LISRC web site (http://www.lisrc.uconn.edu/lisrc/catalog.asp)  as well as via NOAA (http://maps.ngdc.noaa.gov/viewers/bathymetry/)"/>
    <x v="0"/>
    <x v="12"/>
    <x v="12"/>
    <x v="448"/>
    <s v="contains an interpretation of the geologic features from the bathymetric data collected during NOAA survey H11250 in The Race, Long Island Sound"/>
    <s v="Polygon"/>
    <m/>
    <s v="the Race, LIS"/>
    <n v="2003"/>
    <s v="USGS  USGS OFR 2007-1012"/>
    <s v="USGS"/>
    <s v="Yes"/>
    <d v="2007-04-05T00:00:00"/>
    <s v="Decimal Degrees WGS 1984"/>
    <s v="http://www.lisrc.uconn.edu/lisrc/catalog.asp"/>
    <m/>
    <d v="2014-09-15T00:00:00"/>
    <s v="KOB"/>
    <s v="LISRC Inventory"/>
  </r>
  <r>
    <n v="1"/>
    <m/>
    <m/>
    <s v="LISRC-31"/>
    <x v="2"/>
    <s v="dated, but may provide info in areas of LIS where no other current data exists"/>
    <x v="0"/>
    <x v="12"/>
    <x v="12"/>
    <x v="449"/>
    <s v="locations of sediment samples collected and analyzed by a number of organizations, and compiled by the U.S. Geological Survey, Woods Hole Science Center. This dataset is a subset of the original data set released in Long Island Sound Environmental Studies: Open-File Report 98-502."/>
    <s v="Point"/>
    <m/>
    <s v="LIS"/>
    <s v="1931-1998"/>
    <s v="USGS  USGS OFR 2005-1018"/>
    <s v="USGS"/>
    <s v="Yes"/>
    <d v="2005-08-03T00:00:00"/>
    <s v="Decimal Degrees WGS 1984"/>
    <s v="http://www.lisrc.uconn.edu/lisrc/catalog.asp"/>
    <m/>
    <d v="2014-09-15T00:00:00"/>
    <s v="KOB"/>
    <s v="LISRC Inventory"/>
  </r>
  <r>
    <n v="1"/>
    <m/>
    <m/>
    <s v="LISRC-32"/>
    <x v="1"/>
    <s v="acoustic source data (SSS, MBES, etc.) is also avialable on the LISRC web site (http://www.lisrc.uconn.edu/lisrc/catalog.asp)  as well as via NOAA (http://maps.ngdc.noaa.gov/viewers/bathymetry/)"/>
    <x v="0"/>
    <x v="12"/>
    <x v="12"/>
    <x v="450"/>
    <s v="This data layer contains a revised geologic interpretation of New London sidscan sonar mosaic study area. This data has been modified from previous interpretations of the mosaic by the same authors. This revision is a generalized geologic interpretation and that it spatially fits the revised digital mosaic image. The original interpretation which focuses on benthic communities was published in USGS Open File Report 00-304"/>
    <s v="Polygon"/>
    <m/>
    <s v="LIS, New London, CT"/>
    <n v="1991"/>
    <s v="USGS  USGS OFR 00-304"/>
    <s v="USGS"/>
    <s v="Yes"/>
    <d v="2008-05-08T00:00:00"/>
    <s v="Decimal Degrees WGS 1984"/>
    <s v="http://www.lisrc.uconn.edu/lisrc/catalog.asp"/>
    <m/>
    <d v="2014-09-15T00:00:00"/>
    <s v="KOB"/>
    <s v="LISRC Inventory"/>
  </r>
  <r>
    <n v="1"/>
    <m/>
    <m/>
    <s v="LISRC-33"/>
    <x v="1"/>
    <s v="acoustic source data (SSS, MBES, etc.) is also avialable on the LISRC web site (http://www.lisrc.uconn.edu/lisrc/catalog.asp)  as well as via NOAA (http://maps.ngdc.noaa.gov/viewers/bathymetry/)"/>
    <x v="0"/>
    <x v="12"/>
    <x v="12"/>
    <x v="451"/>
    <s v="This data layer contains an interpretation of the sedimentary environments in NOAA Survey H11044 in West Central Long Island Sound off Milford, Connecticut. It represents an inpretation of the sidescan sonar mosaic for the study area and can be used as an overlay for the mosaic image. It shows the sedimentary environments of the study area such as erosion or nondeposition, coarse-grained transport, sorting and reworking, and deposition."/>
    <s v="Polygon"/>
    <m/>
    <s v="West-Central LIS, Milford, CT"/>
    <n v="2001"/>
    <s v="USGS  USGS OFR 2005-1018"/>
    <s v="USGS"/>
    <s v="Yes"/>
    <d v="2005-08-05T00:00:00"/>
    <s v="Decimal Degrees WGS 1984"/>
    <s v="http://www.lisrc.uconn.edu/lisrc/catalog.asp"/>
    <m/>
    <d v="2014-09-15T00:00:00"/>
    <s v="KOB"/>
    <s v="LISRC Inventory"/>
  </r>
  <r>
    <n v="1"/>
    <m/>
    <m/>
    <s v="LISRC-34"/>
    <x v="1"/>
    <m/>
    <x v="0"/>
    <x v="12"/>
    <x v="12"/>
    <x v="452"/>
    <s v="assemblage of siesmic surveys for LIS"/>
    <m/>
    <m/>
    <s v="LIS"/>
    <s v="1982-1990"/>
    <s v="varied"/>
    <s v="varied"/>
    <s v="Yes"/>
    <s v="varied"/>
    <s v="Decimal Degrees WGS 1984"/>
    <s v="http://www.lisrc.uconn.edu/lisrc/catalog.asp"/>
    <m/>
    <d v="2014-09-15T00:00:00"/>
    <s v="KOB"/>
    <s v="LISRC Inventory"/>
  </r>
  <r>
    <n v="1"/>
    <m/>
    <m/>
    <s v="LISRC-35"/>
    <x v="1"/>
    <s v="acoustic source data (SSS, MBES, etc.) is also avialable on the LISRC web site (http://www.lisrc.uconn.edu/lisrc/catalog.asp)  as well as via NOAA (http://maps.ngdc.noaa.gov/viewers/bathymetry/)"/>
    <x v="0"/>
    <x v="12"/>
    <x v="12"/>
    <x v="453"/>
    <s v="This data layer contains an interpretation of the sidescan sonar survey from NOAA survey H11043 in Long Island Sound. It shows the surficial sediment distribution within the study area."/>
    <s v="Polygon"/>
    <m/>
    <s v="LIS, Branford, CT"/>
    <n v="2004"/>
    <s v="USGS  USGS OFR 2004-1003"/>
    <s v="USGS"/>
    <s v="Yes"/>
    <d v="2004-02-19T00:00:00"/>
    <s v="Decimal Degrees WGS 1984"/>
    <s v="http://www.lisrc.uconn.edu/lisrc/catalog.asp"/>
    <m/>
    <d v="2014-09-15T00:00:00"/>
    <s v="KOB"/>
    <s v="LISRC Inventory"/>
  </r>
  <r>
    <n v="1"/>
    <m/>
    <m/>
    <s v="LISRC-36"/>
    <x v="1"/>
    <s v="acoustic source data (SSS, MBES, etc.) is also avialable on the LISRC web site (http://www.lisrc.uconn.edu/lisrc/catalog.asp)  as well as via NOAA (http://maps.ngdc.noaa.gov/viewers/bathymetry/)"/>
    <x v="0"/>
    <x v="12"/>
    <x v="12"/>
    <x v="454"/>
    <s v="This data layer contains an interpretation of the surficial sediment distribution for NOAA Survey H11045 in the West-Central Basin of Long Island Sound"/>
    <s v="Polygon"/>
    <m/>
    <s v="LIS, Bridgeport, CT"/>
    <n v="2005"/>
    <s v="USGS  USGS OFR 2005-1162"/>
    <s v="USGS"/>
    <s v="Yes"/>
    <d v="2005-01-01T00:00:00"/>
    <s v="Decimal Degrees WGS 1984"/>
    <s v="http://www.lisrc.uconn.edu/lisrc/catalog.asp"/>
    <m/>
    <d v="2014-09-15T00:00:00"/>
    <s v="KOB"/>
    <s v="LISRC Inventory"/>
  </r>
  <r>
    <n v="1"/>
    <m/>
    <m/>
    <s v="LISRC-37"/>
    <x v="1"/>
    <s v="acoustic source data (SSS, MBES, etc.) is also avialable on the LISRC web site (http://www.lisrc.uconn.edu/lisrc/catalog.asp)  as well as via NOAA (http://maps.ngdc.noaa.gov/viewers/bathymetry/)"/>
    <x v="0"/>
    <x v="12"/>
    <x v="12"/>
    <x v="455"/>
    <s v="This data layer contains an interpretation of the surficial sediments of the Fishers Island Sound sidescan sonar mosiac area. This data has been automated from USGS Geologic Investigations Series Map I-2640"/>
    <s v="Polygon"/>
    <m/>
    <s v="LIS/FIS"/>
    <n v="1995"/>
    <s v="USGS OFR 98-502"/>
    <s v="USGS"/>
    <s v="Yes"/>
    <d v="2007-09-28T00:00:00"/>
    <s v="Decimal Degrees WGS 1984"/>
    <s v="http://www.lisrc.uconn.edu/lisrc/catalog.asp"/>
    <m/>
    <d v="2014-09-15T00:00:00"/>
    <s v="KOB"/>
    <s v="LISRC Inventory"/>
  </r>
  <r>
    <n v="1"/>
    <m/>
    <m/>
    <s v="LISRC-38"/>
    <x v="1"/>
    <s v="acoustic source data (SSS, MBES, etc.) is also avialable on the LISRC web site (http://www.lisrc.uconn.edu/lisrc/catalog.asp)  as well as via NOAA (http://maps.ngdc.noaa.gov/viewers/bathymetry/)"/>
    <x v="0"/>
    <x v="12"/>
    <x v="12"/>
    <x v="456"/>
    <s v="This data layer contains a geologic interpretation of surficial sediments for the Hammonasset sidescan sonar mosiac area. This data has been automated from USGS Geologic Investigations Series Map I-2588"/>
    <s v="Polygon"/>
    <m/>
    <s v="LIS, Madison, CT"/>
    <n v="1994"/>
    <s v="USGS  USGS OFR 98-502"/>
    <s v="USGS"/>
    <s v="Yes"/>
    <d v="2007-11-14T00:00:00"/>
    <s v="Decimal Degrees WGS 1984"/>
    <s v="http://www.lisrc.uconn.edu/lisrc/catalog.asp"/>
    <m/>
    <d v="2014-09-15T00:00:00"/>
    <s v="KOB"/>
    <s v="LISRC Inventory"/>
  </r>
  <r>
    <n v="1"/>
    <m/>
    <m/>
    <s v="LISRC-39"/>
    <x v="1"/>
    <s v="acoustic source data (SSS, MBES, etc.) is also avialable on the LISRC web site (http://www.lisrc.uconn.edu/lisrc/catalog.asp)  as well as via NOAA (http://maps.ngdc.noaa.gov/viewers/bathymetry/)"/>
    <x v="0"/>
    <x v="12"/>
    <x v="12"/>
    <x v="457"/>
    <s v="This data layer contains an interpretation of the distribution of surficial sediments in the Milford sidescan sonar study area. The study area is a 6 km x 8 km section of the sea floor in western Long Island Sound. This data has been automated from USGS Geologic Investigations Series Map I-2632"/>
    <s v="Polygon"/>
    <m/>
    <s v="LIS, Milford, CT"/>
    <n v="1993"/>
    <s v="USGS  USGS OFR 98-502"/>
    <s v="USGS"/>
    <s v="Yes"/>
    <d v="2007-10-09T00:00:00"/>
    <s v="Decimal Degrees WGS 1984"/>
    <s v="http://www.lisrc.uconn.edu/lisrc/catalog.asp"/>
    <m/>
    <d v="2014-09-15T00:00:00"/>
    <s v="KOB"/>
    <s v="LISRC Inventory"/>
  </r>
  <r>
    <n v="1"/>
    <m/>
    <m/>
    <s v="LISRC-40"/>
    <x v="1"/>
    <s v="acoustic source data (SSS, MBES, etc.) is also avialable on the LISRC web site (http://www.lisrc.uconn.edu/lisrc/catalog.asp)  as well as via NOAA (http://maps.ngdc.noaa.gov/viewers/bathymetry/)"/>
    <x v="0"/>
    <x v="12"/>
    <x v="12"/>
    <x v="458"/>
    <s v="This data layer contains a geologic interpretation of surficial sediments of the New Haven Harbor sidescan sonar mosiac area. The study area is a 27.4 square km area of the sea floor in Long Island Sound"/>
    <s v="Polygon"/>
    <m/>
    <s v="LIS, New Haven Harbor, CT"/>
    <n v="1997"/>
    <s v="USGS  USGS OFR 98-502"/>
    <s v="USGS"/>
    <s v="Yes"/>
    <d v="2007-10-12T00:00:00"/>
    <s v="Decimal Degrees WGS 1984"/>
    <s v="http://www.lisrc.uconn.edu/lisrc/catalog.asp"/>
    <m/>
    <d v="2014-09-15T00:00:00"/>
    <s v="KOB"/>
    <s v="LISRC Inventory"/>
  </r>
  <r>
    <n v="1"/>
    <m/>
    <m/>
    <s v="LISRC-41"/>
    <x v="1"/>
    <s v="acoustic source data (SSS, MBES, etc.) is also avialable on the LISRC web site (http://www.lisrc.uconn.edu/lisrc/catalog.asp)  as well as via NOAA (http://maps.ngdc.noaa.gov/viewers/bathymetry/)"/>
    <x v="0"/>
    <x v="12"/>
    <x v="12"/>
    <x v="459"/>
    <s v="This data layer contains a geologic interpretation of surficial sediments in the Niantic sidescan sonar mosaic area. The study area is a 28.7 square km area of the sea floor in Long Island Sound off East Lyme, Connecticut. This data has been automated from USGS Geologic Investigations Series Map I-2625"/>
    <s v="Polygon"/>
    <m/>
    <s v="LIS, Niantic Bay, CT"/>
    <n v="1995"/>
    <s v="USGS  USGS OFR 98-502"/>
    <s v="USGS"/>
    <s v="Yes"/>
    <d v="2007-09-28T00:00:00"/>
    <s v="Decimal Degrees WGS 1984"/>
    <s v="http://www.lisrc.uconn.edu/lisrc/catalog.asp"/>
    <m/>
    <d v="2014-09-15T00:00:00"/>
    <s v="KOB"/>
    <s v="LISRC Inventory"/>
  </r>
  <r>
    <n v="1"/>
    <m/>
    <m/>
    <s v="LISRC-42"/>
    <x v="1"/>
    <s v="acoustic source data (SSS, MBES, etc.) is also avialable on the LISRC web site (http://www.lisrc.uconn.edu/lisrc/catalog.asp)  as well as via NOAA (http://maps.ngdc.noaa.gov/viewers/bathymetry/)"/>
    <x v="0"/>
    <x v="12"/>
    <x v="12"/>
    <x v="460"/>
    <s v="This data layer contains an interpretation of the distribution of surficial sediments in the Norwalk sidescan sonar study area. The study area is a 60 square km area of the sea floor in western Long Island Sound off Norwalk, Connecticut. This data has been automated from USGS Geologic Investigations Series Map I-2589"/>
    <s v="Polygon"/>
    <m/>
    <s v="LIS, Norwalk, CT"/>
    <n v="1993"/>
    <s v="USGS  USGS OFR 98-502"/>
    <s v="USGS"/>
    <s v="Yes"/>
    <d v="2007-10-12T00:00:00"/>
    <s v="Decimal Degrees WGS 1984"/>
    <s v="http://www.lisrc.uconn.edu/lisrc/catalog.asp"/>
    <m/>
    <d v="2014-09-15T00:00:00"/>
    <s v="KOB"/>
    <s v="LISRC Inventory"/>
  </r>
  <r>
    <n v="1"/>
    <m/>
    <m/>
    <s v="LISRC-43"/>
    <x v="1"/>
    <s v="acoustic source data (SSS, MBES, etc.) is also avialable on the LISRC web site (http://www.lisrc.uconn.edu/lisrc/catalog.asp)  as well as via NOAA (http://maps.ngdc.noaa.gov/viewers/bathymetry/)"/>
    <x v="0"/>
    <x v="12"/>
    <x v="12"/>
    <x v="461"/>
    <s v="This data layer contains an interpretation of the surficial sediments in the Roanoke sidescan sonar mosaic area. This data was automated from USGS Geologic Investigations Series Map I-2692"/>
    <s v="Polygon"/>
    <m/>
    <s v="LIS, Roanoke, NY"/>
    <n v="1996"/>
    <s v="USGS  USGS OFR 98-502"/>
    <s v="USGS"/>
    <s v="Yes"/>
    <d v="2004-10-14T00:00:00"/>
    <s v="Decimal Degrees WGS 1984"/>
    <s v="http://www.lisrc.uconn.edu/lisrc/catalog.asp"/>
    <m/>
    <d v="2014-09-15T00:00:00"/>
    <s v="KOB"/>
    <s v="LISRC Inventory"/>
  </r>
  <r>
    <n v="1"/>
    <m/>
    <m/>
    <s v="LISRC-44"/>
    <x v="1"/>
    <m/>
    <x v="0"/>
    <x v="12"/>
    <x v="12"/>
    <x v="462"/>
    <s v="an interpretive layer represented by polygons of the thickness of postglacial sediments in Long Island Sound"/>
    <s v="Polygon/Line"/>
    <m/>
    <s v="LIS"/>
    <n v="2000"/>
    <s v="USGS  USGS OFR 00-304"/>
    <s v="USGS"/>
    <s v="Yes"/>
    <d v="2011-07-21T00:00:00"/>
    <s v="UTM18N NAD83"/>
    <s v="http://www.lisrc.uconn.edu/lisrc/catalog.asp"/>
    <m/>
    <d v="2004-09-15T00:00:00"/>
    <s v="KOB"/>
    <s v="LISRC Inventory"/>
  </r>
  <r>
    <n v="1"/>
    <m/>
    <m/>
    <s v="NYSDI-44"/>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03"/>
    <s v="NYS"/>
    <m/>
    <s v="Yes"/>
    <m/>
    <m/>
    <m/>
    <s v="http://www.orthos.dhses.ny.gov/arcgis/services/2003/MapServer/WMSServer?"/>
    <d v="2014-08-21T00:00:00"/>
    <s v="LP"/>
    <s v="NY Spatial Data Inventory"/>
  </r>
  <r>
    <n v="1"/>
    <m/>
    <m/>
    <s v="LISEA-2"/>
    <x v="1"/>
    <m/>
    <x v="0"/>
    <x v="12"/>
    <x v="12"/>
    <x v="463"/>
    <s v="Soft Sediments (silts, sands and gravels) interpolation using 14,691 individual sample points. "/>
    <s v="Polygon"/>
    <s v="Coming soon"/>
    <s v="In LIS"/>
    <s v="unsure of original timeframe, but datasets created in 2013"/>
    <s v="The Nature Conservancy compiled this dataset using the following datasets: 1) Long Island Sound Surficial Sediment Data (Poppe et al. 2007), 2) usSEABED, a regional system that brings assorted numeric and descriptive sediment data together in a unified database (Reid et al. 2005), and 3) Stony Brook University “Benthic Mapping and Habitat Classification in the Peconic Estuary” (Cerrato and Maher 2007; Cerrato et al. 2009; Cerrato et al. 2010)"/>
    <s v="The Nature Conservancy"/>
    <s v="Coming soon"/>
    <s v="Coming soon"/>
    <s v="Coming soon"/>
    <s v="When released dataset will be found here: https://www.conservationgateway.org/ConservationByGeography/NorthAmerica/UnitedStates/edc/reportsdata/marine/lis/Pages/default.aspx"/>
    <s v="Coming soon"/>
    <d v="2014-09-22T00:00:00"/>
    <s v="KW"/>
    <s v="LISEA"/>
  </r>
  <r>
    <n v="1"/>
    <m/>
    <m/>
    <s v="NYSDI-45"/>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02"/>
    <s v="NYS"/>
    <m/>
    <s v="Yes"/>
    <m/>
    <m/>
    <m/>
    <s v="http://www.orthos.dhses.ny.gov/arcgis/services/2002/MapServer/WMSServer?"/>
    <d v="2014-08-21T00:00:00"/>
    <s v="LP"/>
    <s v="NY Spatial Data Inventory"/>
  </r>
  <r>
    <n v="1"/>
    <m/>
    <m/>
    <s v="LISEA-4"/>
    <x v="1"/>
    <m/>
    <x v="0"/>
    <x v="12"/>
    <x v="12"/>
    <x v="111"/>
    <s v="The seabed form data was developed to characterize seafloor structure in a systematic and categorical way, relevant to the scale of benthic habitats. These forms were derived from bathymetry by determining the relative vertical position, represented by the landscape position index (LPI), and degree of slope for each 84 meter x 84 meter square cell of the seafloor"/>
    <s v="Raster"/>
    <s v="Coming soon"/>
    <s v="In LIS"/>
    <s v="Based off bathymetry dataset dates.  Seabedforms created 2013."/>
    <s v="The Nature Conservancy"/>
    <s v="The Nature Conservancy"/>
    <s v="Coming soon"/>
    <s v="Coming soon"/>
    <s v="Coming soon"/>
    <s v="When released dataset will be found here: https://www.conservationgateway.org/ConservationByGeography/NorthAmerica/UnitedStates/edc/reportsdata/marine/lis/Pages/default.aspx"/>
    <s v="Coming soon"/>
    <d v="2014-09-22T00:00:00"/>
    <s v="KW"/>
    <s v="LISEA"/>
  </r>
  <r>
    <n v="1"/>
    <m/>
    <m/>
    <s v="NYSDI-46"/>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01"/>
    <s v="NYS"/>
    <m/>
    <s v="Yes"/>
    <m/>
    <m/>
    <m/>
    <s v="http://www.orthos.dhses.ny.gov/arcgis/services/2001/MapServer/WMSServer?"/>
    <d v="2014-08-21T00:00:00"/>
    <s v="LP"/>
    <s v="NY Spatial Data Inventory"/>
  </r>
  <r>
    <n v="1"/>
    <m/>
    <m/>
    <s v="LISEA-6"/>
    <x v="1"/>
    <m/>
    <x v="1"/>
    <x v="10"/>
    <x v="10"/>
    <x v="464"/>
    <s v="Persistence refers to the consistency with which a species was caught in the same cell over time. "/>
    <s v="Polygon"/>
    <s v="Coming soon"/>
    <s v="In LIS"/>
    <s v="Dataset created 2013, but used data from 1985 – 2010"/>
    <s v="The Nature Conservancy obtained the orig data from Connecticut Department of Energy and Environmental Protection’s Long Island Sound Trawl Survey (LISTS)"/>
    <s v="The Nature Conservancy"/>
    <s v="Coming soon"/>
    <s v="Coming soon"/>
    <s v="Coming soon"/>
    <s v="When released dataset will be found here: https://www.conservationgateway.org/ConservationByGeography/NorthAmerica/UnitedStates/edc/reportsdata/marine/lis/Pages/default.aspx"/>
    <s v="Coming soon"/>
    <d v="2014-09-22T00:00:00"/>
    <s v="KW"/>
    <s v="LISEA"/>
  </r>
  <r>
    <n v="1"/>
    <m/>
    <m/>
    <s v="LISEA-7"/>
    <x v="1"/>
    <m/>
    <x v="1"/>
    <x v="10"/>
    <x v="10"/>
    <x v="465"/>
    <s v="This dataset captures both the persistence and the relative level of detection for each species in each sample cell. Since the degree of detection is correlated with abundance, this ‘weighting’ of the persistence value integrates abundance to some extent."/>
    <s v="Polygon"/>
    <s v="Coming soon"/>
    <s v="In LIS"/>
    <s v="Dataset created 2013, but used data from 1985 – 2010"/>
    <s v="The Nature Conservancy obtained the orig data from Connecticut Department of Energy and Environmental Protection’s Long Island Sound Trawl Survey (LISTS)"/>
    <s v="The Nature Conservancy"/>
    <s v="Coming soon"/>
    <s v="Coming soon"/>
    <s v="Coming soon"/>
    <s v="When released dataset will be found here: https://www.conservationgateway.org/ConservationByGeography/NorthAmerica/UnitedStates/edc/reportsdata/marine/lis/Pages/default.aspx"/>
    <s v="Coming soon"/>
    <d v="2014-09-22T00:00:00"/>
    <s v="KW"/>
    <s v="LISEA"/>
  </r>
  <r>
    <n v="1"/>
    <m/>
    <m/>
    <s v="NYSDI-47"/>
    <x v="2"/>
    <s v="only use if the satellite basemap does not provide adequate resolution"/>
    <x v="2"/>
    <x v="14"/>
    <x v="14"/>
    <x v="414"/>
    <s v="Data set contains reprocessed digital orthophotography based on Digital Ortho Quarter Quads (DOQQ) derived from the National Aerial Photography Program (NAPP). The original DOQQs were completed under the federal DOQQ program with state representation by NYS DEC. A digital orthophoto is a raster image of remotely sensed data in which displacement in the image due to sensor orientation and terrain relief have been removed. Digital orthophotos combine the image characteristics of a photograph with the geometric qualities of a map. The digital orthophotos in this series have a 1 meter pixel ground resolution. The data set presents information that represents current conditions for New York State from 1994 - 1998. The coverage includes New York State and extends to parts of New Jersey, Pennsylvania, Vermont, and Canada. Areas not in the coverage are listed in the Completeness report."/>
    <s v="Raster"/>
    <m/>
    <s v="NY coverage"/>
    <n v="2000"/>
    <s v="NYS"/>
    <m/>
    <s v="Yes"/>
    <m/>
    <m/>
    <m/>
    <s v="http://www.orthos.dhses.ny.gov/arcgis/services/2000/MapServer/WMSServer?"/>
    <d v="2014-08-21T00:00:00"/>
    <s v="LP"/>
    <s v="NY Spatial Data Inventory"/>
  </r>
  <r>
    <n v="1"/>
    <s v="Boundaries"/>
    <s v="Planning"/>
    <s v="NYSDI-48"/>
    <x v="1"/>
    <m/>
    <x v="2"/>
    <x v="14"/>
    <x v="14"/>
    <x v="466"/>
    <s v="The objective of the Risk Assessment (and resulting mapped Risk Areas) is to define areas at risk from coastal hazards. Data were collected from sources accurate enough to differentiate geographic areas according to the likelihood of flooding, erosion, waves and storm surge. To the extent allowed by source data, areas where flood water can extend up streams and under culverts and bridges are reflected in mapping.  Mapped Risk Areas are classified into three categories: Extreme, high, and moderate."/>
    <s v="Polygon"/>
    <m/>
    <s v="NY coverage"/>
    <n v="2013"/>
    <s v="NYS DOS"/>
    <m/>
    <s v="Yes"/>
    <m/>
    <m/>
    <m/>
    <s v="http://opdgig.dos.ny.gov/arcgis/rest/services/NYOPDIG/PhysicalData/MapServer/13"/>
    <d v="2014-09-17T00:00:00"/>
    <s v="LP"/>
    <s v="NY Spatial Data Inventory"/>
  </r>
  <r>
    <n v="1"/>
    <s v="Physical Environment"/>
    <s v="Land based"/>
    <s v="NYSDI-59"/>
    <x v="1"/>
    <s v="should use NWI wetlands for all NY in portal"/>
    <x v="1"/>
    <x v="1"/>
    <x v="1"/>
    <x v="467"/>
    <s v="Wetlands (NWI). Keywords: NWI, National Wetland Inventory, Wetland, Long Island"/>
    <s v="Polygon"/>
    <m/>
    <s v="NY and CT coverage"/>
    <m/>
    <s v="USFWS"/>
    <m/>
    <s v="http://opdgig.dos.ny.gov/geoportal/catalog/search/resource/detailsnoheader.page?uuid={88205E96-1384-4B1B-AC3D-684AB14EE803}"/>
    <m/>
    <m/>
    <m/>
    <s v="http://107.20.228.18/ArcGIS/rest/services/Wetlands/MapServer/0"/>
    <d v="2014-09-17T00:00:00"/>
    <s v="LP"/>
    <s v="NY Spatial Data Inventory"/>
  </r>
  <r>
    <n v="0"/>
    <s v="Recreational "/>
    <s v="parks"/>
    <s v="LISSI-32"/>
    <x v="0"/>
    <s v="no NEOD developing this datset"/>
    <x v="2"/>
    <x v="14"/>
    <x v="14"/>
    <x v="468"/>
    <s v="This data layer consists of County-owned Parks and Parkway Lands and  is a result of a comprehensive county-wide update to the 1994 major open spaces GIS data layer and map. The layer was derived from the &quot;wcospace&quot; layer which serves as the master coverage of all county open space. A variety of sources were used to compile this information, including aerial photography, digital tax parcel data, and local recreation, land use and master plan maps. Other sources included municipal planning departments and consultants, conservation committees and the Westchester Land Trust."/>
    <s v="Polygon"/>
    <m/>
    <s v="Westchester County"/>
    <n v="2004"/>
    <s v="Westchester County DIT"/>
    <m/>
    <s v="?"/>
    <s v="?"/>
    <m/>
    <s v="http://giswww.westchestergov.com/wcgis/"/>
    <m/>
    <m/>
    <s v="KOB"/>
    <s v="LIS Inventory May2011revisedLIS"/>
  </r>
  <r>
    <n v="0"/>
    <s v="Recreational "/>
    <s v="parks"/>
    <s v="LISSI-33"/>
    <x v="0"/>
    <s v="no NEOD developing this datset"/>
    <x v="2"/>
    <x v="14"/>
    <x v="14"/>
    <x v="469"/>
    <s v="This data layer consists of County-, State and Municipal Parks, Open Spaces and Parkway Lands and  is a result of a comprehensive county-wide update to the 1994 major open spaces GIS data layer and map. The layer was derived from the &quot;wcospace&quot; layer which serves as the master coverage of all county open space. A variety of sources were used to compile this information, including aerial photography, digital tax parcel data, and local recreation, land use and master plan maps. Other sources included municipal planning departments and consultants, conservation committees and the Westchester Land Trust."/>
    <s v="Point"/>
    <m/>
    <s v="Westchester County"/>
    <n v="2004"/>
    <s v="Westchester County DIT"/>
    <m/>
    <s v="?"/>
    <s v="?"/>
    <m/>
    <s v="http://giswww.westchestergov.com/wcgis/"/>
    <m/>
    <m/>
    <s v="KOB"/>
    <s v="LIS Inventory May2011revisedLIS"/>
  </r>
  <r>
    <n v="0"/>
    <m/>
    <m/>
    <s v="Others_3"/>
    <x v="0"/>
    <s v="NEOD has this dataset incorporated"/>
    <x v="1"/>
    <x v="1"/>
    <x v="1"/>
    <x v="470"/>
    <s v="most recent LIS eelgrass survey from USFWS (2012)"/>
    <s v="Polygon"/>
    <m/>
    <s v="CT coast"/>
    <n v="2012"/>
    <s v="USFWS"/>
    <s v="CT DEEP Data Download page"/>
    <s v="Yes"/>
    <d v="2014-03-12T00:00:00"/>
    <s v="CT State Plane NAD83 Feet"/>
    <s v="http://www.ct.gov/deep/cwp/view.asp?a=2698&amp;q=322898&amp;deepNav_GID=1707%20"/>
    <m/>
    <d v="2014-09-15T00:00:00"/>
    <s v="KOB"/>
    <s v="Data_Gap_Inventory"/>
  </r>
  <r>
    <n v="1"/>
    <m/>
    <m/>
    <s v="Others_4"/>
    <x v="1"/>
    <m/>
    <x v="0"/>
    <x v="12"/>
    <x v="12"/>
    <x v="471"/>
    <s v="shorelines captured from historic nautical charts and photos"/>
    <s v="Line"/>
    <m/>
    <s v="CT Coast"/>
    <s v="late 1880s, 1930s, 40s, 50s, 60s, 70s, 80s, 90s, 2000s (not statewide for all years, only 1880s, 1980s, 1990s, 2000,)"/>
    <s v="NOAA"/>
    <s v="Kevin O'Brien"/>
    <s v="Yes"/>
    <s v="varied"/>
    <s v="CT State Plane NAD83  (meters)"/>
    <s v="Kevin O'Brien"/>
    <m/>
    <d v="2014-09-15T00:00:00"/>
    <s v="KOB"/>
    <s v="Data_Gap_Inventory"/>
  </r>
  <r>
    <n v="0"/>
    <m/>
    <m/>
    <s v="Others_5"/>
    <x v="1"/>
    <m/>
    <x v="0"/>
    <x v="12"/>
    <x v="12"/>
    <x v="472"/>
    <s v="acoustic adata collected by NOAA to support navigation charting, geologic analysis, etc."/>
    <s v="Raster"/>
    <s v="http://maps.ngdc.noaa.gov/viewers/bathymetry/"/>
    <s v="parts of LIS"/>
    <s v="variable"/>
    <s v="NOAA"/>
    <s v="http://www.ngdc.noaa.gov/mgg/bathymetry/hydro.html --or-- http://www.lisrc.uconn.edu/lisrc/catalog.asp"/>
    <s v="Yes"/>
    <s v="varied"/>
    <s v="Decimal degrees"/>
    <s v="http://maps.ngdc.noaa.gov/viewers/bathymetry/"/>
    <m/>
    <d v="2014-09-15T00:00:00"/>
    <s v="KOB"/>
    <s v="Data_Gap_Inventory"/>
  </r>
  <r>
    <n v="0"/>
    <m/>
    <m/>
    <s v="Others_6"/>
    <x v="1"/>
    <m/>
    <x v="6"/>
    <x v="17"/>
    <x v="17"/>
    <x v="473"/>
    <s v="(CT: inundation scenarios for SLR planning.  Increases to MHW and an Average extreme water for several common increases in water level and by short, medium , and long term time horizons)"/>
    <s v="Raster"/>
    <s v="http://www.ct.gov/deep/cwp/view.asp?a=2705&amp;q=480782&amp;deepNav_GID=2022"/>
    <s v="CT Coast"/>
    <s v="ground conditions - 2006"/>
    <s v="CT DEEP OLISP"/>
    <s v="http://ctecoapp1.uconn.edu/ctcoastalhazards/"/>
    <s v="Yes"/>
    <n v="2009"/>
    <s v="CT State Plane NAD83 Feet"/>
    <s v="Kevin O'Brien"/>
    <m/>
    <d v="2014-09-15T00:00:00"/>
    <s v="Liz and Kevin"/>
    <s v="Data_Gap_Inventory"/>
  </r>
  <r>
    <n v="0"/>
    <m/>
    <m/>
    <s v="Others_7"/>
    <x v="2"/>
    <s v="okay for CT. first compare with DOS risk areas before using for NY"/>
    <x v="6"/>
    <x v="17"/>
    <x v="17"/>
    <x v="474"/>
    <s v="seeks to objectively determine the relative risks due to future sea-level rise for the U.S. Atlantic, Pacific, and Gulf of Mexico coasts"/>
    <s v="Line"/>
    <m/>
    <s v="LIS (CT &amp; NY coasts)"/>
    <n v="2000"/>
    <s v="USGS"/>
    <s v="http://woodshole.er.usgs.gov/project-pages/cvi/"/>
    <s v="Yes"/>
    <n v="2000"/>
    <s v="Decimal degrees"/>
    <s v="http://pubs.usgs.gov/dds/dds68/htmldocs/data.htm"/>
    <m/>
    <m/>
    <s v="Kevin and Liz"/>
    <s v="Data_Gap_Inventory"/>
  </r>
  <r>
    <n v="0"/>
    <m/>
    <m/>
    <s v="Others_8"/>
    <x v="1"/>
    <s v="NY equivalent?"/>
    <x v="6"/>
    <x v="17"/>
    <x v="17"/>
    <x v="475"/>
    <s v="(CT:  analysis of shoreline change for long term (1880-2006) and short term (1983-2006))"/>
    <s v="Point/line"/>
    <m/>
    <s v="CT Coast"/>
    <s v="1880-2006, 1983-2006"/>
    <s v="CT DEEP OLISP/CT SeaGrant/UCONN CLEAR"/>
    <s v="CT Sea Grant"/>
    <s v="Yes"/>
    <n v="2014"/>
    <s v="CT State Plane NAD83  (meters)"/>
    <s v="Kevin O'Brien"/>
    <m/>
    <d v="2014-09-15T00:00:00"/>
    <s v="KOB"/>
    <s v="Data_Gap_Inventory"/>
  </r>
  <r>
    <n v="1"/>
    <m/>
    <m/>
    <s v="Others_9"/>
    <x v="1"/>
    <s v="NY equivalent?"/>
    <x v="3"/>
    <x v="7"/>
    <x v="7"/>
    <x v="476"/>
    <s v="CT Coastal Access Sites:  Public access sites along Connecticut's shore"/>
    <s v="Point"/>
    <s v="http://ctdeep.maps.arcgis.com/apps/OnePane/main/index.html?appid=f832fed320df4825b5ab5e15c9c50b4e"/>
    <s v="along coast/inland"/>
    <s v="varied , current as of 2014"/>
    <s v="CT DEEP OLISP"/>
    <m/>
    <s v="Yes"/>
    <s v="?"/>
    <s v="Web Mercator"/>
    <m/>
    <s v="http://www.gismaps.ct.gov/CTGIS/rest/services/DEEP_Coastal_Access/MapServer/0"/>
    <d v="2014-09-15T00:00:00"/>
    <s v="KOB"/>
    <s v="Data_Gap_Inventory"/>
  </r>
  <r>
    <n v="1"/>
    <m/>
    <m/>
    <s v="Others_10"/>
    <x v="1"/>
    <s v="Maye use basemap instead, if up to date version"/>
    <x v="3"/>
    <x v="5"/>
    <x v="5"/>
    <x v="477"/>
    <s v="Raster nautical charts for the northeast using the Office of Coast Survey RNC’s from October 28th"/>
    <s v="Raster"/>
    <m/>
    <s v="Northeast"/>
    <s v="RNC’s from October 28th"/>
    <s v="Office of Coast Survey"/>
    <s v="NOAA Coastal Services Center "/>
    <m/>
    <m/>
    <m/>
    <s v="http://www.nauticalcharts.noaa.gov/csdl/web_mapping.html"/>
    <m/>
    <d v="2014-08-19T00:00:00"/>
    <s v="KW"/>
    <s v="Data_Gap_Inventory"/>
  </r>
  <r>
    <n v="0"/>
    <m/>
    <m/>
    <s v="Others_11"/>
    <x v="1"/>
    <m/>
    <x v="1"/>
    <x v="8"/>
    <x v="8"/>
    <x v="478"/>
    <s v="The data represent predicted number of individuals of each listed seabird species per standardized survey segment"/>
    <s v="Raster"/>
    <m/>
    <s v="around block island"/>
    <s v="1978 to 3/1/2014"/>
    <s v="NOAA/NOS/NCCOS in collaboration with the USGS Patuxent Wildlife Research Center under interagency agreement"/>
    <s v="Marine Cadastre"/>
    <s v="Yes"/>
    <d v="2014-04-01T00:00:00"/>
    <m/>
    <s v="http://marinecadastre.gov/data/"/>
    <s v="http://csc.noaa.gov/arcgis/rest/services/MarineCadastre/AvianAverageAnnualAbundance/MapServer"/>
    <d v="2014-08-19T00:00:00"/>
    <s v="KW"/>
    <s v="Data_Gap_Inventory"/>
  </r>
  <r>
    <n v="1"/>
    <m/>
    <m/>
    <s v="Others_13"/>
    <x v="1"/>
    <m/>
    <x v="0"/>
    <x v="12"/>
    <x v="12"/>
    <x v="479"/>
    <m/>
    <m/>
    <m/>
    <m/>
    <m/>
    <m/>
    <m/>
    <m/>
    <m/>
    <m/>
    <m/>
    <m/>
    <m/>
    <s v="KOB"/>
    <s v="Data_Gap_Inventory"/>
  </r>
  <r>
    <n v="0"/>
    <m/>
    <m/>
    <s v="Others_14"/>
    <x v="1"/>
    <s v="Suite of datasets"/>
    <x v="6"/>
    <x v="17"/>
    <x v="17"/>
    <x v="480"/>
    <s v="Coastal Resilience Viewer for Long Island Sound. The US Coastal Resilience tools provide support for decision-makers working in the continental US identify solutions for risk reduction and conservation. They build from critical resources provided by many groups and agencies including NOAA, USGS, FEMA, USFWS, TNC and the Natural Capital Project."/>
    <m/>
    <m/>
    <m/>
    <m/>
    <m/>
    <s v="http://maps.coastalresilience.org/network/"/>
    <m/>
    <m/>
    <m/>
    <s v="http://maps.coastalresilience.org/nyct/#"/>
    <m/>
    <d v="2014-09-25T00:00:00"/>
    <s v="KW"/>
    <s v="Data_Gap_Inventory"/>
  </r>
  <r>
    <n v="0"/>
    <m/>
    <m/>
    <s v="Others_15"/>
    <x v="1"/>
    <m/>
    <x v="0"/>
    <x v="12"/>
    <x v="12"/>
    <x v="481"/>
    <s v="The NHDPlusV2 is an integrated suite of application-ready geospatial data sets that incorporate many of the best features of the National Hydrography Dataset (NHD) and the National Elevation Dataset (NED)."/>
    <s v="Line"/>
    <m/>
    <s v="along coast/inland"/>
    <n v="2012"/>
    <s v="U.S. Environmental Protection Agency (USEPA) and the U.S. Geological Survey (USGS)"/>
    <s v="Horizon systems Corporation"/>
    <s v="Yes (ftp://ec2-54-227-241-43.compute-1.amazonaws.com/NHDplus/NHDPlusV21/Documentation/Metadata/NHDPlusV2_metadata_20120619.htm)"/>
    <d v="2014-06-11T00:00:00"/>
    <m/>
    <s v="http://www.horizon-systems.com/nhdplus/NHDPlusV2_data.php"/>
    <m/>
    <d v="2014-08-21T00:00:00"/>
    <s v="KW"/>
    <s v="Data_Gap_Inventory"/>
  </r>
  <r>
    <n v="1"/>
    <m/>
    <m/>
    <s v="Others_16"/>
    <x v="1"/>
    <m/>
    <x v="1"/>
    <x v="10"/>
    <x v="10"/>
    <x v="108"/>
    <s v="spatial representations of fish species, their life-stages and important habitats.  See Mapper: http://www.habitat.noaa.gov/protection/efh/efhmapper/index.html."/>
    <m/>
    <s v="http://www.habitat.noaa.gov/protection/efh/efhmapper/index.html"/>
    <s v="LIS"/>
    <m/>
    <s v="NOAA NMFS"/>
    <s v="NOAA NMFS"/>
    <s v="Yes"/>
    <m/>
    <m/>
    <s v="http://www.habitat.noaa.gov/protection/efh/newInv/index.html"/>
    <m/>
    <d v="2014-09-25T00:00:00"/>
    <s v="KW"/>
    <s v="Data_Gap_Inventory"/>
  </r>
  <r>
    <n v="0"/>
    <m/>
    <m/>
    <s v="Others_17"/>
    <x v="1"/>
    <m/>
    <x v="6"/>
    <x v="17"/>
    <x v="17"/>
    <x v="482"/>
    <m/>
    <m/>
    <m/>
    <s v="LIS"/>
    <m/>
    <m/>
    <m/>
    <s v="Yes"/>
    <m/>
    <m/>
    <m/>
    <s v="http://www.csc.noaa.gov/arcgis/rest/services/dc_slr"/>
    <d v="2014-09-25T00:00:00"/>
    <s v="LP"/>
    <s v="Data_Gap_Inventory"/>
  </r>
  <r>
    <n v="1"/>
    <m/>
    <m/>
    <s v="Others_18"/>
    <x v="1"/>
    <s v="is this necessary if satellite basemap provides adequate resolution?"/>
    <x v="2"/>
    <x v="14"/>
    <x v="14"/>
    <x v="483"/>
    <s v="FCIR orthophotos for CT coastal area from 2005 &amp; 2010"/>
    <s v="Raster"/>
    <s v="http://ctecoapp1.uconn.edu/advancedviewer/"/>
    <s v="CT Coast"/>
    <s v="2005 &amp; 2010"/>
    <s v="CTDEEP"/>
    <s v="http://ctecoapp1.uconn.edu/advancedviewer/"/>
    <s v="yes"/>
    <s v="2004 &amp; 2010"/>
    <s v="CT State Plane NAD83 Feet"/>
    <m/>
    <s v="http://www.ctecoapp3.uconn.edu/arcgis/rest/services/images/ortho_2005_coast_infrared/ImageServer &amp; http://www.ctecoapp3.uconn.edu/arcgis/rest/services/images/ortho_2010_coast_4band/ImageServer"/>
    <d v="2014-09-25T00:00:00"/>
    <s v="KOB"/>
    <s v="OtherData_Inventor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multipleFieldFilters="0">
  <location ref="A5:B24" firstHeaderRow="1" firstDataRow="1" firstDataCol="1" rowPageCount="1" colPageCount="1"/>
  <pivotFields count="25">
    <pivotField compact="0" numFmtId="1"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3">
        <item h="1" x="2"/>
        <item h="1" x="0"/>
        <item x="1"/>
      </items>
    </pivotField>
    <pivotField compact="0" outline="0" showAll="0" defaultSubtotal="0"/>
    <pivotField compact="0" outline="0" showAll="0" defaultSubtotal="0">
      <items count="7">
        <item x="2"/>
        <item x="1"/>
        <item x="6"/>
        <item x="4"/>
        <item x="3"/>
        <item x="0"/>
        <item x="5"/>
      </items>
    </pivotField>
    <pivotField compact="0" outline="0" showAll="0" defaultSubtotal="0">
      <items count="22">
        <item x="8"/>
        <item x="21"/>
        <item x="17"/>
        <item x="6"/>
        <item x="16"/>
        <item x="13"/>
        <item x="3"/>
        <item x="10"/>
        <item x="12"/>
        <item x="1"/>
        <item x="4"/>
        <item x="2"/>
        <item x="19"/>
        <item x="9"/>
        <item x="5"/>
        <item x="0"/>
        <item x="11"/>
        <item x="14"/>
        <item x="7"/>
        <item x="20"/>
        <item x="15"/>
        <item x="18"/>
      </items>
    </pivotField>
    <pivotField axis="axisRow" compact="0" outline="0" showAll="0" defaultSubtotal="0">
      <items count="20">
        <item x="2"/>
        <item x="14"/>
        <item x="8"/>
        <item x="16"/>
        <item x="10"/>
        <item x="1"/>
        <item x="9"/>
        <item x="11"/>
        <item x="18"/>
        <item x="17"/>
        <item x="13"/>
        <item x="6"/>
        <item x="3"/>
        <item x="4"/>
        <item x="5"/>
        <item x="7"/>
        <item x="19"/>
        <item x="12"/>
        <item x="0"/>
        <item x="15"/>
      </items>
    </pivotField>
    <pivotField dataField="1" compact="0" outline="0" showAll="0" defaultSubtotal="0">
      <items count="484">
        <item x="186"/>
        <item x="187"/>
        <item x="269"/>
        <item x="24"/>
        <item x="25"/>
        <item x="26"/>
        <item x="28"/>
        <item x="27"/>
        <item x="29"/>
        <item x="30"/>
        <item x="31"/>
        <item x="33"/>
        <item x="32"/>
        <item x="209"/>
        <item x="243"/>
        <item x="188"/>
        <item x="164"/>
        <item x="386"/>
        <item x="206"/>
        <item x="17"/>
        <item x="40"/>
        <item x="96"/>
        <item x="113"/>
        <item x="307"/>
        <item x="308"/>
        <item x="260"/>
        <item x="309"/>
        <item x="118"/>
        <item x="19"/>
        <item x="261"/>
        <item x="77"/>
        <item x="289"/>
        <item x="95"/>
        <item x="310"/>
        <item x="311"/>
        <item x="145"/>
        <item x="267"/>
        <item x="230"/>
        <item x="312"/>
        <item x="313"/>
        <item x="146"/>
        <item x="306"/>
        <item x="92"/>
        <item x="106"/>
        <item x="244"/>
        <item x="314"/>
        <item x="315"/>
        <item x="316"/>
        <item x="317"/>
        <item x="245"/>
        <item x="60"/>
        <item x="59"/>
        <item x="478"/>
        <item x="6"/>
        <item x="7"/>
        <item x="301"/>
        <item x="302"/>
        <item x="290"/>
        <item x="318"/>
        <item x="319"/>
        <item x="406"/>
        <item x="97"/>
        <item x="41"/>
        <item x="246"/>
        <item x="247"/>
        <item x="64"/>
        <item x="114"/>
        <item x="219"/>
        <item x="220"/>
        <item x="58"/>
        <item x="156"/>
        <item x="68"/>
        <item x="157"/>
        <item x="69"/>
        <item x="158"/>
        <item x="70"/>
        <item x="159"/>
        <item x="71"/>
        <item x="189"/>
        <item x="128"/>
        <item x="13"/>
        <item x="475"/>
        <item x="190"/>
        <item x="466"/>
        <item x="91"/>
        <item x="474"/>
        <item x="73"/>
        <item x="107"/>
        <item x="274"/>
        <item x="380"/>
        <item x="320"/>
        <item x="321"/>
        <item x="2"/>
        <item x="322"/>
        <item x="323"/>
        <item x="154"/>
        <item x="193"/>
        <item x="288"/>
        <item x="476"/>
        <item x="3"/>
        <item x="4"/>
        <item x="303"/>
        <item x="483"/>
        <item x="264"/>
        <item x="291"/>
        <item x="194"/>
        <item x="185"/>
        <item x="211"/>
        <item x="262"/>
        <item x="195"/>
        <item x="196"/>
        <item x="197"/>
        <item x="248"/>
        <item x="249"/>
        <item x="266"/>
        <item x="212"/>
        <item x="198"/>
        <item x="268"/>
        <item x="199"/>
        <item x="216"/>
        <item x="200"/>
        <item x="191"/>
        <item x="250"/>
        <item x="218"/>
        <item x="22"/>
        <item x="192"/>
        <item x="78"/>
        <item x="431"/>
        <item x="324"/>
        <item x="325"/>
        <item x="213"/>
        <item x="326"/>
        <item x="327"/>
        <item x="251"/>
        <item x="432"/>
        <item x="429"/>
        <item x="165"/>
        <item x="252"/>
        <item x="214"/>
        <item x="130"/>
        <item x="470"/>
        <item x="72"/>
        <item x="273"/>
        <item x="270"/>
        <item x="210"/>
        <item x="215"/>
        <item x="14"/>
        <item x="328"/>
        <item x="329"/>
        <item x="108"/>
        <item x="65"/>
        <item x="135"/>
        <item x="279"/>
        <item x="133"/>
        <item x="263"/>
        <item x="464"/>
        <item x="465"/>
        <item x="292"/>
        <item x="433"/>
        <item x="271"/>
        <item x="66"/>
        <item x="434"/>
        <item x="435"/>
        <item x="436"/>
        <item x="98"/>
        <item x="42"/>
        <item x="167"/>
        <item x="109"/>
        <item x="330"/>
        <item x="331"/>
        <item x="332"/>
        <item x="333"/>
        <item x="334"/>
        <item x="335"/>
        <item x="336"/>
        <item x="337"/>
        <item x="283"/>
        <item x="284"/>
        <item x="94"/>
        <item x="147"/>
        <item x="471"/>
        <item x="366"/>
        <item x="338"/>
        <item x="339"/>
        <item x="340"/>
        <item x="87"/>
        <item x="253"/>
        <item x="254"/>
        <item x="341"/>
        <item x="342"/>
        <item x="343"/>
        <item x="344"/>
        <item x="345"/>
        <item x="346"/>
        <item x="347"/>
        <item x="348"/>
        <item x="349"/>
        <item x="350"/>
        <item x="351"/>
        <item x="352"/>
        <item x="353"/>
        <item x="93"/>
        <item x="437"/>
        <item x="438"/>
        <item x="439"/>
        <item x="440"/>
        <item x="441"/>
        <item x="442"/>
        <item x="443"/>
        <item x="444"/>
        <item x="445"/>
        <item x="446"/>
        <item x="447"/>
        <item x="448"/>
        <item x="285"/>
        <item x="354"/>
        <item x="355"/>
        <item x="356"/>
        <item x="357"/>
        <item x="358"/>
        <item x="359"/>
        <item x="360"/>
        <item x="361"/>
        <item x="362"/>
        <item x="363"/>
        <item x="381"/>
        <item x="217"/>
        <item x="407"/>
        <item x="408"/>
        <item x="409"/>
        <item x="410"/>
        <item x="411"/>
        <item x="412"/>
        <item x="413"/>
        <item x="0"/>
        <item x="415"/>
        <item x="416"/>
        <item x="417"/>
        <item x="418"/>
        <item x="419"/>
        <item x="479"/>
        <item x="286"/>
        <item x="449"/>
        <item x="364"/>
        <item x="1"/>
        <item x="137"/>
        <item x="142"/>
        <item x="430"/>
        <item x="99"/>
        <item x="43"/>
        <item x="143"/>
        <item x="119"/>
        <item x="20"/>
        <item x="420"/>
        <item x="421"/>
        <item x="422"/>
        <item x="423"/>
        <item x="424"/>
        <item x="425"/>
        <item x="144"/>
        <item x="134"/>
        <item x="61"/>
        <item x="21"/>
        <item x="387"/>
        <item x="76"/>
        <item x="44"/>
        <item x="100"/>
        <item x="132"/>
        <item x="36"/>
        <item x="365"/>
        <item x="388"/>
        <item x="35"/>
        <item x="67"/>
        <item x="85"/>
        <item x="90"/>
        <item x="120"/>
        <item x="272"/>
        <item x="481"/>
        <item x="225"/>
        <item x="367"/>
        <item x="226"/>
        <item x="204"/>
        <item x="148"/>
        <item x="222"/>
        <item x="221"/>
        <item x="255"/>
        <item x="9"/>
        <item x="8"/>
        <item x="414"/>
        <item x="293"/>
        <item x="382"/>
        <item x="236"/>
        <item x="86"/>
        <item x="472"/>
        <item x="477"/>
        <item x="482"/>
        <item x="237"/>
        <item x="223"/>
        <item x="275"/>
        <item x="276"/>
        <item x="277"/>
        <item x="15"/>
        <item x="75"/>
        <item x="231"/>
        <item x="138"/>
        <item x="121"/>
        <item x="5"/>
        <item x="232"/>
        <item x="233"/>
        <item x="101"/>
        <item x="45"/>
        <item x="102"/>
        <item x="46"/>
        <item x="139"/>
        <item x="105"/>
        <item x="115"/>
        <item x="208"/>
        <item x="207"/>
        <item x="18"/>
        <item x="426"/>
        <item x="84"/>
        <item x="83"/>
        <item x="368"/>
        <item x="369"/>
        <item x="122"/>
        <item x="124"/>
        <item x="123"/>
        <item x="125"/>
        <item x="168"/>
        <item x="294"/>
        <item x="295"/>
        <item x="296"/>
        <item x="47"/>
        <item x="103"/>
        <item x="202"/>
        <item x="201"/>
        <item x="297"/>
        <item x="169"/>
        <item x="48"/>
        <item x="56"/>
        <item x="57"/>
        <item x="49"/>
        <item x="50"/>
        <item x="51"/>
        <item x="52"/>
        <item x="54"/>
        <item x="55"/>
        <item x="53"/>
        <item x="287"/>
        <item x="34"/>
        <item x="450"/>
        <item x="23"/>
        <item x="149"/>
        <item x="150"/>
        <item x="151"/>
        <item x="152"/>
        <item x="153"/>
        <item x="370"/>
        <item x="389"/>
        <item x="390"/>
        <item x="391"/>
        <item x="38"/>
        <item x="473"/>
        <item x="110"/>
        <item x="173"/>
        <item x="174"/>
        <item x="175"/>
        <item x="176"/>
        <item x="111"/>
        <item x="82"/>
        <item x="74"/>
        <item x="131"/>
        <item x="371"/>
        <item x="372"/>
        <item x="373"/>
        <item x="374"/>
        <item x="375"/>
        <item x="376"/>
        <item x="392"/>
        <item x="393"/>
        <item x="394"/>
        <item x="395"/>
        <item x="396"/>
        <item x="397"/>
        <item x="112"/>
        <item x="80"/>
        <item x="398"/>
        <item x="304"/>
        <item x="399"/>
        <item x="400"/>
        <item x="305"/>
        <item x="451"/>
        <item x="170"/>
        <item x="452"/>
        <item x="205"/>
        <item x="377"/>
        <item x="378"/>
        <item x="39"/>
        <item x="126"/>
        <item x="79"/>
        <item x="298"/>
        <item x="278"/>
        <item x="401"/>
        <item x="427"/>
        <item x="463"/>
        <item x="238"/>
        <item x="256"/>
        <item x="224"/>
        <item x="62"/>
        <item x="166"/>
        <item x="140"/>
        <item x="379"/>
        <item x="240"/>
        <item x="177"/>
        <item x="178"/>
        <item x="179"/>
        <item x="180"/>
        <item x="402"/>
        <item x="403"/>
        <item x="11"/>
        <item x="127"/>
        <item x="10"/>
        <item x="12"/>
        <item x="141"/>
        <item x="404"/>
        <item x="104"/>
        <item x="37"/>
        <item x="453"/>
        <item x="454"/>
        <item x="455"/>
        <item x="456"/>
        <item x="457"/>
        <item x="458"/>
        <item x="459"/>
        <item x="460"/>
        <item x="461"/>
        <item x="299"/>
        <item x="116"/>
        <item x="462"/>
        <item x="234"/>
        <item x="235"/>
        <item x="280"/>
        <item x="480"/>
        <item x="428"/>
        <item x="63"/>
        <item x="88"/>
        <item x="383"/>
        <item x="241"/>
        <item x="171"/>
        <item x="172"/>
        <item x="117"/>
        <item x="181"/>
        <item x="182"/>
        <item x="183"/>
        <item x="184"/>
        <item x="203"/>
        <item x="227"/>
        <item x="228"/>
        <item x="229"/>
        <item x="136"/>
        <item x="405"/>
        <item x="89"/>
        <item x="81"/>
        <item x="239"/>
        <item x="257"/>
        <item x="242"/>
        <item x="258"/>
        <item x="259"/>
        <item x="265"/>
        <item x="468"/>
        <item x="281"/>
        <item x="469"/>
        <item x="282"/>
        <item x="467"/>
        <item x="300"/>
        <item x="129"/>
        <item x="155"/>
        <item x="16"/>
        <item x="384"/>
        <item x="385"/>
        <item x="160"/>
        <item x="161"/>
        <item x="162"/>
        <item x="16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8"/>
  </rowFields>
  <rowItems count="19">
    <i>
      <x/>
    </i>
    <i>
      <x v="1"/>
    </i>
    <i>
      <x v="2"/>
    </i>
    <i>
      <x v="4"/>
    </i>
    <i>
      <x v="5"/>
    </i>
    <i>
      <x v="6"/>
    </i>
    <i>
      <x v="7"/>
    </i>
    <i>
      <x v="8"/>
    </i>
    <i>
      <x v="9"/>
    </i>
    <i>
      <x v="10"/>
    </i>
    <i>
      <x v="11"/>
    </i>
    <i>
      <x v="12"/>
    </i>
    <i>
      <x v="13"/>
    </i>
    <i>
      <x v="14"/>
    </i>
    <i>
      <x v="15"/>
    </i>
    <i>
      <x v="16"/>
    </i>
    <i>
      <x v="17"/>
    </i>
    <i>
      <x v="18"/>
    </i>
    <i>
      <x v="19"/>
    </i>
  </rowItems>
  <colItems count="1">
    <i/>
  </colItems>
  <pageFields count="1">
    <pageField fld="4" hier="-1"/>
  </pageFields>
  <dataFields count="1">
    <dataField name="Count of Dataset Name" fld="9" subtotal="count" baseField="0" baseItem="0"/>
  </dataFields>
  <formats count="6">
    <format dxfId="5">
      <pivotArea type="all" dataOnly="0" outline="0" fieldPosition="0"/>
    </format>
    <format dxfId="4">
      <pivotArea outline="0" collapsedLevelsAreSubtotals="1" fieldPosition="0"/>
    </format>
    <format dxfId="3">
      <pivotArea field="8" type="button" dataOnly="0" labelOnly="1" outline="0" axis="axisRow" fieldPosition="0"/>
    </format>
    <format dxfId="2">
      <pivotArea dataOnly="0" labelOnly="1" outline="0" axis="axisValues" fieldPosition="0"/>
    </format>
    <format dxfId="1">
      <pivotArea type="all" dataOnly="0" outline="0"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ortal.midatlanticocean.org/planner/" TargetMode="External"/><Relationship Id="rId2" Type="http://schemas.openxmlformats.org/officeDocument/2006/relationships/hyperlink" Target="https://www.conservationgateway.org/ConservationByGeography/NorthAmerica/UnitedStates/edc/reportsdata/marine/lis/Pages/default.aspx" TargetMode="External"/><Relationship Id="rId1" Type="http://schemas.openxmlformats.org/officeDocument/2006/relationships/hyperlink" Target="http://www.northeastoceandata.org/" TargetMode="External"/><Relationship Id="rId6" Type="http://schemas.openxmlformats.org/officeDocument/2006/relationships/printerSettings" Target="../printerSettings/printerSettings1.bin"/><Relationship Id="rId5" Type="http://schemas.openxmlformats.org/officeDocument/2006/relationships/hyperlink" Target="http://www.lisrc.uconn.edu/lisrc/index.asp" TargetMode="External"/><Relationship Id="rId4" Type="http://schemas.openxmlformats.org/officeDocument/2006/relationships/hyperlink" Target="http://marinecadastre.gov/"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marinecadastre.gov/data/"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maps.coastalresilience.org/nyct/" TargetMode="External"/><Relationship Id="rId13" Type="http://schemas.openxmlformats.org/officeDocument/2006/relationships/hyperlink" Target="http://www.ngs.noaa.gov/GeoServer/NSDE/ows?service=wms&amp;request=GetCapabilities" TargetMode="External"/><Relationship Id="rId18" Type="http://schemas.openxmlformats.org/officeDocument/2006/relationships/hyperlink" Target="http://www.gismaps.ct.gov/CTGIS/rest/services/DEEP_Coastal_Access/MapServer/0" TargetMode="External"/><Relationship Id="rId3" Type="http://schemas.openxmlformats.org/officeDocument/2006/relationships/hyperlink" Target="http://www.horizon-systems.com/nhdplus/NHDPlusV2_data.php" TargetMode="External"/><Relationship Id="rId21" Type="http://schemas.openxmlformats.org/officeDocument/2006/relationships/hyperlink" Target="http://maps.ngdc.noaa.gov/index.html" TargetMode="External"/><Relationship Id="rId7" Type="http://schemas.openxmlformats.org/officeDocument/2006/relationships/hyperlink" Target="http://maps.coastalresilience.org/network/" TargetMode="External"/><Relationship Id="rId12" Type="http://schemas.openxmlformats.org/officeDocument/2006/relationships/hyperlink" Target="http://magic.lib.uconn.edu/connecticut_data.html" TargetMode="External"/><Relationship Id="rId17" Type="http://schemas.openxmlformats.org/officeDocument/2006/relationships/hyperlink" Target="http://ctdeep.maps.arcgis.com/apps/OnePane/main/index.html?appid=f832fed320df4825b5ab5e15c9c50b4e" TargetMode="External"/><Relationship Id="rId2" Type="http://schemas.openxmlformats.org/officeDocument/2006/relationships/hyperlink" Target="http://marinecadastre.gov/data/" TargetMode="External"/><Relationship Id="rId16" Type="http://schemas.openxmlformats.org/officeDocument/2006/relationships/hyperlink" Target="http://www.ct.gov/deep/cwp/view.asp?a=2705&amp;q=480782&amp;deepNav_GID=2022" TargetMode="External"/><Relationship Id="rId20" Type="http://schemas.openxmlformats.org/officeDocument/2006/relationships/hyperlink" Target="http://www.ngs.noaa.gov/NSDE/" TargetMode="External"/><Relationship Id="rId1" Type="http://schemas.openxmlformats.org/officeDocument/2006/relationships/hyperlink" Target="http://csc.noaa.gov/arcgis/rest/services/MarineCadastre/AvianAverageAnnualAbundance/MapServer" TargetMode="External"/><Relationship Id="rId6" Type="http://schemas.openxmlformats.org/officeDocument/2006/relationships/hyperlink" Target="http://www.habitat.noaa.gov/protection/efh/newInv/index.html" TargetMode="External"/><Relationship Id="rId11" Type="http://schemas.openxmlformats.org/officeDocument/2006/relationships/hyperlink" Target="http://woodshole.er.usgs.gov/project-pages/cvi/" TargetMode="External"/><Relationship Id="rId5" Type="http://schemas.openxmlformats.org/officeDocument/2006/relationships/hyperlink" Target="http://www.nauticalcharts.noaa.gov/csdl/web_mapping.html" TargetMode="External"/><Relationship Id="rId15" Type="http://schemas.openxmlformats.org/officeDocument/2006/relationships/hyperlink" Target="http://ctecoapp1.uconn.edu/ctcoastalhazards/" TargetMode="External"/><Relationship Id="rId10" Type="http://schemas.openxmlformats.org/officeDocument/2006/relationships/hyperlink" Target="http://www.csc.noaa.gov/arcgis/rest/services/dc_slr" TargetMode="External"/><Relationship Id="rId19" Type="http://schemas.openxmlformats.org/officeDocument/2006/relationships/hyperlink" Target="http://ctecoapp1.uconn.edu/advancedviewer/" TargetMode="External"/><Relationship Id="rId4" Type="http://schemas.openxmlformats.org/officeDocument/2006/relationships/hyperlink" Target="http://maps.ngdc.noaa.gov/viewers/bathymetry/" TargetMode="External"/><Relationship Id="rId9" Type="http://schemas.openxmlformats.org/officeDocument/2006/relationships/hyperlink" Target="http://www.habitat.noaa.gov/protection/efh/efhmapper/index.html" TargetMode="External"/><Relationship Id="rId14" Type="http://schemas.openxmlformats.org/officeDocument/2006/relationships/hyperlink" Target="mailto:NGDC.maps@noaa.gov" TargetMode="External"/><Relationship Id="rId22"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17" Type="http://schemas.openxmlformats.org/officeDocument/2006/relationships/hyperlink" Target="http://portal.midatlanticocean.org/visualize/" TargetMode="External"/><Relationship Id="rId21" Type="http://schemas.openxmlformats.org/officeDocument/2006/relationships/hyperlink" Target="http://j.mp/1lIoRTU" TargetMode="External"/><Relationship Id="rId42" Type="http://schemas.openxmlformats.org/officeDocument/2006/relationships/hyperlink" Target="http://j.mp/1lIzNRt" TargetMode="External"/><Relationship Id="rId63" Type="http://schemas.openxmlformats.org/officeDocument/2006/relationships/hyperlink" Target="http://j.mp/1lIFuPp" TargetMode="External"/><Relationship Id="rId84" Type="http://schemas.openxmlformats.org/officeDocument/2006/relationships/hyperlink" Target="http://j.mp/1ypx4Ff" TargetMode="External"/><Relationship Id="rId138" Type="http://schemas.openxmlformats.org/officeDocument/2006/relationships/hyperlink" Target="https://www.google.com/url?q=http://csc.noaa.gov/arcgis/rest/services/MarineCadastre/PhysicalOceanographicAndMarineHabitat/MapServer/0&amp;usd=1&amp;usg=ALhdy29W_3ZkhCkcAJa68lnJVXnI4y2f4w" TargetMode="External"/><Relationship Id="rId159" Type="http://schemas.openxmlformats.org/officeDocument/2006/relationships/hyperlink" Target="https://www.google.com/url?q=https://egis-e.uscg.mil/ArcGIS/rest/services/Jurisdictions_2D/MapServer/11&amp;usd=1&amp;usg=ALhdy2-S0fNbdMv4quxMdMYkaP_td6gbKQ" TargetMode="External"/><Relationship Id="rId170" Type="http://schemas.openxmlformats.org/officeDocument/2006/relationships/hyperlink" Target="https://www.google.com/url?q=http://www.csc.noaa.gov/ArcGISPUB/rest/services/MarineCadastre/OffshoreWindResourcePotential/MapServer/0&amp;usd=1&amp;usg=ALhdy2_H0FPRIvYpw86qkkTDs4Jq954SIg" TargetMode="External"/><Relationship Id="rId191" Type="http://schemas.openxmlformats.org/officeDocument/2006/relationships/hyperlink" Target="https://www.google.com/url?q=http://opdgig.dos.ny.gov/arcgis/rest/services/NYOPDIG/BioData/MapServer/2&amp;usd=1&amp;usg=ALhdy2-RGsl9oFLMurBUnGXqIh7bGaThQw" TargetMode="External"/><Relationship Id="rId205" Type="http://schemas.openxmlformats.org/officeDocument/2006/relationships/hyperlink" Target="https://www.google.com/url?q=http://opdgig.dos.ny.gov/arcgis/rest/services/NYOPDIG/HumanUseData/MapServer/13&amp;usd=1&amp;usg=ALhdy2_0OQrRZ3ChlrQao1o7txDcD9SSqQ" TargetMode="External"/><Relationship Id="rId226" Type="http://schemas.openxmlformats.org/officeDocument/2006/relationships/hyperlink" Target="https://edg.epa.gov/arcgis/rest/services/edgGroup/MapServer/20" TargetMode="External"/><Relationship Id="rId247" Type="http://schemas.openxmlformats.org/officeDocument/2006/relationships/hyperlink" Target="http://www.nauticalcharts.noaa.gov/csdl/web_mapping.html" TargetMode="External"/><Relationship Id="rId107" Type="http://schemas.openxmlformats.org/officeDocument/2006/relationships/hyperlink" Target="http://portal.midatlanticocean.org/visualize/" TargetMode="External"/><Relationship Id="rId11" Type="http://schemas.openxmlformats.org/officeDocument/2006/relationships/hyperlink" Target="http://j.mp/1lIsjOc" TargetMode="External"/><Relationship Id="rId32" Type="http://schemas.openxmlformats.org/officeDocument/2006/relationships/hyperlink" Target="http://j.mp/1lIrAgb" TargetMode="External"/><Relationship Id="rId53" Type="http://schemas.openxmlformats.org/officeDocument/2006/relationships/hyperlink" Target="http://j.mp/1lIEqeg" TargetMode="External"/><Relationship Id="rId74" Type="http://schemas.openxmlformats.org/officeDocument/2006/relationships/hyperlink" Target="http://j.mp/TxBszK" TargetMode="External"/><Relationship Id="rId128" Type="http://schemas.openxmlformats.org/officeDocument/2006/relationships/hyperlink" Target="http://portal.midatlanticocean.org/visualize/" TargetMode="External"/><Relationship Id="rId149" Type="http://schemas.openxmlformats.org/officeDocument/2006/relationships/hyperlink" Target="https://www.google.com/url?q=http://csc.noaa.gov/arcgis/rest/services/MarineCadastre/NavigationAndMarineTransportation/MapServer/3&amp;usd=1&amp;usg=ALhdy29xeb5tXWN9Bce5l4GusquRUCKiPA" TargetMode="External"/><Relationship Id="rId5" Type="http://schemas.openxmlformats.org/officeDocument/2006/relationships/hyperlink" Target="http://j.mp/1lIr5T6" TargetMode="External"/><Relationship Id="rId95" Type="http://schemas.openxmlformats.org/officeDocument/2006/relationships/hyperlink" Target="http://www.marinecadastre.gov/" TargetMode="External"/><Relationship Id="rId160" Type="http://schemas.openxmlformats.org/officeDocument/2006/relationships/hyperlink" Target="https://www.google.com/url?q=http://csc.noaa.gov/htdata/CMSP/Metadata/NationalParkServiceRegions.htm&amp;usd=1&amp;usg=ALhdy2-ViW8YWAtkD2krFPaolXpqGFze5Q" TargetMode="External"/><Relationship Id="rId181" Type="http://schemas.openxmlformats.org/officeDocument/2006/relationships/hyperlink" Target="https://www.google.com/url?q=http://pubs.usgs.gov/ds/2005/118/data/atl_extmeta.htm&amp;usd=1&amp;usg=ALhdy2-GU3aKKEbJ7b6kVaydjwsyqSehtw" TargetMode="External"/><Relationship Id="rId216" Type="http://schemas.openxmlformats.org/officeDocument/2006/relationships/hyperlink" Target="https://www.google.com/url?q=http://opdgig.dos.ny.gov/arcgis/rest/services/NYOPDIG/PhysicalData/MapServer/11&amp;usd=1&amp;usg=ALhdy2_dEH-8sHc6-6y6yZKywUinkX_5lg" TargetMode="External"/><Relationship Id="rId237" Type="http://schemas.openxmlformats.org/officeDocument/2006/relationships/hyperlink" Target="http://coastalmap.marine.usgs.gov/regional/contusa/eastcoast/midatl/lis/data.html" TargetMode="External"/><Relationship Id="rId22" Type="http://schemas.openxmlformats.org/officeDocument/2006/relationships/hyperlink" Target="http://j.mp/1lIp9tO" TargetMode="External"/><Relationship Id="rId43" Type="http://schemas.openxmlformats.org/officeDocument/2006/relationships/hyperlink" Target="http://j.mp/1lIzTbC" TargetMode="External"/><Relationship Id="rId64" Type="http://schemas.openxmlformats.org/officeDocument/2006/relationships/hyperlink" Target="http://j.mp/1lIFYVH" TargetMode="External"/><Relationship Id="rId118" Type="http://schemas.openxmlformats.org/officeDocument/2006/relationships/hyperlink" Target="http://portal.midatlanticocean.org/visualize/" TargetMode="External"/><Relationship Id="rId139" Type="http://schemas.openxmlformats.org/officeDocument/2006/relationships/hyperlink" Target="https://www.google.com/url?q=http://csc.noaa.gov/htdata/CMSP/Metadata/ArtificialReefs.htm&amp;usd=1&amp;usg=ALhdy2_dmTXturpsdJG4Vha0z2bGL4vKNQ" TargetMode="External"/><Relationship Id="rId85" Type="http://schemas.openxmlformats.org/officeDocument/2006/relationships/hyperlink" Target="http://watersgeo.epa.gov/arcgis/rest/services/OWRAD_NP21/303D_NP21/MapServer/" TargetMode="External"/><Relationship Id="rId150" Type="http://schemas.openxmlformats.org/officeDocument/2006/relationships/hyperlink" Target="https://www.google.com/url?q=http://csc.noaa.gov/htdata/CMSP/Metadata/COLREGSDemarcationLines.htm&amp;usd=1&amp;usg=ALhdy2_Ft0_idDOuibTwT2CWWmCl0Dzv2A" TargetMode="External"/><Relationship Id="rId171" Type="http://schemas.openxmlformats.org/officeDocument/2006/relationships/hyperlink" Target="https://www.google.com/url?q=http://csc.noaa.gov/arcgis/rest/services/MarineCadastre/NationalViewer/MapServer/13&amp;usd=1&amp;usg=ALhdy293eNCaX52O3y_5BgG2CAJtO6H34g" TargetMode="External"/><Relationship Id="rId192" Type="http://schemas.openxmlformats.org/officeDocument/2006/relationships/hyperlink" Target="https://www.google.com/url?q=http://opdgig.dos.ny.gov/arcgis/rest/services/NYOPDIG/BioData/MapServer/3&amp;usd=1&amp;usg=ALhdy28FBZM10ZraBNAr8TziDaflbXPfBw" TargetMode="External"/><Relationship Id="rId206" Type="http://schemas.openxmlformats.org/officeDocument/2006/relationships/hyperlink" Target="https://www.google.com/url?q=http://opdgig.dos.ny.gov/arcgis/rest/services/NYOPDIG/PhysicalData/MapServer/1&amp;usd=1&amp;usg=ALhdy2-fynqyBxyWZyEMrK5UxmhSNQxWYg" TargetMode="External"/><Relationship Id="rId227" Type="http://schemas.openxmlformats.org/officeDocument/2006/relationships/hyperlink" Target="https://edg.epa.gov/arcgis/rest/services/edgGroup/MapServer/17" TargetMode="External"/><Relationship Id="rId248" Type="http://schemas.openxmlformats.org/officeDocument/2006/relationships/hyperlink" Target="http://www.habitat.noaa.gov/protection/efh/newInv/index.html" TargetMode="External"/><Relationship Id="rId12" Type="http://schemas.openxmlformats.org/officeDocument/2006/relationships/hyperlink" Target="http://j.mp/1lIsoBE" TargetMode="External"/><Relationship Id="rId33" Type="http://schemas.openxmlformats.org/officeDocument/2006/relationships/hyperlink" Target="http://j.mp/1lIrEMG" TargetMode="External"/><Relationship Id="rId108" Type="http://schemas.openxmlformats.org/officeDocument/2006/relationships/hyperlink" Target="http://portal.midatlanticocean.org/visualize/" TargetMode="External"/><Relationship Id="rId129" Type="http://schemas.openxmlformats.org/officeDocument/2006/relationships/hyperlink" Target="http://portal.midatlanticocean.org/visualize/" TargetMode="External"/><Relationship Id="rId54" Type="http://schemas.openxmlformats.org/officeDocument/2006/relationships/hyperlink" Target="http://j.mp/1lIEs5Z" TargetMode="External"/><Relationship Id="rId70" Type="http://schemas.openxmlformats.org/officeDocument/2006/relationships/hyperlink" Target="http://j.mp/1lIGxyx" TargetMode="External"/><Relationship Id="rId75" Type="http://schemas.openxmlformats.org/officeDocument/2006/relationships/hyperlink" Target="http://j.mp/TxBvvu" TargetMode="External"/><Relationship Id="rId91" Type="http://schemas.openxmlformats.org/officeDocument/2006/relationships/hyperlink" Target="https://mapservices.nps.gov/arcgis/rest/services/LandResourcesDivisionTractAndBoundaryService/MapServer/2" TargetMode="External"/><Relationship Id="rId96" Type="http://schemas.openxmlformats.org/officeDocument/2006/relationships/hyperlink" Target="http://portal.midatlanticocean.org/visualize/" TargetMode="External"/><Relationship Id="rId140" Type="http://schemas.openxmlformats.org/officeDocument/2006/relationships/hyperlink" Target="https://www.google.com/url?q=http://gis.boemre.gov/arcgis/rest/services/BOEM_BSEE/MMC_Layers/MapServer/9&amp;usd=1&amp;usg=ALhdy2-V9qPlR9KFjF238K3CXree9iBpiA" TargetMode="External"/><Relationship Id="rId145" Type="http://schemas.openxmlformats.org/officeDocument/2006/relationships/hyperlink" Target="https://www.google.com/url?q=https://edg.epa.gov/metadata/rest/document%3Fxsl%3Desri_fgdc%26xml%3D/Public/OEI/EPA_Facilities/layer_metadata/RegionBoundariesEEZ.XML&amp;usd=1&amp;usg=ALhdy28tFTY1LrInqTj3B80LBW1gwzjfIg" TargetMode="External"/><Relationship Id="rId161" Type="http://schemas.openxmlformats.org/officeDocument/2006/relationships/hyperlink" Target="https://www.google.com/url?q=http://csc.noaa.gov/arcgis/rest/services/MarineCadastre/OceanEnergy/MapServer/2&amp;usd=1&amp;usg=ALhdy2_d4dvMAvuCKGjHpw7vbG6n_wuh8g" TargetMode="External"/><Relationship Id="rId166" Type="http://schemas.openxmlformats.org/officeDocument/2006/relationships/hyperlink" Target="https://www.google.com/url?q=http://csc.noaa.gov/arcgis/rest/services/MarineCadastre/PhysicalOceanographicAndMarineHabitat/MapServer/6&amp;usd=1&amp;usg=ALhdy2_JjLFdTb7tL-f168DJw7IFOlirXg" TargetMode="External"/><Relationship Id="rId182" Type="http://schemas.openxmlformats.org/officeDocument/2006/relationships/hyperlink" Target="https://www.google.com/url?q=http://en.openei.org/datasets/files/884/pub/mapping_and_assessment_of_the_us_ocean_wave_energy_resource.pdf&amp;usd=1&amp;usg=ALhdy28D-YNQF66SLNpTTazLk2mrgHDrfA" TargetMode="External"/><Relationship Id="rId187" Type="http://schemas.openxmlformats.org/officeDocument/2006/relationships/hyperlink" Target="http://marinecadastre.gov/data/" TargetMode="External"/><Relationship Id="rId217" Type="http://schemas.openxmlformats.org/officeDocument/2006/relationships/hyperlink" Target="https://www.google.com/url?q=http://opdgig.dos.ny.gov/arcgis/rest/services/NYOPDIG/PhysicalData/MapServer/12&amp;usd=1&amp;usg=ALhdy2_5u79zTzl6B66z0rou4hiAzKuHtQ" TargetMode="External"/><Relationship Id="rId1" Type="http://schemas.openxmlformats.org/officeDocument/2006/relationships/hyperlink" Target="http://j.mp/1lInjJB" TargetMode="External"/><Relationship Id="rId6" Type="http://schemas.openxmlformats.org/officeDocument/2006/relationships/hyperlink" Target="http://j.mp/1lInHrk" TargetMode="External"/><Relationship Id="rId212" Type="http://schemas.openxmlformats.org/officeDocument/2006/relationships/hyperlink" Target="https://www.google.com/url?q=http://opdgig.dos.ny.gov/arcgis/rest/services/NYOPDIG/PhysicalData/MapServer/7&amp;usd=1&amp;usg=ALhdy2_GVE-Gj5RuK6hE6NUl0bgYJOjLaA" TargetMode="External"/><Relationship Id="rId233" Type="http://schemas.openxmlformats.org/officeDocument/2006/relationships/hyperlink" Target="http://rcngrants.org/spatialData" TargetMode="External"/><Relationship Id="rId238" Type="http://schemas.openxmlformats.org/officeDocument/2006/relationships/hyperlink" Target="http://cteco.uconn.edu/maps.htm" TargetMode="External"/><Relationship Id="rId23" Type="http://schemas.openxmlformats.org/officeDocument/2006/relationships/hyperlink" Target="http://j.mp/1lIpehf" TargetMode="External"/><Relationship Id="rId28" Type="http://schemas.openxmlformats.org/officeDocument/2006/relationships/hyperlink" Target="http://j.mp/1lIqUYb" TargetMode="External"/><Relationship Id="rId49" Type="http://schemas.openxmlformats.org/officeDocument/2006/relationships/hyperlink" Target="http://j.mp/1lIBHBq" TargetMode="External"/><Relationship Id="rId114" Type="http://schemas.openxmlformats.org/officeDocument/2006/relationships/hyperlink" Target="http://portal.midatlanticocean.org/visualize/" TargetMode="External"/><Relationship Id="rId119" Type="http://schemas.openxmlformats.org/officeDocument/2006/relationships/hyperlink" Target="http://portal.midatlanticocean.org/visualize/" TargetMode="External"/><Relationship Id="rId44" Type="http://schemas.openxmlformats.org/officeDocument/2006/relationships/hyperlink" Target="http://j.mp/1lIANov" TargetMode="External"/><Relationship Id="rId60" Type="http://schemas.openxmlformats.org/officeDocument/2006/relationships/hyperlink" Target="http://j.mp/1lIF5fP" TargetMode="External"/><Relationship Id="rId65" Type="http://schemas.openxmlformats.org/officeDocument/2006/relationships/hyperlink" Target="http://j.mp/1lIG8fy" TargetMode="External"/><Relationship Id="rId81" Type="http://schemas.openxmlformats.org/officeDocument/2006/relationships/hyperlink" Target="http://www.northeastoceandata.org/data/data-download/" TargetMode="External"/><Relationship Id="rId86" Type="http://schemas.openxmlformats.org/officeDocument/2006/relationships/hyperlink" Target="http://watersgeo.epa.gov/arcgis/rest/services/OWRAD_NP21/TMDL_NP21/MapServer" TargetMode="External"/><Relationship Id="rId130" Type="http://schemas.openxmlformats.org/officeDocument/2006/relationships/hyperlink" Target="http://portal.midatlanticocean.org/visualize/" TargetMode="External"/><Relationship Id="rId135" Type="http://schemas.openxmlformats.org/officeDocument/2006/relationships/hyperlink" Target="http://portal.midatlanticocean.org/visualize/" TargetMode="External"/><Relationship Id="rId151" Type="http://schemas.openxmlformats.org/officeDocument/2006/relationships/hyperlink" Target="https://www.google.com/url?q=http://egisws02.nos.noaa.gov/ArcGIS/rest/services/MPA/MPAs_nonNMFS/MapServer/0&amp;usd=1&amp;usg=ALhdy28wQx4CrvAqQ0YxkzijyF5YLT6dSQ" TargetMode="External"/><Relationship Id="rId156" Type="http://schemas.openxmlformats.org/officeDocument/2006/relationships/hyperlink" Target="https://www.google.com/url?q=http://csc.noaa.gov/htdata/CMSP/Metadata/NationalMarineFisheriesServiceRegions.htm&amp;usd=1&amp;usg=ALhdy298GPaQp9ZMp-YK3Ai0Gw_mQlstzQ" TargetMode="External"/><Relationship Id="rId177" Type="http://schemas.openxmlformats.org/officeDocument/2006/relationships/hyperlink" Target="https://www.google.com/url?q=http://www.nrel.gov/gis/data/GIS_Data_Technology_Specific/United_States/Wind/metadata/atlantic_coast_metadata.htm&amp;usd=1&amp;usg=ALhdy2_okZO3-On7vbI93XrtQeZ9BUieew" TargetMode="External"/><Relationship Id="rId198" Type="http://schemas.openxmlformats.org/officeDocument/2006/relationships/hyperlink" Target="https://www.google.com/url?q=http://opdgig.dos.ny.gov/arcgis/rest/services/NYOPDIG/BioData/MapServer/70&amp;usd=1&amp;usg=ALhdy29uaNgnUn-yABe6PVokhgUV7Lzdsw" TargetMode="External"/><Relationship Id="rId172" Type="http://schemas.openxmlformats.org/officeDocument/2006/relationships/hyperlink" Target="https://www.google.com/url?q=http://perigean-clone.ad.gatech.edu/ArcGIS/rest/services/usa_mc/MapServer/0&amp;usd=1&amp;usg=ALhdy2-Or6y1N7oJ4XvTTYf44Jhz8rz8ZQ" TargetMode="External"/><Relationship Id="rId193" Type="http://schemas.openxmlformats.org/officeDocument/2006/relationships/hyperlink" Target="https://www.google.com/url?q=http://opdgig.dos.ny.gov/arcgis/rest/services/NYOPDIG/BioData/MapServer/4&amp;usd=1&amp;usg=ALhdy2_Shqz5JunmTBQ-UQTs580ijYndgg" TargetMode="External"/><Relationship Id="rId202" Type="http://schemas.openxmlformats.org/officeDocument/2006/relationships/hyperlink" Target="https://www.google.com/url?q=http://opdgig.dos.ny.gov/arcgis/rest/services/NYOPDIG/HumanUseData/MapServer/7&amp;usd=1&amp;usg=ALhdy280yvFjgennsjL-RL_5Gkj4h9_zsg" TargetMode="External"/><Relationship Id="rId207" Type="http://schemas.openxmlformats.org/officeDocument/2006/relationships/hyperlink" Target="https://www.google.com/url?q=http://opdgig.dos.ny.gov/arcgis/rest/services/NYOPDIG/PhysicalData/MapServer/2&amp;usd=1&amp;usg=ALhdy2-_7KZ1TDQ9aW0UAarsBhn98HSzxQ" TargetMode="External"/><Relationship Id="rId223" Type="http://schemas.openxmlformats.org/officeDocument/2006/relationships/hyperlink" Target="http://watersgeo.epa.gov/arcgis/rest/services/OWRAD_NP21/303D_NP21/MapServer/1" TargetMode="External"/><Relationship Id="rId228" Type="http://schemas.openxmlformats.org/officeDocument/2006/relationships/hyperlink" Target="http://watersgeo.epa.gov/arcgis/rest/services/OWRAD_NP21/NPDES_NP21/MapServer/0" TargetMode="External"/><Relationship Id="rId244" Type="http://schemas.openxmlformats.org/officeDocument/2006/relationships/hyperlink" Target="http://marinecadastre.gov/data/" TargetMode="External"/><Relationship Id="rId249" Type="http://schemas.openxmlformats.org/officeDocument/2006/relationships/hyperlink" Target="http://maps.coastalresilience.org/network/" TargetMode="External"/><Relationship Id="rId13" Type="http://schemas.openxmlformats.org/officeDocument/2006/relationships/hyperlink" Target="http://j.mp/1lIsxFc" TargetMode="External"/><Relationship Id="rId18" Type="http://schemas.openxmlformats.org/officeDocument/2006/relationships/hyperlink" Target="http://j.mp/1lIo85d" TargetMode="External"/><Relationship Id="rId39" Type="http://schemas.openxmlformats.org/officeDocument/2006/relationships/hyperlink" Target="http://j.mp/1lIzxSt" TargetMode="External"/><Relationship Id="rId109" Type="http://schemas.openxmlformats.org/officeDocument/2006/relationships/hyperlink" Target="http://portal.midatlanticocean.org/visualize/" TargetMode="External"/><Relationship Id="rId34" Type="http://schemas.openxmlformats.org/officeDocument/2006/relationships/hyperlink" Target="http://j.mp/1lIrG7l" TargetMode="External"/><Relationship Id="rId50" Type="http://schemas.openxmlformats.org/officeDocument/2006/relationships/hyperlink" Target="http://j.mp/1lIEevt" TargetMode="External"/><Relationship Id="rId55" Type="http://schemas.openxmlformats.org/officeDocument/2006/relationships/hyperlink" Target="http://j.mp/1lIEz1j" TargetMode="External"/><Relationship Id="rId76" Type="http://schemas.openxmlformats.org/officeDocument/2006/relationships/hyperlink" Target="http://j.mp/TxBx6t" TargetMode="External"/><Relationship Id="rId97" Type="http://schemas.openxmlformats.org/officeDocument/2006/relationships/hyperlink" Target="http://portal.midatlanticocean.org/visualize/" TargetMode="External"/><Relationship Id="rId104" Type="http://schemas.openxmlformats.org/officeDocument/2006/relationships/hyperlink" Target="http://portal.midatlanticocean.org/visualize/" TargetMode="External"/><Relationship Id="rId120" Type="http://schemas.openxmlformats.org/officeDocument/2006/relationships/hyperlink" Target="http://portal.midatlanticocean.org/visualize/" TargetMode="External"/><Relationship Id="rId125" Type="http://schemas.openxmlformats.org/officeDocument/2006/relationships/hyperlink" Target="http://portal.midatlanticocean.org/visualize/" TargetMode="External"/><Relationship Id="rId141" Type="http://schemas.openxmlformats.org/officeDocument/2006/relationships/hyperlink" Target="https://www.google.com/url?q=http://gis.boemre.gov/arcgis/rest/services/BOEM_BSEE/MMC_Layers/MapServer/18&amp;usd=1&amp;usg=ALhdy29BqQ-ozm0UmHesaM9TRTYN9RvThw" TargetMode="External"/><Relationship Id="rId146" Type="http://schemas.openxmlformats.org/officeDocument/2006/relationships/hyperlink" Target="https://www.google.com/url?q=http://egisws02.nos.noaa.gov/ArcGIS/rest/services/NMFS/EFHAreasProtectedFromFishing/MapServer/0&amp;usd=1&amp;usg=ALhdy2-ifPkuU7QwYJD7E3IfOKJoDemnBA" TargetMode="External"/><Relationship Id="rId167" Type="http://schemas.openxmlformats.org/officeDocument/2006/relationships/hyperlink" Target="https://www.google.com/url?q=http://csc.noaa.gov/arcgis/rest/services/MarineCadastre/PhysicalOceanographicAndMarineHabitat/MapServer/1&amp;usd=1&amp;usg=ALhdy2-oxsFml8BrftKatXNP5vhSnEt3MQ" TargetMode="External"/><Relationship Id="rId188" Type="http://schemas.openxmlformats.org/officeDocument/2006/relationships/hyperlink" Target="http://marinecadastre.gov/data/" TargetMode="External"/><Relationship Id="rId7" Type="http://schemas.openxmlformats.org/officeDocument/2006/relationships/hyperlink" Target="http://j.mp/1lIrYuX" TargetMode="External"/><Relationship Id="rId71" Type="http://schemas.openxmlformats.org/officeDocument/2006/relationships/hyperlink" Target="http://www.northeastoceandata.org/data/data-download/" TargetMode="External"/><Relationship Id="rId92" Type="http://schemas.openxmlformats.org/officeDocument/2006/relationships/hyperlink" Target="http://j.mp/1ypEacN" TargetMode="External"/><Relationship Id="rId162" Type="http://schemas.openxmlformats.org/officeDocument/2006/relationships/hyperlink" Target="https://www.google.com/url?q=http://csc.noaa.gov/htdata/CMSP/Metadata/MarineHydrokineticProjects.htm&amp;usd=1&amp;usg=ALhdy29G11ELtUTKqad_V2qn0RkjH11tKg" TargetMode="External"/><Relationship Id="rId183" Type="http://schemas.openxmlformats.org/officeDocument/2006/relationships/hyperlink" Target="https://www.google.com/url?q=http://csc.noaa.gov/htdata/CMSP/Metadata/OffshoreWindTechnologyDepthZones.htm&amp;usd=1&amp;usg=ALhdy2-ljvUKcpEeeXWioPIqynym_lHeyA" TargetMode="External"/><Relationship Id="rId213" Type="http://schemas.openxmlformats.org/officeDocument/2006/relationships/hyperlink" Target="https://www.google.com/url?q=http://opdgig.dos.ny.gov/arcgis/rest/services/NYOPDIG/PhysicalData/MapServer/8&amp;usd=1&amp;usg=ALhdy28nuDQPKZ4ycaOL9Pk7FNwc1VPSJw" TargetMode="External"/><Relationship Id="rId218" Type="http://schemas.openxmlformats.org/officeDocument/2006/relationships/hyperlink" Target="https://www.google.com/url?q=http://opdgig.dos.ny.gov/arcgis/rest/services/NYOPDIG/DataBrownfields/MapServer/2&amp;usd=1&amp;usg=ALhdy29YFOZCMYTdPePCMhEaDEWg4L2ybg" TargetMode="External"/><Relationship Id="rId234" Type="http://schemas.openxmlformats.org/officeDocument/2006/relationships/hyperlink" Target="http://coastalmap.marine.usgs.gov/regional/contusa/eastcoast/midatl/lis/data.html" TargetMode="External"/><Relationship Id="rId239" Type="http://schemas.openxmlformats.org/officeDocument/2006/relationships/hyperlink" Target="http://www.epa.gov/enviro/geo_data.html" TargetMode="External"/><Relationship Id="rId2" Type="http://schemas.openxmlformats.org/officeDocument/2006/relationships/hyperlink" Target="http://j.mp/1lInynW" TargetMode="External"/><Relationship Id="rId29" Type="http://schemas.openxmlformats.org/officeDocument/2006/relationships/hyperlink" Target="http://j.mp/1lIqZee" TargetMode="External"/><Relationship Id="rId250" Type="http://schemas.openxmlformats.org/officeDocument/2006/relationships/hyperlink" Target="http://maps.coastalresilience.org/nyct/" TargetMode="External"/><Relationship Id="rId24" Type="http://schemas.openxmlformats.org/officeDocument/2006/relationships/hyperlink" Target="http://j.mp/1lIqil6" TargetMode="External"/><Relationship Id="rId40" Type="http://schemas.openxmlformats.org/officeDocument/2006/relationships/hyperlink" Target="http://j.mp/1lIzC8G" TargetMode="External"/><Relationship Id="rId45" Type="http://schemas.openxmlformats.org/officeDocument/2006/relationships/hyperlink" Target="http://j.mp/1lIAY3j" TargetMode="External"/><Relationship Id="rId66" Type="http://schemas.openxmlformats.org/officeDocument/2006/relationships/hyperlink" Target="http://j.mp/1lIGcfe" TargetMode="External"/><Relationship Id="rId87" Type="http://schemas.openxmlformats.org/officeDocument/2006/relationships/hyperlink" Target="http://geodata.epa.gov/arcgis/rest/services/OEI/FRS_INTERESTS/MapServer/15" TargetMode="External"/><Relationship Id="rId110" Type="http://schemas.openxmlformats.org/officeDocument/2006/relationships/hyperlink" Target="http://portal.midatlanticocean.org/visualize/" TargetMode="External"/><Relationship Id="rId115" Type="http://schemas.openxmlformats.org/officeDocument/2006/relationships/hyperlink" Target="http://portal.midatlanticocean.org/visualize/" TargetMode="External"/><Relationship Id="rId131" Type="http://schemas.openxmlformats.org/officeDocument/2006/relationships/hyperlink" Target="http://portal.midatlanticocean.org/visualize/" TargetMode="External"/><Relationship Id="rId136" Type="http://schemas.openxmlformats.org/officeDocument/2006/relationships/hyperlink" Target="http://portal.midatlanticocean.org/visualize/" TargetMode="External"/><Relationship Id="rId157" Type="http://schemas.openxmlformats.org/officeDocument/2006/relationships/hyperlink" Target="https://www.google.com/url?q=http://140.194.46.50:6080/arcgis/rest/services/National_Admin/USACE_DistrictBounds/MapServer/0&amp;usd=1&amp;usg=ALhdy284b4KY2zxX4kD65faIFSnMyUYS2w" TargetMode="External"/><Relationship Id="rId178" Type="http://schemas.openxmlformats.org/officeDocument/2006/relationships/hyperlink" Target="https://www.google.com/url?q=http://csc.noaa.gov/htdata/CMSP/Metadata/BathymetricContours.htm&amp;usd=1&amp;usg=ALhdy28mnFufGLRzQCy_h37-I4qE5QX1Mw" TargetMode="External"/><Relationship Id="rId61" Type="http://schemas.openxmlformats.org/officeDocument/2006/relationships/hyperlink" Target="http://j.mp/1lIFq23" TargetMode="External"/><Relationship Id="rId82" Type="http://schemas.openxmlformats.org/officeDocument/2006/relationships/hyperlink" Target="http://j.mp/1ypwQOm" TargetMode="External"/><Relationship Id="rId152" Type="http://schemas.openxmlformats.org/officeDocument/2006/relationships/hyperlink" Target="https://www.google.com/url?q=http://marineprotectedareas.noaa.gov/pdf/helpful-resources/inventory/mpa_inventory_2013_metadata.pdf&amp;usd=1&amp;usg=ALhdy28axFAYZxSae4nismgMrc54UhvlMA" TargetMode="External"/><Relationship Id="rId173" Type="http://schemas.openxmlformats.org/officeDocument/2006/relationships/hyperlink" Target="https://www.google.com/url?q=http://perigean-clone.ad.gatech.edu/ArcGIS/rest/services/usa_mp/MapServer/0&amp;usd=1&amp;usg=ALhdy28ZUm7jjCEsfV-6lFIMKJ1qb0G5qw" TargetMode="External"/><Relationship Id="rId194" Type="http://schemas.openxmlformats.org/officeDocument/2006/relationships/hyperlink" Target="https://www.google.com/url?q=http://opdgig.dos.ny.gov/arcgis/rest/services/NYOPDIG/BioData/MapServer/5&amp;usd=1&amp;usg=ALhdy2_kOdfZpboNB_umx6FSOVK5QQq6_A" TargetMode="External"/><Relationship Id="rId199" Type="http://schemas.openxmlformats.org/officeDocument/2006/relationships/hyperlink" Target="https://www.google.com/url?q=http://opdgig.dos.ny.gov/arcgis/rest/services/NYOPDIG/BioData/MapServer/44&amp;usd=1&amp;usg=ALhdy29OXbCOfYSBzaqDiZH1WX4tMnt6tQ" TargetMode="External"/><Relationship Id="rId203" Type="http://schemas.openxmlformats.org/officeDocument/2006/relationships/hyperlink" Target="https://www.google.com/url?q=http://opdgig.dos.ny.gov/arcgis/rest/services/NYOPDIG/HumanUseData/MapServer/15&amp;usd=1&amp;usg=ALhdy29ivvDW6KqaukuAdUenIa5Z5sEvOQ" TargetMode="External"/><Relationship Id="rId208" Type="http://schemas.openxmlformats.org/officeDocument/2006/relationships/hyperlink" Target="https://www.google.com/url?q=http://opdgig.dos.ny.gov/arcgis/rest/services/NYOPDIG/PhysicalData/MapServer/3&amp;usd=1&amp;usg=ALhdy2-XZ3HKjI4mAySeRC4ehcSfVFk2dg" TargetMode="External"/><Relationship Id="rId229" Type="http://schemas.openxmlformats.org/officeDocument/2006/relationships/hyperlink" Target="http://opdgig.dos.ny.gov/geoportal/catalog/search/resource/detailsnoheader.page?uuid=%7b7F70D2C6-7A15-4949-A886-4CED648B3477%7d" TargetMode="External"/><Relationship Id="rId19" Type="http://schemas.openxmlformats.org/officeDocument/2006/relationships/hyperlink" Target="http://j.mp/1lIogS4" TargetMode="External"/><Relationship Id="rId224" Type="http://schemas.openxmlformats.org/officeDocument/2006/relationships/hyperlink" Target="http://107.20.228.18/ArcGIS/rest/services/Wetlands/MapServer/0" TargetMode="External"/><Relationship Id="rId240" Type="http://schemas.openxmlformats.org/officeDocument/2006/relationships/hyperlink" Target="http://www.pwrc.usgs.gov/bba/index.cfm?fa=bba.MapViewer" TargetMode="External"/><Relationship Id="rId245" Type="http://schemas.openxmlformats.org/officeDocument/2006/relationships/hyperlink" Target="http://www.horizon-systems.com/nhdplus/NHDPlusV2_data.php" TargetMode="External"/><Relationship Id="rId14" Type="http://schemas.openxmlformats.org/officeDocument/2006/relationships/hyperlink" Target="http://j.mp/1lIsDwn" TargetMode="External"/><Relationship Id="rId30" Type="http://schemas.openxmlformats.org/officeDocument/2006/relationships/hyperlink" Target="http://j.mp/1lIr0Ph" TargetMode="External"/><Relationship Id="rId35" Type="http://schemas.openxmlformats.org/officeDocument/2006/relationships/hyperlink" Target="http://j.mp/1lIrK7b" TargetMode="External"/><Relationship Id="rId56" Type="http://schemas.openxmlformats.org/officeDocument/2006/relationships/hyperlink" Target="http://j.mp/1lIEAlX" TargetMode="External"/><Relationship Id="rId77" Type="http://schemas.openxmlformats.org/officeDocument/2006/relationships/hyperlink" Target="http://j.mp/TxBzeG" TargetMode="External"/><Relationship Id="rId100" Type="http://schemas.openxmlformats.org/officeDocument/2006/relationships/hyperlink" Target="http://portal.midatlanticocean.org/explore/catalog" TargetMode="External"/><Relationship Id="rId105" Type="http://schemas.openxmlformats.org/officeDocument/2006/relationships/hyperlink" Target="http://portal.midatlanticocean.org/visualize/" TargetMode="External"/><Relationship Id="rId126" Type="http://schemas.openxmlformats.org/officeDocument/2006/relationships/hyperlink" Target="http://portal.midatlanticocean.org/visualize/" TargetMode="External"/><Relationship Id="rId147" Type="http://schemas.openxmlformats.org/officeDocument/2006/relationships/hyperlink" Target="https://www.google.com/url?q=http://www.habitat.noaa.gov/protection/efh/newInv/EFHI/dd/metadata/efha_fgdc_std.htm&amp;usd=1&amp;usg=ALhdy2_wIi94r8uHC1_ch_K0T07eE5nxEQ" TargetMode="External"/><Relationship Id="rId168" Type="http://schemas.openxmlformats.org/officeDocument/2006/relationships/hyperlink" Target="https://www.google.com/url?q=http://csc.noaa.gov/arcgis/rest/services/MarineCadastre/PhysicalOceanographicAndMarineHabitat/MapServer/5&amp;usd=1&amp;usg=ALhdy29Rn4Sy_M7MmuZZtdkcFXTH8MOBEw" TargetMode="External"/><Relationship Id="rId8" Type="http://schemas.openxmlformats.org/officeDocument/2006/relationships/hyperlink" Target="http://j.mp/1lIs1XI" TargetMode="External"/><Relationship Id="rId51" Type="http://schemas.openxmlformats.org/officeDocument/2006/relationships/hyperlink" Target="http://j.mp/1lIEgU9" TargetMode="External"/><Relationship Id="rId72" Type="http://schemas.openxmlformats.org/officeDocument/2006/relationships/hyperlink" Target="http://ec2-50-19-218-171.compute-1.amazonaws.com/arcgis1/rest/services/" TargetMode="External"/><Relationship Id="rId93" Type="http://schemas.openxmlformats.org/officeDocument/2006/relationships/hyperlink" Target="http://ec2-50-19-218-171.compute-1.amazonaws.com/arcgis1/rest/services/HydrologicUnitCodes/MapServer" TargetMode="External"/><Relationship Id="rId98" Type="http://schemas.openxmlformats.org/officeDocument/2006/relationships/hyperlink" Target="http://portal.midatlanticocean.org/explore/catalog" TargetMode="External"/><Relationship Id="rId121" Type="http://schemas.openxmlformats.org/officeDocument/2006/relationships/hyperlink" Target="http://portal.midatlanticocean.org/visualize/" TargetMode="External"/><Relationship Id="rId142" Type="http://schemas.openxmlformats.org/officeDocument/2006/relationships/hyperlink" Target="https://www.google.com/url?q=http://www.ncddc.noaa.gov/approved_recs/nos_de/ocs/ocs/ocs/MB_ParentDataset.html&amp;usd=1&amp;usg=ALhdy28ulrJJEjRrnK2TuqdkblwEz_GkCA" TargetMode="External"/><Relationship Id="rId163" Type="http://schemas.openxmlformats.org/officeDocument/2006/relationships/hyperlink" Target="https://www.google.com/url?q=http://csc.noaa.gov/htdata/CMSP/Metadata/SubmarineCables.htm&amp;usd=1&amp;usg=ALhdy28sdsE3XAKx8281ksLSYBUlcUnqBA" TargetMode="External"/><Relationship Id="rId184" Type="http://schemas.openxmlformats.org/officeDocument/2006/relationships/hyperlink" Target="https://www.google.com/url?q=http://perigean-clone.ad.gatech.edu/ArcGIS/rest/services/usa_mc/MapServer&amp;usd=1&amp;usg=ALhdy2_Xq077DUUNktxFQ885NhSSM97-MQ" TargetMode="External"/><Relationship Id="rId189" Type="http://schemas.openxmlformats.org/officeDocument/2006/relationships/hyperlink" Target="https://www.google.com/url?q=http://opdgig.dos.ny.gov/arcgis/rest/services/NYOPDIG/BioData/MapServer/0&amp;usd=1&amp;usg=ALhdy28-CrCWxr8LJi8mdgvmUxMavy8i1g" TargetMode="External"/><Relationship Id="rId219" Type="http://schemas.openxmlformats.org/officeDocument/2006/relationships/hyperlink" Target="https://www.google.com/url?q=http://opdgig.dos.ny.gov/arcgis/rest/services/NYOPDIG/DataBrownfields/MapServer/3&amp;usd=1&amp;usg=ALhdy283GYM3vPQNmniZ3-I2Tf2xfXXAsw" TargetMode="External"/><Relationship Id="rId3" Type="http://schemas.openxmlformats.org/officeDocument/2006/relationships/hyperlink" Target="http://j.mp/1lInJzx" TargetMode="External"/><Relationship Id="rId214" Type="http://schemas.openxmlformats.org/officeDocument/2006/relationships/hyperlink" Target="https://www.google.com/url?q=http://opdgig.dos.ny.gov/arcgis/rest/services/NYOPDIG/PhysicalData/MapServer/9&amp;usd=1&amp;usg=ALhdy29NwULlYWBi34r1kTAZTS6uGH4ggg" TargetMode="External"/><Relationship Id="rId230" Type="http://schemas.openxmlformats.org/officeDocument/2006/relationships/hyperlink" Target="http://opdgig.dos.ny.gov/geoportal/catalog/search/resource/detailsnoheader.page?uuid=%7bEF6340C6-96B8-438E-945F-E0E1F0068CF5%7d" TargetMode="External"/><Relationship Id="rId235" Type="http://schemas.openxmlformats.org/officeDocument/2006/relationships/hyperlink" Target="http://coastalmap.marine.usgs.gov/regional/contusa/eastcoast/midatl/lis/data.html" TargetMode="External"/><Relationship Id="rId251" Type="http://schemas.openxmlformats.org/officeDocument/2006/relationships/hyperlink" Target="http://www.habitat.noaa.gov/protection/efh/efhmapper/index.html" TargetMode="External"/><Relationship Id="rId25" Type="http://schemas.openxmlformats.org/officeDocument/2006/relationships/hyperlink" Target="http://j.mp/1lIqkcO" TargetMode="External"/><Relationship Id="rId46" Type="http://schemas.openxmlformats.org/officeDocument/2006/relationships/hyperlink" Target="http://j.mp/1p7lvOm" TargetMode="External"/><Relationship Id="rId67" Type="http://schemas.openxmlformats.org/officeDocument/2006/relationships/hyperlink" Target="http://j.mp/1lIGaEp" TargetMode="External"/><Relationship Id="rId116" Type="http://schemas.openxmlformats.org/officeDocument/2006/relationships/hyperlink" Target="http://portal.midatlanticocean.org/visualize/" TargetMode="External"/><Relationship Id="rId137" Type="http://schemas.openxmlformats.org/officeDocument/2006/relationships/hyperlink" Target="http://portal.midatlanticocean.org/visualize/" TargetMode="External"/><Relationship Id="rId158" Type="http://schemas.openxmlformats.org/officeDocument/2006/relationships/hyperlink" Target="https://www.google.com/url?q=http://140.194.46.50:6080/arcgis/rest/services/National_Admin/USACE_Regulatory_Boundary/MapServer/0&amp;usd=1&amp;usg=ALhdy2_5xN-nA39gSjyWHTU4X5N8XyfjFA" TargetMode="External"/><Relationship Id="rId20" Type="http://schemas.openxmlformats.org/officeDocument/2006/relationships/hyperlink" Target="http://j.mp/1lIoNDq" TargetMode="External"/><Relationship Id="rId41" Type="http://schemas.openxmlformats.org/officeDocument/2006/relationships/hyperlink" Target="http://j.mp/1lIzHt7" TargetMode="External"/><Relationship Id="rId62" Type="http://schemas.openxmlformats.org/officeDocument/2006/relationships/hyperlink" Target="http://j.mp/1lIFpez" TargetMode="External"/><Relationship Id="rId83" Type="http://schemas.openxmlformats.org/officeDocument/2006/relationships/hyperlink" Target="http://j.mp/1ypwZ4C" TargetMode="External"/><Relationship Id="rId88" Type="http://schemas.openxmlformats.org/officeDocument/2006/relationships/hyperlink" Target="http://j.mp/1ypChNt" TargetMode="External"/><Relationship Id="rId111" Type="http://schemas.openxmlformats.org/officeDocument/2006/relationships/hyperlink" Target="http://portal.midatlanticocean.org/visualize/" TargetMode="External"/><Relationship Id="rId132" Type="http://schemas.openxmlformats.org/officeDocument/2006/relationships/hyperlink" Target="http://portal.midatlanticocean.org/visualize/" TargetMode="External"/><Relationship Id="rId153" Type="http://schemas.openxmlformats.org/officeDocument/2006/relationships/hyperlink" Target="https://www.google.com/url?q=http://csc.noaa.gov/arcgis/rest/services/MarineCadastre/NationalViewer/MapServer/21&amp;usd=1&amp;usg=ALhdy2_NDzT_LSMsNIyJm0DSkNzXCi-g8Q" TargetMode="External"/><Relationship Id="rId174" Type="http://schemas.openxmlformats.org/officeDocument/2006/relationships/hyperlink" Target="https://www.google.com/url?q=http://csc.noaa.gov/arcgis/rest/services/MarineCadastre/PhysicalOceanographicAndMarineHabitat/MapServer/2&amp;usd=1&amp;usg=ALhdy28w8YINg0cyxvjbVs1XzZ26wtysaA" TargetMode="External"/><Relationship Id="rId179" Type="http://schemas.openxmlformats.org/officeDocument/2006/relationships/hyperlink" Target="https://www.google.com/url?q=http://woodshole.er.usgs.gov/openfile/of2005-1001/data/conmapsg/conmapsg.htm&amp;usd=1&amp;usg=ALhdy29pMsqKjaCORjZkXFgnu8lVNfWnQw" TargetMode="External"/><Relationship Id="rId195" Type="http://schemas.openxmlformats.org/officeDocument/2006/relationships/hyperlink" Target="https://www.google.com/url?q=http://opdgig.dos.ny.gov/arcgis/rest/services/NYOPDIG/BioData/MapServer/6&amp;usd=1&amp;usg=ALhdy2_ZFRFQegme5cQPRBDff5vZqwlvJA" TargetMode="External"/><Relationship Id="rId209" Type="http://schemas.openxmlformats.org/officeDocument/2006/relationships/hyperlink" Target="https://www.google.com/url?q=http://opdgig.dos.ny.gov/arcgis/rest/services/NYOPDIG/PhysicalData/MapServer/4&amp;usd=1&amp;usg=ALhdy2-bejio5D8i6MPQMzlgU_Dljlj6WQ" TargetMode="External"/><Relationship Id="rId190" Type="http://schemas.openxmlformats.org/officeDocument/2006/relationships/hyperlink" Target="https://www.google.com/url?q=http://opdgig.dos.ny.gov/arcgis/rest/services/NYOPDIG/BioData/MapServer/1&amp;usd=1&amp;usg=ALhdy28ZkCTiZljfcVLLLrisH4gVXFVhRQ" TargetMode="External"/><Relationship Id="rId204" Type="http://schemas.openxmlformats.org/officeDocument/2006/relationships/hyperlink" Target="https://www.google.com/url?q=http://opdgig.dos.ny.gov/arcgis/rest/services/NYOPDIG/HumanUseData/MapServer/12&amp;usd=1&amp;usg=ALhdy28VMl86In9VuelGySAlYk5GQPC-oA" TargetMode="External"/><Relationship Id="rId220" Type="http://schemas.openxmlformats.org/officeDocument/2006/relationships/hyperlink" Target="https://www.google.com/url?q=http://opdgig.dos.ny.gov/arcgis/rest/services/NYOPDIG/DataBrownfields/MapServer/4&amp;usd=1&amp;usg=ALhdy28mkzqhvitPzx1Y4bBavpex-XTqAg" TargetMode="External"/><Relationship Id="rId225" Type="http://schemas.openxmlformats.org/officeDocument/2006/relationships/hyperlink" Target="http://csc.noaa.gov/arcgis/rest/services/MarineCadastre/OceanEnergy/MapServer/0" TargetMode="External"/><Relationship Id="rId241" Type="http://schemas.openxmlformats.org/officeDocument/2006/relationships/hyperlink" Target="https://edg.epa.gov/metadata/rest/document?id=%7B17E8BB8B-3F43-4BF5-910F-E9639DC3E967%7D&amp;xsl=metadata_to_html_full" TargetMode="External"/><Relationship Id="rId246" Type="http://schemas.openxmlformats.org/officeDocument/2006/relationships/hyperlink" Target="http://maps.ngdc.noaa.gov/viewers/bathymetry/" TargetMode="External"/><Relationship Id="rId15" Type="http://schemas.openxmlformats.org/officeDocument/2006/relationships/hyperlink" Target="http://j.mp/1lIsKs3" TargetMode="External"/><Relationship Id="rId36" Type="http://schemas.openxmlformats.org/officeDocument/2006/relationships/hyperlink" Target="http://j.mp/1lIznuo" TargetMode="External"/><Relationship Id="rId57" Type="http://schemas.openxmlformats.org/officeDocument/2006/relationships/hyperlink" Target="http://j.mp/1lIEKK3" TargetMode="External"/><Relationship Id="rId106" Type="http://schemas.openxmlformats.org/officeDocument/2006/relationships/hyperlink" Target="http://portal.midatlanticocean.org/visualize/" TargetMode="External"/><Relationship Id="rId127" Type="http://schemas.openxmlformats.org/officeDocument/2006/relationships/hyperlink" Target="http://portal.midatlanticocean.org/visualize/" TargetMode="External"/><Relationship Id="rId10" Type="http://schemas.openxmlformats.org/officeDocument/2006/relationships/hyperlink" Target="http://j.mp/1lIsfht" TargetMode="External"/><Relationship Id="rId31" Type="http://schemas.openxmlformats.org/officeDocument/2006/relationships/hyperlink" Target="http://j.mp/1lIrcOG" TargetMode="External"/><Relationship Id="rId52" Type="http://schemas.openxmlformats.org/officeDocument/2006/relationships/hyperlink" Target="http://j.mp/1lIEnyX" TargetMode="External"/><Relationship Id="rId73" Type="http://schemas.openxmlformats.org/officeDocument/2006/relationships/hyperlink" Target="http://j.mp/TxBlUS" TargetMode="External"/><Relationship Id="rId78" Type="http://schemas.openxmlformats.org/officeDocument/2006/relationships/hyperlink" Target="http://ec2-50-19-218-171.compute-1.amazonaws.com/arcgis1/rest/services/" TargetMode="External"/><Relationship Id="rId94" Type="http://schemas.openxmlformats.org/officeDocument/2006/relationships/hyperlink" Target="http://ec2-50-19-218-171.compute-1.amazonaws.com/arcgis1/rest/services/" TargetMode="External"/><Relationship Id="rId99" Type="http://schemas.openxmlformats.org/officeDocument/2006/relationships/hyperlink" Target="http://portal.midatlanticocean.org/visualize/" TargetMode="External"/><Relationship Id="rId101" Type="http://schemas.openxmlformats.org/officeDocument/2006/relationships/hyperlink" Target="http://portal.midatlanticocean.org/explore/catalog" TargetMode="External"/><Relationship Id="rId122" Type="http://schemas.openxmlformats.org/officeDocument/2006/relationships/hyperlink" Target="http://portal.midatlanticocean.org/visualize/" TargetMode="External"/><Relationship Id="rId143" Type="http://schemas.openxmlformats.org/officeDocument/2006/relationships/hyperlink" Target="https://www.google.com/url?q=http://maritimeboundaries.noaa.gov/arcgis/rest/services/MaritimeBoundaries/US_Maritime_Limits_Boundaries/MapServer/3&amp;usd=1&amp;usg=ALhdy2-MpZFZCdusF2n-RJpVql-RY65r-g" TargetMode="External"/><Relationship Id="rId148" Type="http://schemas.openxmlformats.org/officeDocument/2006/relationships/hyperlink" Target="https://www.google.com/url?q=http://csc.noaa.gov/htdata/CMSP/Metadata/FederalEmergencyManagementAgencyRegions.htm&amp;usd=1&amp;usg=ALhdy29Qrm3xYmPFEOgj0Gjeowy2r45yLA" TargetMode="External"/><Relationship Id="rId164" Type="http://schemas.openxmlformats.org/officeDocument/2006/relationships/hyperlink" Target="https://www.google.com/url?q=http://csc.noaa.gov/arcgis/rest/services/MarineCadastre/NavigationAndMarineTransportation/MapServer/4&amp;usd=1&amp;usg=ALhdy283Q7ygbtQyJvNKQyrQupImZ7NwPw" TargetMode="External"/><Relationship Id="rId169" Type="http://schemas.openxmlformats.org/officeDocument/2006/relationships/hyperlink" Target="https://www.google.com/url?q=http://www.csc.noaa.gov/ArcGISPUB/rest/services/MarineCadastre/OceanWaveResourcePotential/MapServer/0&amp;usd=1&amp;usg=ALhdy288Lwl37dcBAJ-JnaEYrF4X70Pwdw" TargetMode="External"/><Relationship Id="rId185" Type="http://schemas.openxmlformats.org/officeDocument/2006/relationships/hyperlink" Target="https://www.google.com/url?q=http://perigean-clone.ad.gatech.edu/ArcGIS/rest/services/usa_mp/MapServer&amp;usd=1&amp;usg=ALhdy29UHolerN5yvopdMmV3Oa-cFlRU1w" TargetMode="External"/><Relationship Id="rId4" Type="http://schemas.openxmlformats.org/officeDocument/2006/relationships/hyperlink" Target="http://j.mp/1lIr4yJ" TargetMode="External"/><Relationship Id="rId9" Type="http://schemas.openxmlformats.org/officeDocument/2006/relationships/hyperlink" Target="http://j.mp/1lIs7i1" TargetMode="External"/><Relationship Id="rId180" Type="http://schemas.openxmlformats.org/officeDocument/2006/relationships/hyperlink" Target="https://www.google.com/url?q=http://csc.noaa.gov/htdata/CMSP/Metadata/HighFrequencyRadarLocations.htm&amp;usd=1&amp;usg=ALhdy29WyGu8yWlaLWosCYugrMM-byO7qA" TargetMode="External"/><Relationship Id="rId210" Type="http://schemas.openxmlformats.org/officeDocument/2006/relationships/hyperlink" Target="https://www.google.com/url?q=http://opdgig.dos.ny.gov/arcgis/rest/services/NYOPDIG/PhysicalData/MapServer/5&amp;usd=1&amp;usg=ALhdy2__SYW0gGGgwrUJeN_ou6_KsaRG0w" TargetMode="External"/><Relationship Id="rId215" Type="http://schemas.openxmlformats.org/officeDocument/2006/relationships/hyperlink" Target="https://www.google.com/url?q=http://opdgig.dos.ny.gov/arcgis/rest/services/NYOPDIG/PhysicalData/MapServer/10&amp;usd=1&amp;usg=ALhdy2_OBwWOFDeZCdFkusKReTE2MRhDcg" TargetMode="External"/><Relationship Id="rId236" Type="http://schemas.openxmlformats.org/officeDocument/2006/relationships/hyperlink" Target="http://www.pwrc.usgs.gov/bba/index.cfm?fa=bba.getData" TargetMode="External"/><Relationship Id="rId26" Type="http://schemas.openxmlformats.org/officeDocument/2006/relationships/hyperlink" Target="http://j.mp/1lIqAIQ" TargetMode="External"/><Relationship Id="rId231" Type="http://schemas.openxmlformats.org/officeDocument/2006/relationships/hyperlink" Target="http://opdgig.dos.ny.gov/geoportal/catalog/search/resource/detailsnoheader.page?uuid=%7b1B59A8BE-D93F-4D6A-BAF1-DCA9B496B9F9%7d" TargetMode="External"/><Relationship Id="rId252" Type="http://schemas.openxmlformats.org/officeDocument/2006/relationships/hyperlink" Target="http://www.csc.noaa.gov/arcgis/rest/services/dc_slr" TargetMode="External"/><Relationship Id="rId47" Type="http://schemas.openxmlformats.org/officeDocument/2006/relationships/hyperlink" Target="http://j.mp/1lIBuyf" TargetMode="External"/><Relationship Id="rId68" Type="http://schemas.openxmlformats.org/officeDocument/2006/relationships/hyperlink" Target="http://j.mp/1lIGiDR" TargetMode="External"/><Relationship Id="rId89" Type="http://schemas.openxmlformats.org/officeDocument/2006/relationships/hyperlink" Target="http://j.mp/1ypDBzI" TargetMode="External"/><Relationship Id="rId112" Type="http://schemas.openxmlformats.org/officeDocument/2006/relationships/hyperlink" Target="http://portal.midatlanticocean.org/visualize/" TargetMode="External"/><Relationship Id="rId133" Type="http://schemas.openxmlformats.org/officeDocument/2006/relationships/hyperlink" Target="http://portal.midatlanticocean.org/visualize/" TargetMode="External"/><Relationship Id="rId154" Type="http://schemas.openxmlformats.org/officeDocument/2006/relationships/hyperlink" Target="https://www.google.com/url?q=http://csc.noaa.gov/arcgis/rest/services/MarineCadastre/NationalViewer/MapServer/20&amp;usd=1&amp;usg=ALhdy2_WkeWHwzbmDXomRSOTUOdPC3__5w" TargetMode="External"/><Relationship Id="rId175" Type="http://schemas.openxmlformats.org/officeDocument/2006/relationships/hyperlink" Target="https://www.google.com/url?q=http://csc.noaa.gov/arcgis/rest/services/MarineCadastre/NavigationAndMarineTransportation/MapServer/1&amp;usd=1&amp;usg=ALhdy2-3ame-hy588lShdAX3c779_mxhdA" TargetMode="External"/><Relationship Id="rId196" Type="http://schemas.openxmlformats.org/officeDocument/2006/relationships/hyperlink" Target="https://www.google.com/url?q=http://opdgig.dos.ny.gov/arcgis/rest/services/NYOPDIG/BioData/MapServer/7&amp;usd=1&amp;usg=ALhdy2-PmhrD3iS4frc7xuYRSGTwXPwqXw" TargetMode="External"/><Relationship Id="rId200" Type="http://schemas.openxmlformats.org/officeDocument/2006/relationships/hyperlink" Target="https://www.google.com/url?q=http://opdgig.dos.ny.gov/arcgis/rest/services/NYOPDIG/HumanUseData/MapServer/10&amp;usd=1&amp;usg=ALhdy28SA_WEIRTs97PWOUOBH9HVq1D_HQ" TargetMode="External"/><Relationship Id="rId16" Type="http://schemas.openxmlformats.org/officeDocument/2006/relationships/hyperlink" Target="http://j.mp/1lInW5H" TargetMode="External"/><Relationship Id="rId221" Type="http://schemas.openxmlformats.org/officeDocument/2006/relationships/hyperlink" Target="https://eia-ms.esri.com/arcgis/rest/services/20140521StateEnergyProfilesMap/MapServer/37" TargetMode="External"/><Relationship Id="rId242" Type="http://schemas.openxmlformats.org/officeDocument/2006/relationships/hyperlink" Target="http://www.floodmaps.fema.gov/NFHL/status.shtml" TargetMode="External"/><Relationship Id="rId37" Type="http://schemas.openxmlformats.org/officeDocument/2006/relationships/hyperlink" Target="http://j.mp/1lIzrKy" TargetMode="External"/><Relationship Id="rId58" Type="http://schemas.openxmlformats.org/officeDocument/2006/relationships/hyperlink" Target="http://j.mp/1lIERFx" TargetMode="External"/><Relationship Id="rId79" Type="http://schemas.openxmlformats.org/officeDocument/2006/relationships/hyperlink" Target="http://ec2-50-19-218-171.compute-1.amazonaws.com/arcgis1/rest/services/" TargetMode="External"/><Relationship Id="rId102" Type="http://schemas.openxmlformats.org/officeDocument/2006/relationships/hyperlink" Target="http://portal.midatlanticocean.org/explore/catalog" TargetMode="External"/><Relationship Id="rId123" Type="http://schemas.openxmlformats.org/officeDocument/2006/relationships/hyperlink" Target="http://portal.midatlanticocean.org/visualize/" TargetMode="External"/><Relationship Id="rId144" Type="http://schemas.openxmlformats.org/officeDocument/2006/relationships/hyperlink" Target="https://www.google.com/url?q=http://geodata.epa.gov/ArcGIS/rest/services/OEI/EPA_Locations/MapServer/3&amp;usd=1&amp;usg=ALhdy2-Od20J1ls1Fq79dhCxQwYT6A48Ng" TargetMode="External"/><Relationship Id="rId90" Type="http://schemas.openxmlformats.org/officeDocument/2006/relationships/hyperlink" Target="http://csc.noaa.gov/arcgis/rest/services/MarineCadastre/NationalViewer/MapServer/18" TargetMode="External"/><Relationship Id="rId165" Type="http://schemas.openxmlformats.org/officeDocument/2006/relationships/hyperlink" Target="https://www.google.com/url?q=http://coastalmap.marine.usgs.gov/rest/services/EastCoast/AtlanticCoast/MapServer/234&amp;usd=1&amp;usg=ALhdy2_26Cr-8y1V2C_-Rlu60xoDrZ6SWw" TargetMode="External"/><Relationship Id="rId186" Type="http://schemas.openxmlformats.org/officeDocument/2006/relationships/hyperlink" Target="https://www.google.com/url?q=http://csc.noaa.gov/htdata/CMSP/Metadata/WeatherRadarStationsFederal.htm&amp;usd=1&amp;usg=ALhdy2917QA_kP-lqEA9ADucJsETG_itZQ" TargetMode="External"/><Relationship Id="rId211" Type="http://schemas.openxmlformats.org/officeDocument/2006/relationships/hyperlink" Target="https://www.google.com/url?q=http://opdgig.dos.ny.gov/arcgis/rest/services/NYOPDIG/PhysicalData/MapServer/6&amp;usd=1&amp;usg=ALhdy2_Qbj0qU9jGZeV7mvkplHaUU3ZpUg" TargetMode="External"/><Relationship Id="rId232" Type="http://schemas.openxmlformats.org/officeDocument/2006/relationships/hyperlink" Target="http://opdgig.dos.ny.gov/geoportal/catalog/search/resource/detailsnoheader.page?uuid=%7b88205E96-1384-4B1B-AC3D-684AB14EE803%7d" TargetMode="External"/><Relationship Id="rId253" Type="http://schemas.openxmlformats.org/officeDocument/2006/relationships/hyperlink" Target="http://woodshole.er.usgs.gov/project-pages/cvi/" TargetMode="External"/><Relationship Id="rId27" Type="http://schemas.openxmlformats.org/officeDocument/2006/relationships/hyperlink" Target="http://j.mp/1lIqOzF" TargetMode="External"/><Relationship Id="rId48" Type="http://schemas.openxmlformats.org/officeDocument/2006/relationships/hyperlink" Target="http://j.mp/1lIBD4L" TargetMode="External"/><Relationship Id="rId69" Type="http://schemas.openxmlformats.org/officeDocument/2006/relationships/hyperlink" Target="http://j.mp/1lIGoez" TargetMode="External"/><Relationship Id="rId113" Type="http://schemas.openxmlformats.org/officeDocument/2006/relationships/hyperlink" Target="http://portal.midatlanticocean.org/visualize/" TargetMode="External"/><Relationship Id="rId134" Type="http://schemas.openxmlformats.org/officeDocument/2006/relationships/hyperlink" Target="http://portal.midatlanticocean.org/visualize/" TargetMode="External"/><Relationship Id="rId80" Type="http://schemas.openxmlformats.org/officeDocument/2006/relationships/hyperlink" Target="http://www.northeastoceandata.org/data/data-download/" TargetMode="External"/><Relationship Id="rId155" Type="http://schemas.openxmlformats.org/officeDocument/2006/relationships/hyperlink" Target="https://www.google.com/url?q=http://csc.noaa.gov/arcgis/rest/services/MarineCadastre/NationalViewer/MapServer/22&amp;usd=1&amp;usg=ALhdy2_clWZ-7wfVqaeJe1LJZvTX_OhYGQ" TargetMode="External"/><Relationship Id="rId176" Type="http://schemas.openxmlformats.org/officeDocument/2006/relationships/hyperlink" Target="https://www.google.com/url?q=http://csc.noaa.gov/htdata/CMSP/Metadata/WrecksAndObstructions.htm&amp;usd=1&amp;usg=ALhdy29olTTw6wRT4ZoivbPaPjGvOqO1uA" TargetMode="External"/><Relationship Id="rId197" Type="http://schemas.openxmlformats.org/officeDocument/2006/relationships/hyperlink" Target="https://www.google.com/url?q=http://opdgig.dos.ny.gov/arcgis/rest/services/NYOPDIG/BioData/MapServer/21&amp;usd=1&amp;usg=ALhdy2-_dcAvjocX2mJZc2GmZLb9LTPDwg" TargetMode="External"/><Relationship Id="rId201" Type="http://schemas.openxmlformats.org/officeDocument/2006/relationships/hyperlink" Target="https://www.google.com/url?q=http://opdgig.dos.ny.gov/arcgis/rest/services/NYOPDIG/HumanUseData/MapServer/14&amp;usd=1&amp;usg=ALhdy2-PnB4hJyRjjW4SYQMowe_AQOlP3Q" TargetMode="External"/><Relationship Id="rId222" Type="http://schemas.openxmlformats.org/officeDocument/2006/relationships/hyperlink" Target="https://eia-ms.esri.com/arcgis/rest/services/20140521StateEnergyProfilesMap/MapServer/38" TargetMode="External"/><Relationship Id="rId243" Type="http://schemas.openxmlformats.org/officeDocument/2006/relationships/hyperlink" Target="http://csc.noaa.gov/arcgis/rest/services/MarineCadastre/AvianAverageAnnualAbundance/MapServer" TargetMode="External"/><Relationship Id="rId17" Type="http://schemas.openxmlformats.org/officeDocument/2006/relationships/hyperlink" Target="http://j.mp/1lIo0Te" TargetMode="External"/><Relationship Id="rId38" Type="http://schemas.openxmlformats.org/officeDocument/2006/relationships/hyperlink" Target="http://j.mp/1lIzu92" TargetMode="External"/><Relationship Id="rId59" Type="http://schemas.openxmlformats.org/officeDocument/2006/relationships/hyperlink" Target="http://j.mp/1lIEWJ7" TargetMode="External"/><Relationship Id="rId103" Type="http://schemas.openxmlformats.org/officeDocument/2006/relationships/hyperlink" Target="http://portal.midatlanticocean.org/visualize/" TargetMode="External"/><Relationship Id="rId124" Type="http://schemas.openxmlformats.org/officeDocument/2006/relationships/hyperlink" Target="http://portal.midatlanticocean.org/visualize/"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portal.midatlanticocean.org/visualize/" TargetMode="External"/><Relationship Id="rId21" Type="http://schemas.openxmlformats.org/officeDocument/2006/relationships/hyperlink" Target="http://j.mp/1lIogS4" TargetMode="External"/><Relationship Id="rId42" Type="http://schemas.openxmlformats.org/officeDocument/2006/relationships/hyperlink" Target="http://j.mp/1lIzC8G" TargetMode="External"/><Relationship Id="rId63" Type="http://schemas.openxmlformats.org/officeDocument/2006/relationships/hyperlink" Target="http://j.mp/1lIFq23" TargetMode="External"/><Relationship Id="rId84" Type="http://schemas.openxmlformats.org/officeDocument/2006/relationships/hyperlink" Target="http://j.mp/1lIGxyx" TargetMode="External"/><Relationship Id="rId138" Type="http://schemas.openxmlformats.org/officeDocument/2006/relationships/hyperlink" Target="http://portal.midatlanticocean.org/visualize/" TargetMode="External"/><Relationship Id="rId159" Type="http://schemas.openxmlformats.org/officeDocument/2006/relationships/hyperlink" Target="http://marinecadastre.gov/data/" TargetMode="External"/><Relationship Id="rId170" Type="http://schemas.openxmlformats.org/officeDocument/2006/relationships/hyperlink" Target="https://www.google.com/url?q=http://opdgig.dos.ny.gov/arcgis/rest/services/NYOPDIG/BioData/MapServer/70&amp;usd=1&amp;usg=ALhdy29uaNgnUn-yABe6PVokhgUV7Lzdsw" TargetMode="External"/><Relationship Id="rId191" Type="http://schemas.openxmlformats.org/officeDocument/2006/relationships/hyperlink" Target="https://www.google.com/url?q=http://opdgig.dos.ny.gov/arcgis/rest/services/NYOPDIG/DataBrownfields/MapServer/3&amp;usd=1&amp;usg=ALhdy283GYM3vPQNmniZ3-I2Tf2xfXXAsw" TargetMode="External"/><Relationship Id="rId205" Type="http://schemas.openxmlformats.org/officeDocument/2006/relationships/hyperlink" Target="http://opdgig.dos.ny.gov/" TargetMode="External"/><Relationship Id="rId226" Type="http://schemas.openxmlformats.org/officeDocument/2006/relationships/hyperlink" Target="http://107.20.228.18/ArcGIS/services/Wetlands/MapServer/WMSServer?" TargetMode="External"/><Relationship Id="rId247" Type="http://schemas.openxmlformats.org/officeDocument/2006/relationships/hyperlink" Target="http://www.marine-geo.org/portals/lis/" TargetMode="External"/><Relationship Id="rId107" Type="http://schemas.openxmlformats.org/officeDocument/2006/relationships/hyperlink" Target="http://j.mp/1Qr7nMY" TargetMode="External"/><Relationship Id="rId268" Type="http://schemas.openxmlformats.org/officeDocument/2006/relationships/hyperlink" Target="http://www.habitat.noaa.gov/protection/efh/newInv/index.html" TargetMode="External"/><Relationship Id="rId11" Type="http://schemas.openxmlformats.org/officeDocument/2006/relationships/hyperlink" Target="http://j.mp/1lIs7i1" TargetMode="External"/><Relationship Id="rId32" Type="http://schemas.openxmlformats.org/officeDocument/2006/relationships/hyperlink" Target="http://j.mp/1lIr0Ph" TargetMode="External"/><Relationship Id="rId53" Type="http://schemas.openxmlformats.org/officeDocument/2006/relationships/hyperlink" Target="http://j.mp/1lIEgU9" TargetMode="External"/><Relationship Id="rId74" Type="http://schemas.openxmlformats.org/officeDocument/2006/relationships/hyperlink" Target="http://j.mp/1ypwZ4C" TargetMode="External"/><Relationship Id="rId128" Type="http://schemas.openxmlformats.org/officeDocument/2006/relationships/hyperlink" Target="http://portal.midatlanticocean.org/visualize/" TargetMode="External"/><Relationship Id="rId149" Type="http://schemas.openxmlformats.org/officeDocument/2006/relationships/hyperlink" Target="http://portal.midatlanticocean.org/visualize/" TargetMode="External"/><Relationship Id="rId5" Type="http://schemas.openxmlformats.org/officeDocument/2006/relationships/hyperlink" Target="http://j.mp/1lInJzx" TargetMode="External"/><Relationship Id="rId95" Type="http://schemas.openxmlformats.org/officeDocument/2006/relationships/hyperlink" Target="http://50.19.218.171/arcgis1/rest/services/OceanUses/VMS_Squid2014/MapServer/0" TargetMode="External"/><Relationship Id="rId160" Type="http://schemas.openxmlformats.org/officeDocument/2006/relationships/hyperlink" Target="http://portal.midatlanticocean.org/explore/catalog" TargetMode="External"/><Relationship Id="rId181" Type="http://schemas.openxmlformats.org/officeDocument/2006/relationships/hyperlink" Target="https://www.google.com/url?q=http://opdgig.dos.ny.gov/arcgis/rest/services/NYOPDIG/PhysicalData/MapServer/4&amp;usd=1&amp;usg=ALhdy2-bejio5D8i6MPQMzlgU_Dljlj6WQ" TargetMode="External"/><Relationship Id="rId216" Type="http://schemas.openxmlformats.org/officeDocument/2006/relationships/hyperlink" Target="http://www.pwrc.usgs.gov/bba/index.cfm?fa=bba.getData" TargetMode="External"/><Relationship Id="rId237" Type="http://schemas.openxmlformats.org/officeDocument/2006/relationships/hyperlink" Target="http://www.birdlife.org/datazone/info/spcdownload" TargetMode="External"/><Relationship Id="rId258" Type="http://schemas.openxmlformats.org/officeDocument/2006/relationships/hyperlink" Target="http://www.lisrc.uconn.edu/lisrc/catalog.asp" TargetMode="External"/><Relationship Id="rId279" Type="http://schemas.openxmlformats.org/officeDocument/2006/relationships/hyperlink" Target="http://ctdeep.maps.arcgis.com/apps/OnePane/main/index.html?appid=f832fed320df4825b5ab5e15c9c50b4e" TargetMode="External"/><Relationship Id="rId22" Type="http://schemas.openxmlformats.org/officeDocument/2006/relationships/hyperlink" Target="http://j.mp/1lIoNDq" TargetMode="External"/><Relationship Id="rId43" Type="http://schemas.openxmlformats.org/officeDocument/2006/relationships/hyperlink" Target="http://j.mp/1lIzHt7" TargetMode="External"/><Relationship Id="rId64" Type="http://schemas.openxmlformats.org/officeDocument/2006/relationships/hyperlink" Target="http://j.mp/1lIFpez" TargetMode="External"/><Relationship Id="rId118" Type="http://schemas.openxmlformats.org/officeDocument/2006/relationships/hyperlink" Target="http://portal.midatlanticocean.org/explore/catalog" TargetMode="External"/><Relationship Id="rId139" Type="http://schemas.openxmlformats.org/officeDocument/2006/relationships/hyperlink" Target="http://portal.midatlanticocean.org/visualize/" TargetMode="External"/><Relationship Id="rId85" Type="http://schemas.openxmlformats.org/officeDocument/2006/relationships/hyperlink" Target="http://j.mp/TxBszK" TargetMode="External"/><Relationship Id="rId150" Type="http://schemas.openxmlformats.org/officeDocument/2006/relationships/hyperlink" Target="http://portal.midatlanticocean.org/visualize/" TargetMode="External"/><Relationship Id="rId171" Type="http://schemas.openxmlformats.org/officeDocument/2006/relationships/hyperlink" Target="https://www.google.com/url?q=http://opdgig.dos.ny.gov/arcgis/rest/services/NYOPDIG/BioData/MapServer/44&amp;usd=1&amp;usg=ALhdy29OXbCOfYSBzaqDiZH1WX4tMnt6tQ" TargetMode="External"/><Relationship Id="rId192" Type="http://schemas.openxmlformats.org/officeDocument/2006/relationships/hyperlink" Target="https://www.google.com/url?q=http://opdgig.dos.ny.gov/arcgis/rest/services/NYOPDIG/DataBrownfields/MapServer/4&amp;usd=1&amp;usg=ALhdy28mkzqhvitPzx1Y4bBavpex-XTqAg" TargetMode="External"/><Relationship Id="rId206" Type="http://schemas.openxmlformats.org/officeDocument/2006/relationships/hyperlink" Target="http://opdgig.dos.ny.gov/arcgis/rest/services/NYOPDIG/BioData/MapServer/139" TargetMode="External"/><Relationship Id="rId227" Type="http://schemas.openxmlformats.org/officeDocument/2006/relationships/hyperlink" Target="http://www.fws.gov/wetlands/Data/Data-Download.html" TargetMode="External"/><Relationship Id="rId248" Type="http://schemas.openxmlformats.org/officeDocument/2006/relationships/hyperlink" Target="http://www.marine-geo.org/portals/lis/" TargetMode="External"/><Relationship Id="rId269" Type="http://schemas.openxmlformats.org/officeDocument/2006/relationships/hyperlink" Target="http://maps.coastalresilience.org/network/" TargetMode="External"/><Relationship Id="rId12" Type="http://schemas.openxmlformats.org/officeDocument/2006/relationships/hyperlink" Target="http://j.mp/1lIsfht" TargetMode="External"/><Relationship Id="rId33" Type="http://schemas.openxmlformats.org/officeDocument/2006/relationships/hyperlink" Target="http://j.mp/1lIrcOG" TargetMode="External"/><Relationship Id="rId108" Type="http://schemas.openxmlformats.org/officeDocument/2006/relationships/hyperlink" Target="http://www.greateratlantic.fisheries.noaa.gov/educational_resources/gis/data/index.html" TargetMode="External"/><Relationship Id="rId129" Type="http://schemas.openxmlformats.org/officeDocument/2006/relationships/hyperlink" Target="http://portal.midatlanticocean.org/visualize/" TargetMode="External"/><Relationship Id="rId280" Type="http://schemas.openxmlformats.org/officeDocument/2006/relationships/hyperlink" Target="http://www.gismaps.ct.gov/CTGIS/rest/services/DEEP_Coastal_Access/MapServer/0" TargetMode="External"/><Relationship Id="rId54" Type="http://schemas.openxmlformats.org/officeDocument/2006/relationships/hyperlink" Target="http://j.mp/1lIEnyX" TargetMode="External"/><Relationship Id="rId75" Type="http://schemas.openxmlformats.org/officeDocument/2006/relationships/hyperlink" Target="http://j.mp/1ypx4Ff" TargetMode="External"/><Relationship Id="rId96" Type="http://schemas.openxmlformats.org/officeDocument/2006/relationships/hyperlink" Target="http://j.mp/1Qr6eoJ" TargetMode="External"/><Relationship Id="rId140" Type="http://schemas.openxmlformats.org/officeDocument/2006/relationships/hyperlink" Target="http://portal.midatlanticocean.org/visualize/" TargetMode="External"/><Relationship Id="rId161" Type="http://schemas.openxmlformats.org/officeDocument/2006/relationships/hyperlink" Target="https://www.google.com/url?q=http://opdgig.dos.ny.gov/arcgis/rest/services/NYOPDIG/BioData/MapServer/0&amp;usd=1&amp;usg=ALhdy28-CrCWxr8LJi8mdgvmUxMavy8i1g" TargetMode="External"/><Relationship Id="rId182" Type="http://schemas.openxmlformats.org/officeDocument/2006/relationships/hyperlink" Target="https://www.google.com/url?q=http://opdgig.dos.ny.gov/arcgis/rest/services/NYOPDIG/PhysicalData/MapServer/5&amp;usd=1&amp;usg=ALhdy2__SYW0gGGgwrUJeN_ou6_KsaRG0w" TargetMode="External"/><Relationship Id="rId217" Type="http://schemas.openxmlformats.org/officeDocument/2006/relationships/hyperlink" Target="http://www.epa.gov/enviro/geo_data.html" TargetMode="External"/><Relationship Id="rId6" Type="http://schemas.openxmlformats.org/officeDocument/2006/relationships/hyperlink" Target="http://j.mp/1lIr4yJ" TargetMode="External"/><Relationship Id="rId238" Type="http://schemas.openxmlformats.org/officeDocument/2006/relationships/hyperlink" Target="http://www.dec.ny.gov/animals/31181.html" TargetMode="External"/><Relationship Id="rId259" Type="http://schemas.openxmlformats.org/officeDocument/2006/relationships/hyperlink" Target="http://www.lisrc.uconn.edu/lisrc/catalog.asp" TargetMode="External"/><Relationship Id="rId23" Type="http://schemas.openxmlformats.org/officeDocument/2006/relationships/hyperlink" Target="http://j.mp/1lIoRTU" TargetMode="External"/><Relationship Id="rId119" Type="http://schemas.openxmlformats.org/officeDocument/2006/relationships/hyperlink" Target="http://portal.midatlanticocean.org/explore/catalog" TargetMode="External"/><Relationship Id="rId270" Type="http://schemas.openxmlformats.org/officeDocument/2006/relationships/hyperlink" Target="http://maps.coastalresilience.org/nyct/" TargetMode="External"/><Relationship Id="rId44" Type="http://schemas.openxmlformats.org/officeDocument/2006/relationships/hyperlink" Target="http://j.mp/1lIzNRt" TargetMode="External"/><Relationship Id="rId65" Type="http://schemas.openxmlformats.org/officeDocument/2006/relationships/hyperlink" Target="http://j.mp/1lIFuPp" TargetMode="External"/><Relationship Id="rId86" Type="http://schemas.openxmlformats.org/officeDocument/2006/relationships/hyperlink" Target="http://j.mp/1ypChNt" TargetMode="External"/><Relationship Id="rId130" Type="http://schemas.openxmlformats.org/officeDocument/2006/relationships/hyperlink" Target="http://portal.midatlanticocean.org/visualize/" TargetMode="External"/><Relationship Id="rId151" Type="http://schemas.openxmlformats.org/officeDocument/2006/relationships/hyperlink" Target="http://portal.midatlanticocean.org/visualize/" TargetMode="External"/><Relationship Id="rId172" Type="http://schemas.openxmlformats.org/officeDocument/2006/relationships/hyperlink" Target="https://www.google.com/url?q=http://opdgig.dos.ny.gov/arcgis/rest/services/NYOPDIG/HumanUseData/MapServer/10&amp;usd=1&amp;usg=ALhdy28SA_WEIRTs97PWOUOBH9HVq1D_HQ" TargetMode="External"/><Relationship Id="rId193" Type="http://schemas.openxmlformats.org/officeDocument/2006/relationships/hyperlink" Target="https://eia-ms.esri.com/arcgis/rest/services/20140521StateEnergyProfilesMap/MapServer/37" TargetMode="External"/><Relationship Id="rId207" Type="http://schemas.openxmlformats.org/officeDocument/2006/relationships/hyperlink" Target="http://ec2-50-19-218-171.compute-1.amazonaws.com/arcgis1/rest/services/" TargetMode="External"/><Relationship Id="rId228" Type="http://schemas.openxmlformats.org/officeDocument/2006/relationships/hyperlink" Target="http://longislandsoundstudy.net/" TargetMode="External"/><Relationship Id="rId249" Type="http://schemas.openxmlformats.org/officeDocument/2006/relationships/hyperlink" Target="http://marinecadastre.gov/data/" TargetMode="External"/><Relationship Id="rId13" Type="http://schemas.openxmlformats.org/officeDocument/2006/relationships/hyperlink" Target="http://j.mp/1lIsjOc" TargetMode="External"/><Relationship Id="rId18" Type="http://schemas.openxmlformats.org/officeDocument/2006/relationships/hyperlink" Target="http://j.mp/1lInW5H" TargetMode="External"/><Relationship Id="rId39" Type="http://schemas.openxmlformats.org/officeDocument/2006/relationships/hyperlink" Target="http://j.mp/1lIzrKy" TargetMode="External"/><Relationship Id="rId109" Type="http://schemas.openxmlformats.org/officeDocument/2006/relationships/hyperlink" Target="http://50.19.218.171/arcgis1/rest/services/OceanUses/FisheryManagementAreasSample/MapServer/42" TargetMode="External"/><Relationship Id="rId260" Type="http://schemas.openxmlformats.org/officeDocument/2006/relationships/hyperlink" Target="http://www.lisrc.uconn.edu/lisrc/catalog.asp" TargetMode="External"/><Relationship Id="rId265" Type="http://schemas.openxmlformats.org/officeDocument/2006/relationships/hyperlink" Target="http://www.horizon-systems.com/nhdplus/NHDPlusV2_data.php" TargetMode="External"/><Relationship Id="rId281" Type="http://schemas.openxmlformats.org/officeDocument/2006/relationships/hyperlink" Target="http://ctecoapp1.uconn.edu/advancedviewer/" TargetMode="External"/><Relationship Id="rId34" Type="http://schemas.openxmlformats.org/officeDocument/2006/relationships/hyperlink" Target="http://j.mp/1lIrAgb" TargetMode="External"/><Relationship Id="rId50" Type="http://schemas.openxmlformats.org/officeDocument/2006/relationships/hyperlink" Target="http://j.mp/1lIBD4L" TargetMode="External"/><Relationship Id="rId55" Type="http://schemas.openxmlformats.org/officeDocument/2006/relationships/hyperlink" Target="http://j.mp/1lIEqeg" TargetMode="External"/><Relationship Id="rId76" Type="http://schemas.openxmlformats.org/officeDocument/2006/relationships/hyperlink" Target="http://geodata.epa.gov/arcgis/rest/services/OEI/FRS_INTERESTS/MapServer/15" TargetMode="External"/><Relationship Id="rId97" Type="http://schemas.openxmlformats.org/officeDocument/2006/relationships/hyperlink" Target="http://50.19.218.171/arcgis1/rest/services/OceanUses/VMS_Mackerel2014/MapServer/0" TargetMode="External"/><Relationship Id="rId104" Type="http://schemas.openxmlformats.org/officeDocument/2006/relationships/hyperlink" Target="http://www.greateratlantic.fisheries.noaa.gov/educational_resources/gis/data/index.html" TargetMode="External"/><Relationship Id="rId120" Type="http://schemas.openxmlformats.org/officeDocument/2006/relationships/hyperlink" Target="http://portal.midatlanticocean.org/explore/catalog" TargetMode="External"/><Relationship Id="rId125" Type="http://schemas.openxmlformats.org/officeDocument/2006/relationships/hyperlink" Target="http://portal.midatlanticocean.org/visualize/" TargetMode="External"/><Relationship Id="rId141" Type="http://schemas.openxmlformats.org/officeDocument/2006/relationships/hyperlink" Target="http://portal.midatlanticocean.org/visualize/" TargetMode="External"/><Relationship Id="rId146" Type="http://schemas.openxmlformats.org/officeDocument/2006/relationships/hyperlink" Target="http://portal.midatlanticocean.org/visualize/" TargetMode="External"/><Relationship Id="rId167" Type="http://schemas.openxmlformats.org/officeDocument/2006/relationships/hyperlink" Target="https://www.google.com/url?q=http://opdgig.dos.ny.gov/arcgis/rest/services/NYOPDIG/BioData/MapServer/6&amp;usd=1&amp;usg=ALhdy2_ZFRFQegme5cQPRBDff5vZqwlvJA" TargetMode="External"/><Relationship Id="rId188" Type="http://schemas.openxmlformats.org/officeDocument/2006/relationships/hyperlink" Target="https://www.google.com/url?q=http://opdgig.dos.ny.gov/arcgis/rest/services/NYOPDIG/PhysicalData/MapServer/11&amp;usd=1&amp;usg=ALhdy2_dEH-8sHc6-6y6yZKywUinkX_5lg" TargetMode="External"/><Relationship Id="rId7" Type="http://schemas.openxmlformats.org/officeDocument/2006/relationships/hyperlink" Target="http://j.mp/1lIr5T6" TargetMode="External"/><Relationship Id="rId71" Type="http://schemas.openxmlformats.org/officeDocument/2006/relationships/hyperlink" Target="http://j.mp/1lIGoez" TargetMode="External"/><Relationship Id="rId92" Type="http://schemas.openxmlformats.org/officeDocument/2006/relationships/hyperlink" Target="http://50.19.218.171/arcgis1/rest/services/OceanUses/VMS_Scallop2011To2014LessThan5knots/MapServer/0" TargetMode="External"/><Relationship Id="rId162" Type="http://schemas.openxmlformats.org/officeDocument/2006/relationships/hyperlink" Target="https://www.google.com/url?q=http://opdgig.dos.ny.gov/arcgis/rest/services/NYOPDIG/BioData/MapServer/1&amp;usd=1&amp;usg=ALhdy28ZkCTiZljfcVLLLrisH4gVXFVhRQ" TargetMode="External"/><Relationship Id="rId183" Type="http://schemas.openxmlformats.org/officeDocument/2006/relationships/hyperlink" Target="https://www.google.com/url?q=http://opdgig.dos.ny.gov/arcgis/rest/services/NYOPDIG/PhysicalData/MapServer/6&amp;usd=1&amp;usg=ALhdy2_Qbj0qU9jGZeV7mvkplHaUU3ZpUg" TargetMode="External"/><Relationship Id="rId213" Type="http://schemas.openxmlformats.org/officeDocument/2006/relationships/hyperlink" Target="http://rcngrants.org/spatialData" TargetMode="External"/><Relationship Id="rId218" Type="http://schemas.openxmlformats.org/officeDocument/2006/relationships/hyperlink" Target="http://www.pwrc.usgs.gov/bba/index.cfm?fa=bba.MapViewer" TargetMode="External"/><Relationship Id="rId234" Type="http://schemas.openxmlformats.org/officeDocument/2006/relationships/hyperlink" Target="http://archive-org.com/page/353631/2012-10-02/http:/www.natureserve.org/getData/pollinatorMaps.jsp" TargetMode="External"/><Relationship Id="rId239" Type="http://schemas.openxmlformats.org/officeDocument/2006/relationships/hyperlink" Target="http://giswww.westchestergov.com/wcgis/Env.htm" TargetMode="External"/><Relationship Id="rId2" Type="http://schemas.openxmlformats.org/officeDocument/2006/relationships/hyperlink" Target="http://www.northeastoceandata.org/data/data-download/" TargetMode="External"/><Relationship Id="rId29" Type="http://schemas.openxmlformats.org/officeDocument/2006/relationships/hyperlink" Target="http://j.mp/1lIqOzF" TargetMode="External"/><Relationship Id="rId250" Type="http://schemas.openxmlformats.org/officeDocument/2006/relationships/hyperlink" Target="http://marinecadastre.gov/data/" TargetMode="External"/><Relationship Id="rId255" Type="http://schemas.openxmlformats.org/officeDocument/2006/relationships/hyperlink" Target="http://www.lisrc.uconn.edu/lisrc/catalog.asp" TargetMode="External"/><Relationship Id="rId271" Type="http://schemas.openxmlformats.org/officeDocument/2006/relationships/hyperlink" Target="http://www.habitat.noaa.gov/protection/efh/efhmapper/index.html" TargetMode="External"/><Relationship Id="rId276" Type="http://schemas.openxmlformats.org/officeDocument/2006/relationships/hyperlink" Target="mailto:NGDC.maps@noaa.gov" TargetMode="External"/><Relationship Id="rId24" Type="http://schemas.openxmlformats.org/officeDocument/2006/relationships/hyperlink" Target="http://j.mp/1lIp9tO" TargetMode="External"/><Relationship Id="rId40" Type="http://schemas.openxmlformats.org/officeDocument/2006/relationships/hyperlink" Target="http://j.mp/1lIzu92" TargetMode="External"/><Relationship Id="rId45" Type="http://schemas.openxmlformats.org/officeDocument/2006/relationships/hyperlink" Target="http://j.mp/1lIzTbC" TargetMode="External"/><Relationship Id="rId66" Type="http://schemas.openxmlformats.org/officeDocument/2006/relationships/hyperlink" Target="http://j.mp/1lIFYVH" TargetMode="External"/><Relationship Id="rId87" Type="http://schemas.openxmlformats.org/officeDocument/2006/relationships/hyperlink" Target="http://j.mp/1ypEacN" TargetMode="External"/><Relationship Id="rId110" Type="http://schemas.openxmlformats.org/officeDocument/2006/relationships/hyperlink" Target="http://j.mp/1O8s1kS" TargetMode="External"/><Relationship Id="rId115" Type="http://schemas.openxmlformats.org/officeDocument/2006/relationships/hyperlink" Target="http://www.northeastoceandata.org/eelgrass/past-eelgrass-surveys/" TargetMode="External"/><Relationship Id="rId131" Type="http://schemas.openxmlformats.org/officeDocument/2006/relationships/hyperlink" Target="http://portal.midatlanticocean.org/visualize/" TargetMode="External"/><Relationship Id="rId136" Type="http://schemas.openxmlformats.org/officeDocument/2006/relationships/hyperlink" Target="http://portal.midatlanticocean.org/visualize/" TargetMode="External"/><Relationship Id="rId157" Type="http://schemas.openxmlformats.org/officeDocument/2006/relationships/hyperlink" Target="http://marinecadastre.gov/data/" TargetMode="External"/><Relationship Id="rId178" Type="http://schemas.openxmlformats.org/officeDocument/2006/relationships/hyperlink" Target="https://www.google.com/url?q=http://opdgig.dos.ny.gov/arcgis/rest/services/NYOPDIG/PhysicalData/MapServer/1&amp;usd=1&amp;usg=ALhdy2-fynqyBxyWZyEMrK5UxmhSNQxWYg" TargetMode="External"/><Relationship Id="rId61" Type="http://schemas.openxmlformats.org/officeDocument/2006/relationships/hyperlink" Target="http://j.mp/1lIEWJ7" TargetMode="External"/><Relationship Id="rId82" Type="http://schemas.openxmlformats.org/officeDocument/2006/relationships/hyperlink" Target="http://j.mp/TxBzeG" TargetMode="External"/><Relationship Id="rId152" Type="http://schemas.openxmlformats.org/officeDocument/2006/relationships/hyperlink" Target="http://portal.midatlanticocean.org/visualize/" TargetMode="External"/><Relationship Id="rId173" Type="http://schemas.openxmlformats.org/officeDocument/2006/relationships/hyperlink" Target="https://www.google.com/url?q=http://opdgig.dos.ny.gov/arcgis/rest/services/NYOPDIG/HumanUseData/MapServer/14&amp;usd=1&amp;usg=ALhdy2-PnB4hJyRjjW4SYQMowe_AQOlP3Q" TargetMode="External"/><Relationship Id="rId194" Type="http://schemas.openxmlformats.org/officeDocument/2006/relationships/hyperlink" Target="https://eia-ms.esri.com/arcgis/rest/services/20140521StateEnergyProfilesMap/MapServer/38" TargetMode="External"/><Relationship Id="rId199" Type="http://schemas.openxmlformats.org/officeDocument/2006/relationships/hyperlink" Target="http://watersgeo.epa.gov/arcgis/rest/services/OWRAD_NP21/NPDES_NP21/MapServer/0" TargetMode="External"/><Relationship Id="rId203" Type="http://schemas.openxmlformats.org/officeDocument/2006/relationships/hyperlink" Target="http://107.20.228.18/ArcGIS/rest/services/Wetlands/MapServer/0" TargetMode="External"/><Relationship Id="rId208" Type="http://schemas.openxmlformats.org/officeDocument/2006/relationships/hyperlink" Target="http://www.northeastoceandata.org/data/data-download/" TargetMode="External"/><Relationship Id="rId229" Type="http://schemas.openxmlformats.org/officeDocument/2006/relationships/hyperlink" Target="http://www.ct.gov/deep/cwp/view.asp?a=2698&amp;q=322898&amp;deepNav_GID=1707%20" TargetMode="External"/><Relationship Id="rId19" Type="http://schemas.openxmlformats.org/officeDocument/2006/relationships/hyperlink" Target="http://j.mp/1lIo0Te" TargetMode="External"/><Relationship Id="rId224" Type="http://schemas.openxmlformats.org/officeDocument/2006/relationships/hyperlink" Target="https://hazards.fema.gov/gis/nfhl/rest/services/public/NFHL/MapServer" TargetMode="External"/><Relationship Id="rId240" Type="http://schemas.openxmlformats.org/officeDocument/2006/relationships/hyperlink" Target="http://catalog.data.gov/dataset/zebra-and-quagga-mussel-distribution-in-north-america-direct-download" TargetMode="External"/><Relationship Id="rId245" Type="http://schemas.openxmlformats.org/officeDocument/2006/relationships/hyperlink" Target="http://www.marine-geo.org/portals/lis/" TargetMode="External"/><Relationship Id="rId261" Type="http://schemas.openxmlformats.org/officeDocument/2006/relationships/hyperlink" Target="http://www.lisrc.uconn.edu/lisrc/catalog.asp" TargetMode="External"/><Relationship Id="rId266" Type="http://schemas.openxmlformats.org/officeDocument/2006/relationships/hyperlink" Target="http://maps.ngdc.noaa.gov/viewers/bathymetry/" TargetMode="External"/><Relationship Id="rId14" Type="http://schemas.openxmlformats.org/officeDocument/2006/relationships/hyperlink" Target="http://j.mp/1lIsoBE" TargetMode="External"/><Relationship Id="rId30" Type="http://schemas.openxmlformats.org/officeDocument/2006/relationships/hyperlink" Target="http://j.mp/1lIqUYb" TargetMode="External"/><Relationship Id="rId35" Type="http://schemas.openxmlformats.org/officeDocument/2006/relationships/hyperlink" Target="http://j.mp/1lIrEMG" TargetMode="External"/><Relationship Id="rId56" Type="http://schemas.openxmlformats.org/officeDocument/2006/relationships/hyperlink" Target="http://j.mp/1lIEs5Z" TargetMode="External"/><Relationship Id="rId77" Type="http://schemas.openxmlformats.org/officeDocument/2006/relationships/hyperlink" Target="http://j.mp/1ypDBzI" TargetMode="External"/><Relationship Id="rId100" Type="http://schemas.openxmlformats.org/officeDocument/2006/relationships/hyperlink" Target="http://j.mp/1Qr6vIk" TargetMode="External"/><Relationship Id="rId105" Type="http://schemas.openxmlformats.org/officeDocument/2006/relationships/hyperlink" Target="http://j.mp/1Qr77h2" TargetMode="External"/><Relationship Id="rId126" Type="http://schemas.openxmlformats.org/officeDocument/2006/relationships/hyperlink" Target="http://portal.midatlanticocean.org/visualize/" TargetMode="External"/><Relationship Id="rId147" Type="http://schemas.openxmlformats.org/officeDocument/2006/relationships/hyperlink" Target="http://portal.midatlanticocean.org/visualize/" TargetMode="External"/><Relationship Id="rId168" Type="http://schemas.openxmlformats.org/officeDocument/2006/relationships/hyperlink" Target="https://www.google.com/url?q=http://opdgig.dos.ny.gov/arcgis/rest/services/NYOPDIG/BioData/MapServer/7&amp;usd=1&amp;usg=ALhdy2-PmhrD3iS4frc7xuYRSGTwXPwqXw" TargetMode="External"/><Relationship Id="rId282" Type="http://schemas.openxmlformats.org/officeDocument/2006/relationships/hyperlink" Target="http://www.ngs.noaa.gov/NSDE/" TargetMode="External"/><Relationship Id="rId8" Type="http://schemas.openxmlformats.org/officeDocument/2006/relationships/hyperlink" Target="http://j.mp/1lInHrk" TargetMode="External"/><Relationship Id="rId51" Type="http://schemas.openxmlformats.org/officeDocument/2006/relationships/hyperlink" Target="http://j.mp/1lIBHBq" TargetMode="External"/><Relationship Id="rId72" Type="http://schemas.openxmlformats.org/officeDocument/2006/relationships/hyperlink" Target="http://www.northeastoceandata.org/data/data-download/" TargetMode="External"/><Relationship Id="rId93" Type="http://schemas.openxmlformats.org/officeDocument/2006/relationships/hyperlink" Target="http://j.mp/1Qr4Oul" TargetMode="External"/><Relationship Id="rId98" Type="http://schemas.openxmlformats.org/officeDocument/2006/relationships/hyperlink" Target="http://j.mp/1Qr6jso" TargetMode="External"/><Relationship Id="rId121" Type="http://schemas.openxmlformats.org/officeDocument/2006/relationships/hyperlink" Target="http://portal.midatlanticocean.org/visualize/" TargetMode="External"/><Relationship Id="rId142" Type="http://schemas.openxmlformats.org/officeDocument/2006/relationships/hyperlink" Target="http://portal.midatlanticocean.org/visualize/" TargetMode="External"/><Relationship Id="rId163" Type="http://schemas.openxmlformats.org/officeDocument/2006/relationships/hyperlink" Target="https://www.google.com/url?q=http://opdgig.dos.ny.gov/arcgis/rest/services/NYOPDIG/BioData/MapServer/2&amp;usd=1&amp;usg=ALhdy2-RGsl9oFLMurBUnGXqIh7bGaThQw" TargetMode="External"/><Relationship Id="rId184" Type="http://schemas.openxmlformats.org/officeDocument/2006/relationships/hyperlink" Target="https://www.google.com/url?q=http://opdgig.dos.ny.gov/arcgis/rest/services/NYOPDIG/PhysicalData/MapServer/7&amp;usd=1&amp;usg=ALhdy2_GVE-Gj5RuK6hE6NUl0bgYJOjLaA" TargetMode="External"/><Relationship Id="rId189" Type="http://schemas.openxmlformats.org/officeDocument/2006/relationships/hyperlink" Target="https://www.google.com/url?q=http://opdgig.dos.ny.gov/arcgis/rest/services/NYOPDIG/PhysicalData/MapServer/12&amp;usd=1&amp;usg=ALhdy2_5u79zTzl6B66z0rou4hiAzKuHtQ" TargetMode="External"/><Relationship Id="rId219" Type="http://schemas.openxmlformats.org/officeDocument/2006/relationships/hyperlink" Target="https://edg.epa.gov/metadata/rest/document?id=%7B17E8BB8B-3F43-4BF5-910F-E9639DC3E967%7D&amp;xsl=metadata_to_html_full" TargetMode="External"/><Relationship Id="rId3" Type="http://schemas.openxmlformats.org/officeDocument/2006/relationships/hyperlink" Target="http://j.mp/1lInjJB" TargetMode="External"/><Relationship Id="rId214" Type="http://schemas.openxmlformats.org/officeDocument/2006/relationships/hyperlink" Target="http://coastalmap.marine.usgs.gov/regional/contusa/eastcoast/midatl/lis/data.html" TargetMode="External"/><Relationship Id="rId230" Type="http://schemas.openxmlformats.org/officeDocument/2006/relationships/hyperlink" Target="http://www.natureserve.org/conservation-tools/digital-distribution-maps-birds-western-hemisphere" TargetMode="External"/><Relationship Id="rId235" Type="http://schemas.openxmlformats.org/officeDocument/2006/relationships/hyperlink" Target="http://gis.ny.gov/gisdata/inventories/details.cfm?DSID=1129" TargetMode="External"/><Relationship Id="rId251" Type="http://schemas.openxmlformats.org/officeDocument/2006/relationships/hyperlink" Target="http://marinecadastre.gov/data/" TargetMode="External"/><Relationship Id="rId256" Type="http://schemas.openxmlformats.org/officeDocument/2006/relationships/hyperlink" Target="http://www.lisrc.uconn.edu/lisrc/catalog.asp" TargetMode="External"/><Relationship Id="rId277" Type="http://schemas.openxmlformats.org/officeDocument/2006/relationships/hyperlink" Target="http://ctecoapp1.uconn.edu/ctcoastalhazards/" TargetMode="External"/><Relationship Id="rId25" Type="http://schemas.openxmlformats.org/officeDocument/2006/relationships/hyperlink" Target="http://j.mp/1lIpehf" TargetMode="External"/><Relationship Id="rId46" Type="http://schemas.openxmlformats.org/officeDocument/2006/relationships/hyperlink" Target="http://j.mp/1lIANov" TargetMode="External"/><Relationship Id="rId67" Type="http://schemas.openxmlformats.org/officeDocument/2006/relationships/hyperlink" Target="http://j.mp/1lIG8fy" TargetMode="External"/><Relationship Id="rId116" Type="http://schemas.openxmlformats.org/officeDocument/2006/relationships/hyperlink" Target="http://www.marinecadastre.gov/" TargetMode="External"/><Relationship Id="rId137" Type="http://schemas.openxmlformats.org/officeDocument/2006/relationships/hyperlink" Target="http://portal.midatlanticocean.org/visualize/" TargetMode="External"/><Relationship Id="rId158" Type="http://schemas.openxmlformats.org/officeDocument/2006/relationships/hyperlink" Target="http://portal.midatlanticocean.org/visualize/" TargetMode="External"/><Relationship Id="rId272" Type="http://schemas.openxmlformats.org/officeDocument/2006/relationships/hyperlink" Target="http://www.csc.noaa.gov/arcgis/rest/services/dc_slr" TargetMode="External"/><Relationship Id="rId20" Type="http://schemas.openxmlformats.org/officeDocument/2006/relationships/hyperlink" Target="http://j.mp/1lIo85d" TargetMode="External"/><Relationship Id="rId41" Type="http://schemas.openxmlformats.org/officeDocument/2006/relationships/hyperlink" Target="http://j.mp/1lIzxSt" TargetMode="External"/><Relationship Id="rId62" Type="http://schemas.openxmlformats.org/officeDocument/2006/relationships/hyperlink" Target="http://j.mp/1lIF5fP" TargetMode="External"/><Relationship Id="rId83" Type="http://schemas.openxmlformats.org/officeDocument/2006/relationships/hyperlink" Target="http://marinecadastre.gov/data/" TargetMode="External"/><Relationship Id="rId88" Type="http://schemas.openxmlformats.org/officeDocument/2006/relationships/hyperlink" Target="http://50.19.218.171/arcgis1/rest/services/MarineTransportation/MapServer/27" TargetMode="External"/><Relationship Id="rId111" Type="http://schemas.openxmlformats.org/officeDocument/2006/relationships/hyperlink" Target="http://j.mp/1O8sSBW" TargetMode="External"/><Relationship Id="rId132" Type="http://schemas.openxmlformats.org/officeDocument/2006/relationships/hyperlink" Target="http://portal.midatlanticocean.org/visualize/" TargetMode="External"/><Relationship Id="rId153" Type="http://schemas.openxmlformats.org/officeDocument/2006/relationships/hyperlink" Target="http://portal.midatlanticocean.org/visualize/" TargetMode="External"/><Relationship Id="rId174" Type="http://schemas.openxmlformats.org/officeDocument/2006/relationships/hyperlink" Target="https://www.google.com/url?q=http://opdgig.dos.ny.gov/arcgis/rest/services/NYOPDIG/HumanUseData/MapServer/7&amp;usd=1&amp;usg=ALhdy280yvFjgennsjL-RL_5Gkj4h9_zsg" TargetMode="External"/><Relationship Id="rId179" Type="http://schemas.openxmlformats.org/officeDocument/2006/relationships/hyperlink" Target="https://www.google.com/url?q=http://opdgig.dos.ny.gov/arcgis/rest/services/NYOPDIG/PhysicalData/MapServer/2&amp;usd=1&amp;usg=ALhdy2-_7KZ1TDQ9aW0UAarsBhn98HSzxQ" TargetMode="External"/><Relationship Id="rId195" Type="http://schemas.openxmlformats.org/officeDocument/2006/relationships/hyperlink" Target="http://watersgeo.epa.gov/arcgis/rest/services/OWRAD_NP21/303D_NP21/MapServer/1" TargetMode="External"/><Relationship Id="rId209" Type="http://schemas.openxmlformats.org/officeDocument/2006/relationships/hyperlink" Target="http://marinecadastre.gov/data/" TargetMode="External"/><Relationship Id="rId190" Type="http://schemas.openxmlformats.org/officeDocument/2006/relationships/hyperlink" Target="https://www.google.com/url?q=http://opdgig.dos.ny.gov/arcgis/rest/services/NYOPDIG/DataBrownfields/MapServer/2&amp;usd=1&amp;usg=ALhdy29YFOZCMYTdPePCMhEaDEWg4L2ybg" TargetMode="External"/><Relationship Id="rId204" Type="http://schemas.openxmlformats.org/officeDocument/2006/relationships/hyperlink" Target="http://opdgig.dos.ny.gov/geoportal/catalog/search/resource/detailsnoheader.page?uuid=%7b88205E96-1384-4B1B-AC3D-684AB14EE803%7d" TargetMode="External"/><Relationship Id="rId220" Type="http://schemas.openxmlformats.org/officeDocument/2006/relationships/hyperlink" Target="http://coastalmap.marine.usgs.gov/regional/contusa/eastcoast/midatl/lis/data.html" TargetMode="External"/><Relationship Id="rId225" Type="http://schemas.openxmlformats.org/officeDocument/2006/relationships/hyperlink" Target="http://geodata.epa.gov/ArcGIS/rest/services/ORD/USEPA_Ecoregions_Level_III_and_IV/MapServer" TargetMode="External"/><Relationship Id="rId241" Type="http://schemas.openxmlformats.org/officeDocument/2006/relationships/hyperlink" Target="http://cteco.uconn.edu/maps.htm" TargetMode="External"/><Relationship Id="rId246" Type="http://schemas.openxmlformats.org/officeDocument/2006/relationships/hyperlink" Target="http://www.marine-geo.org/portals/lis/" TargetMode="External"/><Relationship Id="rId267" Type="http://schemas.openxmlformats.org/officeDocument/2006/relationships/hyperlink" Target="http://www.nauticalcharts.noaa.gov/csdl/web_mapping.html" TargetMode="External"/><Relationship Id="rId15" Type="http://schemas.openxmlformats.org/officeDocument/2006/relationships/hyperlink" Target="http://j.mp/1lIsxFc" TargetMode="External"/><Relationship Id="rId36" Type="http://schemas.openxmlformats.org/officeDocument/2006/relationships/hyperlink" Target="http://j.mp/1lIrG7l" TargetMode="External"/><Relationship Id="rId57" Type="http://schemas.openxmlformats.org/officeDocument/2006/relationships/hyperlink" Target="http://j.mp/1lIEz1j" TargetMode="External"/><Relationship Id="rId106" Type="http://schemas.openxmlformats.org/officeDocument/2006/relationships/hyperlink" Target="http://www.greateratlantic.fisheries.noaa.gov/educational_resources/gis/data/index.html" TargetMode="External"/><Relationship Id="rId127" Type="http://schemas.openxmlformats.org/officeDocument/2006/relationships/hyperlink" Target="http://portal.midatlanticocean.org/visualize/" TargetMode="External"/><Relationship Id="rId262" Type="http://schemas.openxmlformats.org/officeDocument/2006/relationships/hyperlink" Target="http://marinecadastre.gov/data/" TargetMode="External"/><Relationship Id="rId283" Type="http://schemas.openxmlformats.org/officeDocument/2006/relationships/hyperlink" Target="http://maps.ngdc.noaa.gov/index.html" TargetMode="External"/><Relationship Id="rId10" Type="http://schemas.openxmlformats.org/officeDocument/2006/relationships/hyperlink" Target="http://j.mp/1lIs1XI" TargetMode="External"/><Relationship Id="rId31" Type="http://schemas.openxmlformats.org/officeDocument/2006/relationships/hyperlink" Target="http://j.mp/1lIqZee" TargetMode="External"/><Relationship Id="rId52" Type="http://schemas.openxmlformats.org/officeDocument/2006/relationships/hyperlink" Target="http://j.mp/1lIEevt" TargetMode="External"/><Relationship Id="rId73" Type="http://schemas.openxmlformats.org/officeDocument/2006/relationships/hyperlink" Target="http://j.mp/1ypwQOm" TargetMode="External"/><Relationship Id="rId78" Type="http://schemas.openxmlformats.org/officeDocument/2006/relationships/hyperlink" Target="http://j.mp/TxBlUS" TargetMode="External"/><Relationship Id="rId94" Type="http://schemas.openxmlformats.org/officeDocument/2006/relationships/hyperlink" Target="http://j.mp/1Qr5NuG" TargetMode="External"/><Relationship Id="rId99" Type="http://schemas.openxmlformats.org/officeDocument/2006/relationships/hyperlink" Target="http://50.19.218.171/arcgis1/rest/services/OceanUses/VMS_Mackerel2014LessThan4knots/MapServer/0" TargetMode="External"/><Relationship Id="rId101" Type="http://schemas.openxmlformats.org/officeDocument/2006/relationships/hyperlink" Target="http://www.greateratlantic.fisheries.noaa.gov/educational_resources/gis/data/index.html" TargetMode="External"/><Relationship Id="rId122" Type="http://schemas.openxmlformats.org/officeDocument/2006/relationships/hyperlink" Target="http://portal.midatlanticocean.org/visualize/" TargetMode="External"/><Relationship Id="rId143" Type="http://schemas.openxmlformats.org/officeDocument/2006/relationships/hyperlink" Target="http://portal.midatlanticocean.org/visualize/" TargetMode="External"/><Relationship Id="rId148" Type="http://schemas.openxmlformats.org/officeDocument/2006/relationships/hyperlink" Target="http://portal.midatlanticocean.org/visualize/" TargetMode="External"/><Relationship Id="rId164" Type="http://schemas.openxmlformats.org/officeDocument/2006/relationships/hyperlink" Target="https://www.google.com/url?q=http://opdgig.dos.ny.gov/arcgis/rest/services/NYOPDIG/BioData/MapServer/3&amp;usd=1&amp;usg=ALhdy28FBZM10ZraBNAr8TziDaflbXPfBw" TargetMode="External"/><Relationship Id="rId169" Type="http://schemas.openxmlformats.org/officeDocument/2006/relationships/hyperlink" Target="https://www.google.com/url?q=http://opdgig.dos.ny.gov/arcgis/rest/services/NYOPDIG/BioData/MapServer/21&amp;usd=1&amp;usg=ALhdy2-_dcAvjocX2mJZc2GmZLb9LTPDwg" TargetMode="External"/><Relationship Id="rId185" Type="http://schemas.openxmlformats.org/officeDocument/2006/relationships/hyperlink" Target="https://www.google.com/url?q=http://opdgig.dos.ny.gov/arcgis/rest/services/NYOPDIG/PhysicalData/MapServer/8&amp;usd=1&amp;usg=ALhdy28nuDQPKZ4ycaOL9Pk7FNwc1VPSJw" TargetMode="External"/><Relationship Id="rId4" Type="http://schemas.openxmlformats.org/officeDocument/2006/relationships/hyperlink" Target="http://j.mp/1lInynW" TargetMode="External"/><Relationship Id="rId9" Type="http://schemas.openxmlformats.org/officeDocument/2006/relationships/hyperlink" Target="http://j.mp/1lIrYuX" TargetMode="External"/><Relationship Id="rId180" Type="http://schemas.openxmlformats.org/officeDocument/2006/relationships/hyperlink" Target="https://www.google.com/url?q=http://opdgig.dos.ny.gov/arcgis/rest/services/NYOPDIG/PhysicalData/MapServer/3&amp;usd=1&amp;usg=ALhdy2-XZ3HKjI4mAySeRC4ehcSfVFk2dg" TargetMode="External"/><Relationship Id="rId210" Type="http://schemas.openxmlformats.org/officeDocument/2006/relationships/hyperlink" Target="http://marinecadastre.gov/data/" TargetMode="External"/><Relationship Id="rId215" Type="http://schemas.openxmlformats.org/officeDocument/2006/relationships/hyperlink" Target="http://coastalmap.marine.usgs.gov/regional/contusa/eastcoast/midatl/lis/data.html" TargetMode="External"/><Relationship Id="rId236" Type="http://schemas.openxmlformats.org/officeDocument/2006/relationships/hyperlink" Target="http://longislandsoundstudy.net/issues-actions/stewardship/stewardship-areas-atlas/" TargetMode="External"/><Relationship Id="rId257" Type="http://schemas.openxmlformats.org/officeDocument/2006/relationships/hyperlink" Target="http://www.lisrc.uconn.edu/lisrc/catalog.asp" TargetMode="External"/><Relationship Id="rId278" Type="http://schemas.openxmlformats.org/officeDocument/2006/relationships/hyperlink" Target="http://www.ct.gov/deep/cwp/view.asp?a=2705&amp;q=480782&amp;deepNav_GID=2022" TargetMode="External"/><Relationship Id="rId26" Type="http://schemas.openxmlformats.org/officeDocument/2006/relationships/hyperlink" Target="http://j.mp/1lIqil6" TargetMode="External"/><Relationship Id="rId231" Type="http://schemas.openxmlformats.org/officeDocument/2006/relationships/hyperlink" Target="https://gis.ny.gov/gisdata/inventories/details.cfm?DSID=316" TargetMode="External"/><Relationship Id="rId252" Type="http://schemas.openxmlformats.org/officeDocument/2006/relationships/hyperlink" Target="http://www.lisrc.uconn.edu/lisrc/catalog.asp" TargetMode="External"/><Relationship Id="rId273" Type="http://schemas.openxmlformats.org/officeDocument/2006/relationships/hyperlink" Target="http://woodshole.er.usgs.gov/project-pages/cvi/" TargetMode="External"/><Relationship Id="rId47" Type="http://schemas.openxmlformats.org/officeDocument/2006/relationships/hyperlink" Target="http://j.mp/1lIAY3j" TargetMode="External"/><Relationship Id="rId68" Type="http://schemas.openxmlformats.org/officeDocument/2006/relationships/hyperlink" Target="http://j.mp/1lIGcfe" TargetMode="External"/><Relationship Id="rId89" Type="http://schemas.openxmlformats.org/officeDocument/2006/relationships/hyperlink" Target="http://j.mp/1ISLPX5" TargetMode="External"/><Relationship Id="rId112" Type="http://schemas.openxmlformats.org/officeDocument/2006/relationships/hyperlink" Target="http://j.mp/1O8t0kZ" TargetMode="External"/><Relationship Id="rId133" Type="http://schemas.openxmlformats.org/officeDocument/2006/relationships/hyperlink" Target="http://portal.midatlanticocean.org/visualize/" TargetMode="External"/><Relationship Id="rId154" Type="http://schemas.openxmlformats.org/officeDocument/2006/relationships/hyperlink" Target="http://portal.midatlanticocean.org/visualize/" TargetMode="External"/><Relationship Id="rId175" Type="http://schemas.openxmlformats.org/officeDocument/2006/relationships/hyperlink" Target="https://www.google.com/url?q=http://opdgig.dos.ny.gov/arcgis/rest/services/NYOPDIG/HumanUseData/MapServer/15&amp;usd=1&amp;usg=ALhdy29ivvDW6KqaukuAdUenIa5Z5sEvOQ" TargetMode="External"/><Relationship Id="rId196" Type="http://schemas.openxmlformats.org/officeDocument/2006/relationships/hyperlink" Target="http://csc.noaa.gov/arcgis/rest/services/MarineCadastre/OceanEnergy/MapServer/0" TargetMode="External"/><Relationship Id="rId200" Type="http://schemas.openxmlformats.org/officeDocument/2006/relationships/hyperlink" Target="http://opdgig.dos.ny.gov/geoportal/catalog/search/resource/detailsnoheader.page?uuid=%7b7F70D2C6-7A15-4949-A886-4CED648B3477%7d" TargetMode="External"/><Relationship Id="rId16" Type="http://schemas.openxmlformats.org/officeDocument/2006/relationships/hyperlink" Target="http://j.mp/1lIsDwn" TargetMode="External"/><Relationship Id="rId221" Type="http://schemas.openxmlformats.org/officeDocument/2006/relationships/hyperlink" Target="http://cteco.uconn.edu/maps.htm" TargetMode="External"/><Relationship Id="rId242" Type="http://schemas.openxmlformats.org/officeDocument/2006/relationships/hyperlink" Target="https://hazards.fema.gov/femaportal/wps/portal/NFHLWMS" TargetMode="External"/><Relationship Id="rId263" Type="http://schemas.openxmlformats.org/officeDocument/2006/relationships/hyperlink" Target="http://csc.noaa.gov/arcgis/rest/services/MarineCadastre/AvianAverageAnnualAbundance/MapServer" TargetMode="External"/><Relationship Id="rId284" Type="http://schemas.openxmlformats.org/officeDocument/2006/relationships/vmlDrawing" Target="../drawings/vmlDrawing1.vml"/><Relationship Id="rId37" Type="http://schemas.openxmlformats.org/officeDocument/2006/relationships/hyperlink" Target="http://j.mp/1lIrK7b" TargetMode="External"/><Relationship Id="rId58" Type="http://schemas.openxmlformats.org/officeDocument/2006/relationships/hyperlink" Target="http://j.mp/1lIEAlX" TargetMode="External"/><Relationship Id="rId79" Type="http://schemas.openxmlformats.org/officeDocument/2006/relationships/hyperlink" Target="http://ec2-50-19-218-171.compute-1.amazonaws.com/arcgis1/rest/services/" TargetMode="External"/><Relationship Id="rId102" Type="http://schemas.openxmlformats.org/officeDocument/2006/relationships/hyperlink" Target="http://50.19.218.171/arcgis1/rest/services/OceanUses/FisheryManagementAreasSample/MapServer/12" TargetMode="External"/><Relationship Id="rId123" Type="http://schemas.openxmlformats.org/officeDocument/2006/relationships/hyperlink" Target="http://portal.midatlanticocean.org/visualize/" TargetMode="External"/><Relationship Id="rId144" Type="http://schemas.openxmlformats.org/officeDocument/2006/relationships/hyperlink" Target="http://portal.midatlanticocean.org/visualize/" TargetMode="External"/><Relationship Id="rId90" Type="http://schemas.openxmlformats.org/officeDocument/2006/relationships/hyperlink" Target="http://j.mp/1ISM2JY" TargetMode="External"/><Relationship Id="rId165" Type="http://schemas.openxmlformats.org/officeDocument/2006/relationships/hyperlink" Target="https://www.google.com/url?q=http://opdgig.dos.ny.gov/arcgis/rest/services/NYOPDIG/BioData/MapServer/4&amp;usd=1&amp;usg=ALhdy2_Shqz5JunmTBQ-UQTs580ijYndgg" TargetMode="External"/><Relationship Id="rId186" Type="http://schemas.openxmlformats.org/officeDocument/2006/relationships/hyperlink" Target="https://www.google.com/url?q=http://opdgig.dos.ny.gov/arcgis/rest/services/NYOPDIG/PhysicalData/MapServer/9&amp;usd=1&amp;usg=ALhdy29NwULlYWBi34r1kTAZTS6uGH4ggg" TargetMode="External"/><Relationship Id="rId211" Type="http://schemas.openxmlformats.org/officeDocument/2006/relationships/hyperlink" Target="http://cteco.uconn.edu/maps.htm" TargetMode="External"/><Relationship Id="rId232" Type="http://schemas.openxmlformats.org/officeDocument/2006/relationships/hyperlink" Target="http://www.nysgis.state.ny.us/gisdata/inventories/details.cfm?DSID=318" TargetMode="External"/><Relationship Id="rId253" Type="http://schemas.openxmlformats.org/officeDocument/2006/relationships/hyperlink" Target="http://www.lisrc.uconn.edu/lisrc/catalog.asp" TargetMode="External"/><Relationship Id="rId274" Type="http://schemas.openxmlformats.org/officeDocument/2006/relationships/hyperlink" Target="http://magic.lib.uconn.edu/connecticut_data.html" TargetMode="External"/><Relationship Id="rId27" Type="http://schemas.openxmlformats.org/officeDocument/2006/relationships/hyperlink" Target="http://j.mp/1lIqkcO" TargetMode="External"/><Relationship Id="rId48" Type="http://schemas.openxmlformats.org/officeDocument/2006/relationships/hyperlink" Target="http://j.mp/1p7lvOm" TargetMode="External"/><Relationship Id="rId69" Type="http://schemas.openxmlformats.org/officeDocument/2006/relationships/hyperlink" Target="http://j.mp/1lIGaEp" TargetMode="External"/><Relationship Id="rId113" Type="http://schemas.openxmlformats.org/officeDocument/2006/relationships/hyperlink" Target="https://coast.noaa.gov/arcgis/rest/services/MarineCadastre/PhysicalOceanographicAndMarineHabitat/MapServer/7" TargetMode="External"/><Relationship Id="rId134" Type="http://schemas.openxmlformats.org/officeDocument/2006/relationships/hyperlink" Target="http://portal.midatlanticocean.org/visualize/" TargetMode="External"/><Relationship Id="rId80" Type="http://schemas.openxmlformats.org/officeDocument/2006/relationships/hyperlink" Target="http://marinecadastre.gov/data/" TargetMode="External"/><Relationship Id="rId155" Type="http://schemas.openxmlformats.org/officeDocument/2006/relationships/hyperlink" Target="http://portal.midatlanticocean.org/visualize/" TargetMode="External"/><Relationship Id="rId176" Type="http://schemas.openxmlformats.org/officeDocument/2006/relationships/hyperlink" Target="https://www.google.com/url?q=http://opdgig.dos.ny.gov/arcgis/rest/services/NYOPDIG/HumanUseData/MapServer/12&amp;usd=1&amp;usg=ALhdy28VMl86In9VuelGySAlYk5GQPC-oA" TargetMode="External"/><Relationship Id="rId197" Type="http://schemas.openxmlformats.org/officeDocument/2006/relationships/hyperlink" Target="https://edg.epa.gov/arcgis/rest/services/edgGroup/MapServer/20" TargetMode="External"/><Relationship Id="rId201" Type="http://schemas.openxmlformats.org/officeDocument/2006/relationships/hyperlink" Target="http://opdgig.dos.ny.gov/geoportal/catalog/search/resource/detailsnoheader.page?uuid=%7bEF6340C6-96B8-438E-945F-E0E1F0068CF5%7d" TargetMode="External"/><Relationship Id="rId222" Type="http://schemas.openxmlformats.org/officeDocument/2006/relationships/hyperlink" Target="http://cteco.uconn.edu/map_services.htm" TargetMode="External"/><Relationship Id="rId243" Type="http://schemas.openxmlformats.org/officeDocument/2006/relationships/hyperlink" Target="http://ec2-50-19-218-171.compute-1.amazonaws.com/arcgis1/rest/services/" TargetMode="External"/><Relationship Id="rId264" Type="http://schemas.openxmlformats.org/officeDocument/2006/relationships/hyperlink" Target="http://marinecadastre.gov/data/" TargetMode="External"/><Relationship Id="rId285" Type="http://schemas.openxmlformats.org/officeDocument/2006/relationships/comments" Target="../comments1.xml"/><Relationship Id="rId17" Type="http://schemas.openxmlformats.org/officeDocument/2006/relationships/hyperlink" Target="http://j.mp/1lIsKs3" TargetMode="External"/><Relationship Id="rId38" Type="http://schemas.openxmlformats.org/officeDocument/2006/relationships/hyperlink" Target="http://j.mp/1lIznuo" TargetMode="External"/><Relationship Id="rId59" Type="http://schemas.openxmlformats.org/officeDocument/2006/relationships/hyperlink" Target="http://j.mp/1lIEKK3" TargetMode="External"/><Relationship Id="rId103" Type="http://schemas.openxmlformats.org/officeDocument/2006/relationships/hyperlink" Target="http://j.mp/1Qr6Qe0" TargetMode="External"/><Relationship Id="rId124" Type="http://schemas.openxmlformats.org/officeDocument/2006/relationships/hyperlink" Target="http://portal.midatlanticocean.org/visualize/" TargetMode="External"/><Relationship Id="rId70" Type="http://schemas.openxmlformats.org/officeDocument/2006/relationships/hyperlink" Target="http://j.mp/1lIGiDR" TargetMode="External"/><Relationship Id="rId91" Type="http://schemas.openxmlformats.org/officeDocument/2006/relationships/hyperlink" Target="http://j.mp/1ISMGXH" TargetMode="External"/><Relationship Id="rId145" Type="http://schemas.openxmlformats.org/officeDocument/2006/relationships/hyperlink" Target="http://portal.midatlanticocean.org/visualize/" TargetMode="External"/><Relationship Id="rId166" Type="http://schemas.openxmlformats.org/officeDocument/2006/relationships/hyperlink" Target="https://www.google.com/url?q=http://opdgig.dos.ny.gov/arcgis/rest/services/NYOPDIG/BioData/MapServer/5&amp;usd=1&amp;usg=ALhdy2_kOdfZpboNB_umx6FSOVK5QQq6_A" TargetMode="External"/><Relationship Id="rId187" Type="http://schemas.openxmlformats.org/officeDocument/2006/relationships/hyperlink" Target="https://www.google.com/url?q=http://opdgig.dos.ny.gov/arcgis/rest/services/NYOPDIG/PhysicalData/MapServer/10&amp;usd=1&amp;usg=ALhdy2_OBwWOFDeZCdFkusKReTE2MRhDcg" TargetMode="External"/><Relationship Id="rId1" Type="http://schemas.openxmlformats.org/officeDocument/2006/relationships/hyperlink" Target="http://j.mp/TxBx6t" TargetMode="External"/><Relationship Id="rId212" Type="http://schemas.openxmlformats.org/officeDocument/2006/relationships/hyperlink" Target="http://www.floodmaps.fema.gov/NFHL/status.shtml" TargetMode="External"/><Relationship Id="rId233" Type="http://schemas.openxmlformats.org/officeDocument/2006/relationships/hyperlink" Target="http://www.ct.gov/deep/cwp/view.asp?a=2698&amp;q=322898&amp;deepNav_GID=1707%20" TargetMode="External"/><Relationship Id="rId254" Type="http://schemas.openxmlformats.org/officeDocument/2006/relationships/hyperlink" Target="http://www.lisrc.uconn.edu/lisrc/catalog.asp" TargetMode="External"/><Relationship Id="rId28" Type="http://schemas.openxmlformats.org/officeDocument/2006/relationships/hyperlink" Target="http://j.mp/1lIqAIQ" TargetMode="External"/><Relationship Id="rId49" Type="http://schemas.openxmlformats.org/officeDocument/2006/relationships/hyperlink" Target="http://j.mp/1lIBuyf" TargetMode="External"/><Relationship Id="rId114" Type="http://schemas.openxmlformats.org/officeDocument/2006/relationships/hyperlink" Target="http://j.mp/1P8RV6U" TargetMode="External"/><Relationship Id="rId275" Type="http://schemas.openxmlformats.org/officeDocument/2006/relationships/hyperlink" Target="http://www.ngs.noaa.gov/GeoServer/NSDE/ows?service=wms&amp;request=GetCapabilities" TargetMode="External"/><Relationship Id="rId60" Type="http://schemas.openxmlformats.org/officeDocument/2006/relationships/hyperlink" Target="http://j.mp/1lIERFx" TargetMode="External"/><Relationship Id="rId81" Type="http://schemas.openxmlformats.org/officeDocument/2006/relationships/hyperlink" Target="http://j.mp/TxBvvu" TargetMode="External"/><Relationship Id="rId135" Type="http://schemas.openxmlformats.org/officeDocument/2006/relationships/hyperlink" Target="http://portal.midatlanticocean.org/visualize/" TargetMode="External"/><Relationship Id="rId156" Type="http://schemas.openxmlformats.org/officeDocument/2006/relationships/hyperlink" Target="http://portal.midatlanticocean.org/visualize/" TargetMode="External"/><Relationship Id="rId177" Type="http://schemas.openxmlformats.org/officeDocument/2006/relationships/hyperlink" Target="https://www.google.com/url?q=http://opdgig.dos.ny.gov/arcgis/rest/services/NYOPDIG/HumanUseData/MapServer/13&amp;usd=1&amp;usg=ALhdy2_0OQrRZ3ChlrQao1o7txDcD9SSqQ" TargetMode="External"/><Relationship Id="rId198" Type="http://schemas.openxmlformats.org/officeDocument/2006/relationships/hyperlink" Target="https://edg.epa.gov/arcgis/rest/services/edgGroup/MapServer/17" TargetMode="External"/><Relationship Id="rId202" Type="http://schemas.openxmlformats.org/officeDocument/2006/relationships/hyperlink" Target="http://opdgig.dos.ny.gov/geoportal/catalog/search/resource/detailsnoheader.page?uuid=%7b1B59A8BE-D93F-4D6A-BAF1-DCA9B496B9F9%7d" TargetMode="External"/><Relationship Id="rId223" Type="http://schemas.openxmlformats.org/officeDocument/2006/relationships/hyperlink" Target="http://www.ct.gov/deep/cwp/view.asp?a=2698&amp;q=322898&amp;deepNav_GID=1707%20" TargetMode="External"/><Relationship Id="rId244" Type="http://schemas.openxmlformats.org/officeDocument/2006/relationships/hyperlink" Target="http://www.marine-geo.org/portals/li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6" Type="http://schemas.openxmlformats.org/officeDocument/2006/relationships/hyperlink" Target="http://j.mp/1lIqil6" TargetMode="External"/><Relationship Id="rId21" Type="http://schemas.openxmlformats.org/officeDocument/2006/relationships/hyperlink" Target="http://j.mp/1lIogS4" TargetMode="External"/><Relationship Id="rId42" Type="http://schemas.openxmlformats.org/officeDocument/2006/relationships/hyperlink" Target="http://j.mp/1lIzC8G" TargetMode="External"/><Relationship Id="rId47" Type="http://schemas.openxmlformats.org/officeDocument/2006/relationships/hyperlink" Target="http://j.mp/1lIAY3j" TargetMode="External"/><Relationship Id="rId63" Type="http://schemas.openxmlformats.org/officeDocument/2006/relationships/hyperlink" Target="http://j.mp/1lIFq23" TargetMode="External"/><Relationship Id="rId68" Type="http://schemas.openxmlformats.org/officeDocument/2006/relationships/hyperlink" Target="http://j.mp/1lIGcfe" TargetMode="External"/><Relationship Id="rId84" Type="http://schemas.openxmlformats.org/officeDocument/2006/relationships/hyperlink" Target="http://j.mp/1lIGxyx" TargetMode="External"/><Relationship Id="rId89" Type="http://schemas.openxmlformats.org/officeDocument/2006/relationships/hyperlink" Target="http://j.mp/1ISLPX5" TargetMode="External"/><Relationship Id="rId112" Type="http://schemas.openxmlformats.org/officeDocument/2006/relationships/hyperlink" Target="http://j.mp/1O8t0kZ" TargetMode="External"/><Relationship Id="rId16" Type="http://schemas.openxmlformats.org/officeDocument/2006/relationships/hyperlink" Target="http://j.mp/1lIsDwn" TargetMode="External"/><Relationship Id="rId107" Type="http://schemas.openxmlformats.org/officeDocument/2006/relationships/hyperlink" Target="http://j.mp/1Qr7nMY" TargetMode="External"/><Relationship Id="rId11" Type="http://schemas.openxmlformats.org/officeDocument/2006/relationships/hyperlink" Target="http://j.mp/1lIs7i1" TargetMode="External"/><Relationship Id="rId24" Type="http://schemas.openxmlformats.org/officeDocument/2006/relationships/hyperlink" Target="http://j.mp/1lIp9tO" TargetMode="External"/><Relationship Id="rId32" Type="http://schemas.openxmlformats.org/officeDocument/2006/relationships/hyperlink" Target="http://j.mp/1lIr0Ph" TargetMode="External"/><Relationship Id="rId37" Type="http://schemas.openxmlformats.org/officeDocument/2006/relationships/hyperlink" Target="http://j.mp/1lIrK7b" TargetMode="External"/><Relationship Id="rId40" Type="http://schemas.openxmlformats.org/officeDocument/2006/relationships/hyperlink" Target="http://j.mp/1lIzu92" TargetMode="External"/><Relationship Id="rId45" Type="http://schemas.openxmlformats.org/officeDocument/2006/relationships/hyperlink" Target="http://j.mp/1lIzTbC" TargetMode="External"/><Relationship Id="rId53" Type="http://schemas.openxmlformats.org/officeDocument/2006/relationships/hyperlink" Target="http://j.mp/1lIEgU9" TargetMode="External"/><Relationship Id="rId58" Type="http://schemas.openxmlformats.org/officeDocument/2006/relationships/hyperlink" Target="http://j.mp/1lIEAlX" TargetMode="External"/><Relationship Id="rId66" Type="http://schemas.openxmlformats.org/officeDocument/2006/relationships/hyperlink" Target="http://j.mp/1lIFYVH" TargetMode="External"/><Relationship Id="rId74" Type="http://schemas.openxmlformats.org/officeDocument/2006/relationships/hyperlink" Target="http://j.mp/1ypwZ4C" TargetMode="External"/><Relationship Id="rId79" Type="http://schemas.openxmlformats.org/officeDocument/2006/relationships/hyperlink" Target="http://ec2-50-19-218-171.compute-1.amazonaws.com/arcgis1/rest/services/" TargetMode="External"/><Relationship Id="rId87" Type="http://schemas.openxmlformats.org/officeDocument/2006/relationships/hyperlink" Target="http://j.mp/1ypEacN" TargetMode="External"/><Relationship Id="rId102" Type="http://schemas.openxmlformats.org/officeDocument/2006/relationships/hyperlink" Target="http://50.19.218.171/arcgis1/rest/services/OceanUses/FisheryManagementAreasSample/MapServer/12" TargetMode="External"/><Relationship Id="rId110" Type="http://schemas.openxmlformats.org/officeDocument/2006/relationships/hyperlink" Target="http://j.mp/1O8s1kS" TargetMode="External"/><Relationship Id="rId115" Type="http://schemas.openxmlformats.org/officeDocument/2006/relationships/hyperlink" Target="http://www.northeastoceandata.org/eelgrass/past-eelgrass-surveys/" TargetMode="External"/><Relationship Id="rId5" Type="http://schemas.openxmlformats.org/officeDocument/2006/relationships/hyperlink" Target="http://j.mp/1lInJzx" TargetMode="External"/><Relationship Id="rId61" Type="http://schemas.openxmlformats.org/officeDocument/2006/relationships/hyperlink" Target="http://j.mp/1lIEWJ7" TargetMode="External"/><Relationship Id="rId82" Type="http://schemas.openxmlformats.org/officeDocument/2006/relationships/hyperlink" Target="http://j.mp/TxBzeG" TargetMode="External"/><Relationship Id="rId90" Type="http://schemas.openxmlformats.org/officeDocument/2006/relationships/hyperlink" Target="http://j.mp/1ISM2JY" TargetMode="External"/><Relationship Id="rId95" Type="http://schemas.openxmlformats.org/officeDocument/2006/relationships/hyperlink" Target="http://50.19.218.171/arcgis1/rest/services/OceanUses/VMS_Squid2014/MapServer/0" TargetMode="External"/><Relationship Id="rId19" Type="http://schemas.openxmlformats.org/officeDocument/2006/relationships/hyperlink" Target="http://j.mp/1lIo0Te" TargetMode="External"/><Relationship Id="rId14" Type="http://schemas.openxmlformats.org/officeDocument/2006/relationships/hyperlink" Target="http://j.mp/1lIsoBE" TargetMode="External"/><Relationship Id="rId22" Type="http://schemas.openxmlformats.org/officeDocument/2006/relationships/hyperlink" Target="http://j.mp/1lIoNDq" TargetMode="External"/><Relationship Id="rId27" Type="http://schemas.openxmlformats.org/officeDocument/2006/relationships/hyperlink" Target="http://j.mp/1lIqkcO" TargetMode="External"/><Relationship Id="rId30" Type="http://schemas.openxmlformats.org/officeDocument/2006/relationships/hyperlink" Target="http://j.mp/1lIqUYb" TargetMode="External"/><Relationship Id="rId35" Type="http://schemas.openxmlformats.org/officeDocument/2006/relationships/hyperlink" Target="http://j.mp/1lIrEMG" TargetMode="External"/><Relationship Id="rId43" Type="http://schemas.openxmlformats.org/officeDocument/2006/relationships/hyperlink" Target="http://j.mp/1lIzHt7" TargetMode="External"/><Relationship Id="rId48" Type="http://schemas.openxmlformats.org/officeDocument/2006/relationships/hyperlink" Target="http://j.mp/1p7lvOm" TargetMode="External"/><Relationship Id="rId56" Type="http://schemas.openxmlformats.org/officeDocument/2006/relationships/hyperlink" Target="http://j.mp/1lIEs5Z" TargetMode="External"/><Relationship Id="rId64" Type="http://schemas.openxmlformats.org/officeDocument/2006/relationships/hyperlink" Target="http://j.mp/1lIFpez" TargetMode="External"/><Relationship Id="rId69" Type="http://schemas.openxmlformats.org/officeDocument/2006/relationships/hyperlink" Target="http://j.mp/1lIGaEp" TargetMode="External"/><Relationship Id="rId77" Type="http://schemas.openxmlformats.org/officeDocument/2006/relationships/hyperlink" Target="http://j.mp/1ypDBzI" TargetMode="External"/><Relationship Id="rId100" Type="http://schemas.openxmlformats.org/officeDocument/2006/relationships/hyperlink" Target="http://j.mp/1Qr6vIk" TargetMode="External"/><Relationship Id="rId105" Type="http://schemas.openxmlformats.org/officeDocument/2006/relationships/hyperlink" Target="http://j.mp/1Qr77h2" TargetMode="External"/><Relationship Id="rId113" Type="http://schemas.openxmlformats.org/officeDocument/2006/relationships/hyperlink" Target="https://coast.noaa.gov/arcgis/rest/services/MarineCadastre/PhysicalOceanographicAndMarineHabitat/MapServer/7" TargetMode="External"/><Relationship Id="rId8" Type="http://schemas.openxmlformats.org/officeDocument/2006/relationships/hyperlink" Target="http://j.mp/1lInHrk" TargetMode="External"/><Relationship Id="rId51" Type="http://schemas.openxmlformats.org/officeDocument/2006/relationships/hyperlink" Target="http://j.mp/1lIBHBq" TargetMode="External"/><Relationship Id="rId72" Type="http://schemas.openxmlformats.org/officeDocument/2006/relationships/hyperlink" Target="http://www.northeastoceandata.org/data/data-download/" TargetMode="External"/><Relationship Id="rId80" Type="http://schemas.openxmlformats.org/officeDocument/2006/relationships/hyperlink" Target="http://marinecadastre.gov/data/" TargetMode="External"/><Relationship Id="rId85" Type="http://schemas.openxmlformats.org/officeDocument/2006/relationships/hyperlink" Target="http://j.mp/TxBszK" TargetMode="External"/><Relationship Id="rId93" Type="http://schemas.openxmlformats.org/officeDocument/2006/relationships/hyperlink" Target="http://j.mp/1Qr4Oul" TargetMode="External"/><Relationship Id="rId98" Type="http://schemas.openxmlformats.org/officeDocument/2006/relationships/hyperlink" Target="http://j.mp/1Qr6jso" TargetMode="External"/><Relationship Id="rId3" Type="http://schemas.openxmlformats.org/officeDocument/2006/relationships/hyperlink" Target="http://j.mp/1lInjJB" TargetMode="External"/><Relationship Id="rId12" Type="http://schemas.openxmlformats.org/officeDocument/2006/relationships/hyperlink" Target="http://j.mp/1lIsfht" TargetMode="External"/><Relationship Id="rId17" Type="http://schemas.openxmlformats.org/officeDocument/2006/relationships/hyperlink" Target="http://j.mp/1lIsKs3" TargetMode="External"/><Relationship Id="rId25" Type="http://schemas.openxmlformats.org/officeDocument/2006/relationships/hyperlink" Target="http://j.mp/1lIpehf" TargetMode="External"/><Relationship Id="rId33" Type="http://schemas.openxmlformats.org/officeDocument/2006/relationships/hyperlink" Target="http://j.mp/1lIrcOG" TargetMode="External"/><Relationship Id="rId38" Type="http://schemas.openxmlformats.org/officeDocument/2006/relationships/hyperlink" Target="http://j.mp/1lIznuo" TargetMode="External"/><Relationship Id="rId46" Type="http://schemas.openxmlformats.org/officeDocument/2006/relationships/hyperlink" Target="http://j.mp/1lIANov" TargetMode="External"/><Relationship Id="rId59" Type="http://schemas.openxmlformats.org/officeDocument/2006/relationships/hyperlink" Target="http://j.mp/1lIEKK3" TargetMode="External"/><Relationship Id="rId67" Type="http://schemas.openxmlformats.org/officeDocument/2006/relationships/hyperlink" Target="http://j.mp/1lIG8fy" TargetMode="External"/><Relationship Id="rId103" Type="http://schemas.openxmlformats.org/officeDocument/2006/relationships/hyperlink" Target="http://j.mp/1Qr6Qe0" TargetMode="External"/><Relationship Id="rId108" Type="http://schemas.openxmlformats.org/officeDocument/2006/relationships/hyperlink" Target="http://www.greateratlantic.fisheries.noaa.gov/educational_resources/gis/data/index.html" TargetMode="External"/><Relationship Id="rId116" Type="http://schemas.openxmlformats.org/officeDocument/2006/relationships/printerSettings" Target="../printerSettings/printerSettings3.bin"/><Relationship Id="rId20" Type="http://schemas.openxmlformats.org/officeDocument/2006/relationships/hyperlink" Target="http://j.mp/1lIo85d" TargetMode="External"/><Relationship Id="rId41" Type="http://schemas.openxmlformats.org/officeDocument/2006/relationships/hyperlink" Target="http://j.mp/1lIzxSt" TargetMode="External"/><Relationship Id="rId54" Type="http://schemas.openxmlformats.org/officeDocument/2006/relationships/hyperlink" Target="http://j.mp/1lIEnyX" TargetMode="External"/><Relationship Id="rId62" Type="http://schemas.openxmlformats.org/officeDocument/2006/relationships/hyperlink" Target="http://j.mp/1lIF5fP" TargetMode="External"/><Relationship Id="rId70" Type="http://schemas.openxmlformats.org/officeDocument/2006/relationships/hyperlink" Target="http://j.mp/1lIGiDR" TargetMode="External"/><Relationship Id="rId75" Type="http://schemas.openxmlformats.org/officeDocument/2006/relationships/hyperlink" Target="http://j.mp/1ypx4Ff" TargetMode="External"/><Relationship Id="rId83" Type="http://schemas.openxmlformats.org/officeDocument/2006/relationships/hyperlink" Target="http://marinecadastre.gov/data/" TargetMode="External"/><Relationship Id="rId88" Type="http://schemas.openxmlformats.org/officeDocument/2006/relationships/hyperlink" Target="http://50.19.218.171/arcgis1/rest/services/MarineTransportation/MapServer/27" TargetMode="External"/><Relationship Id="rId91" Type="http://schemas.openxmlformats.org/officeDocument/2006/relationships/hyperlink" Target="http://j.mp/1ISMGXH" TargetMode="External"/><Relationship Id="rId96" Type="http://schemas.openxmlformats.org/officeDocument/2006/relationships/hyperlink" Target="http://j.mp/1Qr6eoJ" TargetMode="External"/><Relationship Id="rId111" Type="http://schemas.openxmlformats.org/officeDocument/2006/relationships/hyperlink" Target="http://j.mp/1O8sSBW" TargetMode="External"/><Relationship Id="rId1" Type="http://schemas.openxmlformats.org/officeDocument/2006/relationships/hyperlink" Target="http://j.mp/TxBx6t" TargetMode="External"/><Relationship Id="rId6" Type="http://schemas.openxmlformats.org/officeDocument/2006/relationships/hyperlink" Target="http://j.mp/1lIr4yJ" TargetMode="External"/><Relationship Id="rId15" Type="http://schemas.openxmlformats.org/officeDocument/2006/relationships/hyperlink" Target="http://j.mp/1lIsxFc" TargetMode="External"/><Relationship Id="rId23" Type="http://schemas.openxmlformats.org/officeDocument/2006/relationships/hyperlink" Target="http://j.mp/1lIoRTU" TargetMode="External"/><Relationship Id="rId28" Type="http://schemas.openxmlformats.org/officeDocument/2006/relationships/hyperlink" Target="http://j.mp/1lIqAIQ" TargetMode="External"/><Relationship Id="rId36" Type="http://schemas.openxmlformats.org/officeDocument/2006/relationships/hyperlink" Target="http://j.mp/1lIrG7l" TargetMode="External"/><Relationship Id="rId49" Type="http://schemas.openxmlformats.org/officeDocument/2006/relationships/hyperlink" Target="http://j.mp/1lIBuyf" TargetMode="External"/><Relationship Id="rId57" Type="http://schemas.openxmlformats.org/officeDocument/2006/relationships/hyperlink" Target="http://j.mp/1lIEz1j" TargetMode="External"/><Relationship Id="rId106" Type="http://schemas.openxmlformats.org/officeDocument/2006/relationships/hyperlink" Target="http://www.greateratlantic.fisheries.noaa.gov/educational_resources/gis/data/index.html" TargetMode="External"/><Relationship Id="rId114" Type="http://schemas.openxmlformats.org/officeDocument/2006/relationships/hyperlink" Target="http://j.mp/1P8RV6U" TargetMode="External"/><Relationship Id="rId10" Type="http://schemas.openxmlformats.org/officeDocument/2006/relationships/hyperlink" Target="http://j.mp/1lIs1XI" TargetMode="External"/><Relationship Id="rId31" Type="http://schemas.openxmlformats.org/officeDocument/2006/relationships/hyperlink" Target="http://j.mp/1lIqZee" TargetMode="External"/><Relationship Id="rId44" Type="http://schemas.openxmlformats.org/officeDocument/2006/relationships/hyperlink" Target="http://j.mp/1lIzNRt" TargetMode="External"/><Relationship Id="rId52" Type="http://schemas.openxmlformats.org/officeDocument/2006/relationships/hyperlink" Target="http://j.mp/1lIEevt" TargetMode="External"/><Relationship Id="rId60" Type="http://schemas.openxmlformats.org/officeDocument/2006/relationships/hyperlink" Target="http://j.mp/1lIERFx" TargetMode="External"/><Relationship Id="rId65" Type="http://schemas.openxmlformats.org/officeDocument/2006/relationships/hyperlink" Target="http://j.mp/1lIFuPp" TargetMode="External"/><Relationship Id="rId73" Type="http://schemas.openxmlformats.org/officeDocument/2006/relationships/hyperlink" Target="http://j.mp/1ypwQOm" TargetMode="External"/><Relationship Id="rId78" Type="http://schemas.openxmlformats.org/officeDocument/2006/relationships/hyperlink" Target="http://j.mp/TxBlUS" TargetMode="External"/><Relationship Id="rId81" Type="http://schemas.openxmlformats.org/officeDocument/2006/relationships/hyperlink" Target="http://j.mp/TxBvvu" TargetMode="External"/><Relationship Id="rId86" Type="http://schemas.openxmlformats.org/officeDocument/2006/relationships/hyperlink" Target="http://j.mp/1ypChNt" TargetMode="External"/><Relationship Id="rId94" Type="http://schemas.openxmlformats.org/officeDocument/2006/relationships/hyperlink" Target="http://j.mp/1Qr5NuG" TargetMode="External"/><Relationship Id="rId99" Type="http://schemas.openxmlformats.org/officeDocument/2006/relationships/hyperlink" Target="http://50.19.218.171/arcgis1/rest/services/OceanUses/VMS_Mackerel2014LessThan4knots/MapServer/0" TargetMode="External"/><Relationship Id="rId101" Type="http://schemas.openxmlformats.org/officeDocument/2006/relationships/hyperlink" Target="http://www.greateratlantic.fisheries.noaa.gov/educational_resources/gis/data/index.html" TargetMode="External"/><Relationship Id="rId4" Type="http://schemas.openxmlformats.org/officeDocument/2006/relationships/hyperlink" Target="http://j.mp/1lInynW" TargetMode="External"/><Relationship Id="rId9" Type="http://schemas.openxmlformats.org/officeDocument/2006/relationships/hyperlink" Target="http://j.mp/1lIrYuX" TargetMode="External"/><Relationship Id="rId13" Type="http://schemas.openxmlformats.org/officeDocument/2006/relationships/hyperlink" Target="http://j.mp/1lIsjOc" TargetMode="External"/><Relationship Id="rId18" Type="http://schemas.openxmlformats.org/officeDocument/2006/relationships/hyperlink" Target="http://j.mp/1lInW5H" TargetMode="External"/><Relationship Id="rId39" Type="http://schemas.openxmlformats.org/officeDocument/2006/relationships/hyperlink" Target="http://j.mp/1lIzrKy" TargetMode="External"/><Relationship Id="rId109" Type="http://schemas.openxmlformats.org/officeDocument/2006/relationships/hyperlink" Target="http://50.19.218.171/arcgis1/rest/services/OceanUses/FisheryManagementAreasSample/MapServer/42" TargetMode="External"/><Relationship Id="rId34" Type="http://schemas.openxmlformats.org/officeDocument/2006/relationships/hyperlink" Target="http://j.mp/1lIrAgb" TargetMode="External"/><Relationship Id="rId50" Type="http://schemas.openxmlformats.org/officeDocument/2006/relationships/hyperlink" Target="http://j.mp/1lIBD4L" TargetMode="External"/><Relationship Id="rId55" Type="http://schemas.openxmlformats.org/officeDocument/2006/relationships/hyperlink" Target="http://j.mp/1lIEqeg" TargetMode="External"/><Relationship Id="rId76" Type="http://schemas.openxmlformats.org/officeDocument/2006/relationships/hyperlink" Target="http://geodata.epa.gov/arcgis/rest/services/OEI/FRS_INTERESTS/MapServer/15" TargetMode="External"/><Relationship Id="rId97" Type="http://schemas.openxmlformats.org/officeDocument/2006/relationships/hyperlink" Target="http://50.19.218.171/arcgis1/rest/services/OceanUses/VMS_Mackerel2014/MapServer/0" TargetMode="External"/><Relationship Id="rId104" Type="http://schemas.openxmlformats.org/officeDocument/2006/relationships/hyperlink" Target="http://www.greateratlantic.fisheries.noaa.gov/educational_resources/gis/data/index.html" TargetMode="External"/><Relationship Id="rId7" Type="http://schemas.openxmlformats.org/officeDocument/2006/relationships/hyperlink" Target="http://j.mp/1lIr5T6" TargetMode="External"/><Relationship Id="rId71" Type="http://schemas.openxmlformats.org/officeDocument/2006/relationships/hyperlink" Target="http://j.mp/1lIGoez" TargetMode="External"/><Relationship Id="rId92" Type="http://schemas.openxmlformats.org/officeDocument/2006/relationships/hyperlink" Target="http://50.19.218.171/arcgis1/rest/services/OceanUses/VMS_Scallop2011To2014LessThan5knots/MapServer/0" TargetMode="External"/><Relationship Id="rId2" Type="http://schemas.openxmlformats.org/officeDocument/2006/relationships/hyperlink" Target="http://www.northeastoceandata.org/data/data-download/" TargetMode="External"/><Relationship Id="rId29" Type="http://schemas.openxmlformats.org/officeDocument/2006/relationships/hyperlink" Target="http://j.mp/1lIqOz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portal.midatlanticocean.org/visualize/" TargetMode="External"/><Relationship Id="rId13" Type="http://schemas.openxmlformats.org/officeDocument/2006/relationships/hyperlink" Target="http://portal.midatlanticocean.org/visualize/" TargetMode="External"/><Relationship Id="rId18" Type="http://schemas.openxmlformats.org/officeDocument/2006/relationships/hyperlink" Target="http://portal.midatlanticocean.org/visualize/" TargetMode="External"/><Relationship Id="rId26" Type="http://schemas.openxmlformats.org/officeDocument/2006/relationships/hyperlink" Target="http://portal.midatlanticocean.org/visualize/" TargetMode="External"/><Relationship Id="rId39" Type="http://schemas.openxmlformats.org/officeDocument/2006/relationships/hyperlink" Target="http://portal.midatlanticocean.org/visualize/" TargetMode="External"/><Relationship Id="rId3" Type="http://schemas.openxmlformats.org/officeDocument/2006/relationships/hyperlink" Target="http://portal.midatlanticocean.org/explore/catalog" TargetMode="External"/><Relationship Id="rId21" Type="http://schemas.openxmlformats.org/officeDocument/2006/relationships/hyperlink" Target="http://portal.midatlanticocean.org/visualize/" TargetMode="External"/><Relationship Id="rId34" Type="http://schemas.openxmlformats.org/officeDocument/2006/relationships/hyperlink" Target="http://portal.midatlanticocean.org/visualize/" TargetMode="External"/><Relationship Id="rId42" Type="http://schemas.openxmlformats.org/officeDocument/2006/relationships/hyperlink" Target="http://marinecadastre.gov/data/" TargetMode="External"/><Relationship Id="rId7" Type="http://schemas.openxmlformats.org/officeDocument/2006/relationships/hyperlink" Target="http://portal.midatlanticocean.org/visualize/" TargetMode="External"/><Relationship Id="rId12" Type="http://schemas.openxmlformats.org/officeDocument/2006/relationships/hyperlink" Target="http://portal.midatlanticocean.org/visualize/" TargetMode="External"/><Relationship Id="rId17" Type="http://schemas.openxmlformats.org/officeDocument/2006/relationships/hyperlink" Target="http://portal.midatlanticocean.org/visualize/" TargetMode="External"/><Relationship Id="rId25" Type="http://schemas.openxmlformats.org/officeDocument/2006/relationships/hyperlink" Target="http://portal.midatlanticocean.org/visualize/" TargetMode="External"/><Relationship Id="rId33" Type="http://schemas.openxmlformats.org/officeDocument/2006/relationships/hyperlink" Target="http://portal.midatlanticocean.org/visualize/" TargetMode="External"/><Relationship Id="rId38" Type="http://schemas.openxmlformats.org/officeDocument/2006/relationships/hyperlink" Target="http://portal.midatlanticocean.org/visualize/" TargetMode="External"/><Relationship Id="rId46" Type="http://schemas.openxmlformats.org/officeDocument/2006/relationships/printerSettings" Target="../printerSettings/printerSettings4.bin"/><Relationship Id="rId2" Type="http://schemas.openxmlformats.org/officeDocument/2006/relationships/hyperlink" Target="http://portal.midatlanticocean.org/visualize/" TargetMode="External"/><Relationship Id="rId16" Type="http://schemas.openxmlformats.org/officeDocument/2006/relationships/hyperlink" Target="http://portal.midatlanticocean.org/visualize/" TargetMode="External"/><Relationship Id="rId20" Type="http://schemas.openxmlformats.org/officeDocument/2006/relationships/hyperlink" Target="http://portal.midatlanticocean.org/visualize/" TargetMode="External"/><Relationship Id="rId29" Type="http://schemas.openxmlformats.org/officeDocument/2006/relationships/hyperlink" Target="http://portal.midatlanticocean.org/visualize/" TargetMode="External"/><Relationship Id="rId41" Type="http://schemas.openxmlformats.org/officeDocument/2006/relationships/hyperlink" Target="http://portal.midatlanticocean.org/visualize/" TargetMode="External"/><Relationship Id="rId1" Type="http://schemas.openxmlformats.org/officeDocument/2006/relationships/hyperlink" Target="http://www.marinecadastre.gov/" TargetMode="External"/><Relationship Id="rId6" Type="http://schemas.openxmlformats.org/officeDocument/2006/relationships/hyperlink" Target="http://portal.midatlanticocean.org/visualize/" TargetMode="External"/><Relationship Id="rId11" Type="http://schemas.openxmlformats.org/officeDocument/2006/relationships/hyperlink" Target="http://portal.midatlanticocean.org/visualize/" TargetMode="External"/><Relationship Id="rId24" Type="http://schemas.openxmlformats.org/officeDocument/2006/relationships/hyperlink" Target="http://portal.midatlanticocean.org/visualize/" TargetMode="External"/><Relationship Id="rId32" Type="http://schemas.openxmlformats.org/officeDocument/2006/relationships/hyperlink" Target="http://portal.midatlanticocean.org/visualize/" TargetMode="External"/><Relationship Id="rId37" Type="http://schemas.openxmlformats.org/officeDocument/2006/relationships/hyperlink" Target="http://portal.midatlanticocean.org/visualize/" TargetMode="External"/><Relationship Id="rId40" Type="http://schemas.openxmlformats.org/officeDocument/2006/relationships/hyperlink" Target="http://portal.midatlanticocean.org/visualize/" TargetMode="External"/><Relationship Id="rId45" Type="http://schemas.openxmlformats.org/officeDocument/2006/relationships/hyperlink" Target="http://portal.midatlanticocean.org/explore/catalog" TargetMode="External"/><Relationship Id="rId5" Type="http://schemas.openxmlformats.org/officeDocument/2006/relationships/hyperlink" Target="http://portal.midatlanticocean.org/explore/catalog" TargetMode="External"/><Relationship Id="rId15" Type="http://schemas.openxmlformats.org/officeDocument/2006/relationships/hyperlink" Target="http://portal.midatlanticocean.org/visualize/" TargetMode="External"/><Relationship Id="rId23" Type="http://schemas.openxmlformats.org/officeDocument/2006/relationships/hyperlink" Target="http://portal.midatlanticocean.org/visualize/" TargetMode="External"/><Relationship Id="rId28" Type="http://schemas.openxmlformats.org/officeDocument/2006/relationships/hyperlink" Target="http://portal.midatlanticocean.org/visualize/" TargetMode="External"/><Relationship Id="rId36" Type="http://schemas.openxmlformats.org/officeDocument/2006/relationships/hyperlink" Target="http://portal.midatlanticocean.org/visualize/" TargetMode="External"/><Relationship Id="rId10" Type="http://schemas.openxmlformats.org/officeDocument/2006/relationships/hyperlink" Target="http://portal.midatlanticocean.org/visualize/" TargetMode="External"/><Relationship Id="rId19" Type="http://schemas.openxmlformats.org/officeDocument/2006/relationships/hyperlink" Target="http://portal.midatlanticocean.org/visualize/" TargetMode="External"/><Relationship Id="rId31" Type="http://schemas.openxmlformats.org/officeDocument/2006/relationships/hyperlink" Target="http://portal.midatlanticocean.org/visualize/" TargetMode="External"/><Relationship Id="rId44" Type="http://schemas.openxmlformats.org/officeDocument/2006/relationships/hyperlink" Target="http://marinecadastre.gov/data/" TargetMode="External"/><Relationship Id="rId4" Type="http://schemas.openxmlformats.org/officeDocument/2006/relationships/hyperlink" Target="http://portal.midatlanticocean.org/explore/catalog" TargetMode="External"/><Relationship Id="rId9" Type="http://schemas.openxmlformats.org/officeDocument/2006/relationships/hyperlink" Target="http://portal.midatlanticocean.org/visualize/" TargetMode="External"/><Relationship Id="rId14" Type="http://schemas.openxmlformats.org/officeDocument/2006/relationships/hyperlink" Target="http://portal.midatlanticocean.org/visualize/" TargetMode="External"/><Relationship Id="rId22" Type="http://schemas.openxmlformats.org/officeDocument/2006/relationships/hyperlink" Target="http://portal.midatlanticocean.org/visualize/" TargetMode="External"/><Relationship Id="rId27" Type="http://schemas.openxmlformats.org/officeDocument/2006/relationships/hyperlink" Target="http://portal.midatlanticocean.org/visualize/" TargetMode="External"/><Relationship Id="rId30" Type="http://schemas.openxmlformats.org/officeDocument/2006/relationships/hyperlink" Target="http://portal.midatlanticocean.org/visualize/" TargetMode="External"/><Relationship Id="rId35" Type="http://schemas.openxmlformats.org/officeDocument/2006/relationships/hyperlink" Target="http://portal.midatlanticocean.org/visualize/" TargetMode="External"/><Relationship Id="rId43" Type="http://schemas.openxmlformats.org/officeDocument/2006/relationships/hyperlink" Target="http://portal.midatlanticocean.org/visualize/"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marinecadastre.gov/data/" TargetMode="External"/><Relationship Id="rId18" Type="http://schemas.openxmlformats.org/officeDocument/2006/relationships/hyperlink" Target="https://www.google.com/url?q=http://csc.noaa.gov/htdata/CMSP/Metadata/ArtificialReefs.htm&amp;usd=1&amp;usg=ALhdy2_dmTXturpsdJG4Vha0z2bGL4vKNQ" TargetMode="External"/><Relationship Id="rId26" Type="http://schemas.openxmlformats.org/officeDocument/2006/relationships/hyperlink" Target="https://www.google.com/url?q=http://csc.noaa.gov/htdata/CMSP/Metadata/NationalParkServiceRegions.htm&amp;usd=1&amp;usg=ALhdy2-ViW8YWAtkD2krFPaolXpqGFze5Q" TargetMode="External"/><Relationship Id="rId39" Type="http://schemas.openxmlformats.org/officeDocument/2006/relationships/hyperlink" Target="https://www.google.com/url?q=http://csc.noaa.gov/htdata/CMSP/Metadata/WeatherRadarStationsFederal.htm&amp;usd=1&amp;usg=ALhdy2917QA_kP-lqEA9ADucJsETG_itZQ" TargetMode="External"/><Relationship Id="rId3" Type="http://schemas.openxmlformats.org/officeDocument/2006/relationships/hyperlink" Target="https://www.google.com/url?q=http://csc.noaa.gov/htdata/CMSP/Metadata/SubmarineCables.htm&amp;usd=1&amp;usg=ALhdy28sdsE3XAKx8281ksLSYBUlcUnqBA" TargetMode="External"/><Relationship Id="rId21" Type="http://schemas.openxmlformats.org/officeDocument/2006/relationships/hyperlink" Target="https://www.google.com/url?q=http://csc.noaa.gov/arcgis/rest/services/MarineCadastre/NationalViewer/MapServer/22&amp;usd=1&amp;usg=ALhdy2_clWZ-7wfVqaeJe1LJZvTX_OhYGQ" TargetMode="External"/><Relationship Id="rId34" Type="http://schemas.openxmlformats.org/officeDocument/2006/relationships/hyperlink" Target="https://www.google.com/url?q=http://csc.noaa.gov/htdata/CMSP/Metadata/OffshoreWindTechnologyDepthZones.htm&amp;usd=1&amp;usg=ALhdy2-ljvUKcpEeeXWioPIqynym_lHeyA" TargetMode="External"/><Relationship Id="rId42" Type="http://schemas.openxmlformats.org/officeDocument/2006/relationships/hyperlink" Target="https://www.google.com/url?q=http://maritimeboundaries.noaa.gov/arcgis/rest/services/MaritimeBoundaries/US_Maritime_Limits_Boundaries/MapServer/3&amp;usd=1&amp;usg=ALhdy2-MpZFZCdusF2n-RJpVql-RY65r-g" TargetMode="External"/><Relationship Id="rId47" Type="http://schemas.openxmlformats.org/officeDocument/2006/relationships/hyperlink" Target="https://www.google.com/url?q=http://csc.noaa.gov/arcgis/rest/services/MarineCadastre/NavigationAndMarineTransportation/MapServer/3&amp;usd=1&amp;usg=ALhdy29xeb5tXWN9Bce5l4GusquRUCKiPA" TargetMode="External"/><Relationship Id="rId50" Type="http://schemas.openxmlformats.org/officeDocument/2006/relationships/hyperlink" Target="https://www.google.com/url?q=http://csc.noaa.gov/arcgis/rest/services/MarineCadastre/NationalViewer/MapServer/20&amp;usd=1&amp;usg=ALhdy2_WkeWHwzbmDXomRSOTUOdPC3__5w" TargetMode="External"/><Relationship Id="rId7" Type="http://schemas.openxmlformats.org/officeDocument/2006/relationships/hyperlink" Target="https://www.google.com/url?q=http://csc.noaa.gov/arcgis/rest/services/MarineCadastre/PhysicalOceanographicAndMarineHabitat/MapServer/1&amp;usd=1&amp;usg=ALhdy2-oxsFml8BrftKatXNP5vhSnEt3MQ" TargetMode="External"/><Relationship Id="rId12" Type="http://schemas.openxmlformats.org/officeDocument/2006/relationships/hyperlink" Target="https://www.google.com/url?q=http://pubs.usgs.gov/ds/2005/118/data/atl_extmeta.htm&amp;usd=1&amp;usg=ALhdy2-GU3aKKEbJ7b6kVaydjwsyqSehtw" TargetMode="External"/><Relationship Id="rId17" Type="http://schemas.openxmlformats.org/officeDocument/2006/relationships/hyperlink" Target="https://www.google.com/url?q=http://csc.noaa.gov/arcgis/rest/services/MarineCadastre/PhysicalOceanographicAndMarineHabitat/MapServer/0&amp;usd=1&amp;usg=ALhdy29W_3ZkhCkcAJa68lnJVXnI4y2f4w" TargetMode="External"/><Relationship Id="rId25" Type="http://schemas.openxmlformats.org/officeDocument/2006/relationships/hyperlink" Target="https://www.google.com/url?q=https://egis-e.uscg.mil/ArcGIS/rest/services/Jurisdictions_2D/MapServer/11&amp;usd=1&amp;usg=ALhdy2-S0fNbdMv4quxMdMYkaP_td6gbKQ" TargetMode="External"/><Relationship Id="rId33" Type="http://schemas.openxmlformats.org/officeDocument/2006/relationships/hyperlink" Target="https://www.google.com/url?q=http://en.openei.org/datasets/files/884/pub/mapping_and_assessment_of_the_us_ocean_wave_energy_resource.pdf&amp;usd=1&amp;usg=ALhdy28D-YNQF66SLNpTTazLk2mrgHDrfA" TargetMode="External"/><Relationship Id="rId38" Type="http://schemas.openxmlformats.org/officeDocument/2006/relationships/hyperlink" Target="https://www.google.com/url?q=http://csc.noaa.gov/arcgis/rest/services/MarineCadastre/PhysicalOceanographicAndMarineHabitat/MapServer/2&amp;usd=1&amp;usg=ALhdy28w8YINg0cyxvjbVs1XzZ26wtysaA" TargetMode="External"/><Relationship Id="rId46" Type="http://schemas.openxmlformats.org/officeDocument/2006/relationships/hyperlink" Target="https://www.google.com/url?q=http://www.habitat.noaa.gov/protection/efh/newInv/EFHI/dd/metadata/efha_fgdc_std.htm&amp;usd=1&amp;usg=ALhdy2_wIi94r8uHC1_ch_K0T07eE5nxEQ" TargetMode="External"/><Relationship Id="rId2" Type="http://schemas.openxmlformats.org/officeDocument/2006/relationships/hyperlink" Target="https://www.google.com/url?q=http://csc.noaa.gov/htdata/CMSP/Metadata/MarineHydrokineticProjects.htm&amp;usd=1&amp;usg=ALhdy29G11ELtUTKqad_V2qn0RkjH11tKg" TargetMode="External"/><Relationship Id="rId16" Type="http://schemas.openxmlformats.org/officeDocument/2006/relationships/hyperlink" Target="http://marinecadastre.gov/data/" TargetMode="External"/><Relationship Id="rId20" Type="http://schemas.openxmlformats.org/officeDocument/2006/relationships/hyperlink" Target="https://www.google.com/url?q=http://csc.noaa.gov/arcgis/rest/services/MarineCadastre/NationalViewer/MapServer/21&amp;usd=1&amp;usg=ALhdy2_NDzT_LSMsNIyJm0DSkNzXCi-g8Q" TargetMode="External"/><Relationship Id="rId29" Type="http://schemas.openxmlformats.org/officeDocument/2006/relationships/hyperlink" Target="https://www.google.com/url?q=http://csc.noaa.gov/arcgis/rest/services/MarineCadastre/NationalViewer/MapServer/13&amp;usd=1&amp;usg=ALhdy293eNCaX52O3y_5BgG2CAJtO6H34g" TargetMode="External"/><Relationship Id="rId41" Type="http://schemas.openxmlformats.org/officeDocument/2006/relationships/hyperlink" Target="https://www.google.com/url?q=http://www.ncddc.noaa.gov/approved_recs/nos_de/ocs/ocs/ocs/MB_ParentDataset.html&amp;usd=1&amp;usg=ALhdy28ulrJJEjRrnK2TuqdkblwEz_GkCA" TargetMode="External"/><Relationship Id="rId54" Type="http://schemas.openxmlformats.org/officeDocument/2006/relationships/printerSettings" Target="../printerSettings/printerSettings5.bin"/><Relationship Id="rId1" Type="http://schemas.openxmlformats.org/officeDocument/2006/relationships/hyperlink" Target="https://www.google.com/url?q=http://csc.noaa.gov/arcgis/rest/services/MarineCadastre/OceanEnergy/MapServer/2&amp;usd=1&amp;usg=ALhdy2_d4dvMAvuCKGjHpw7vbG6n_wuh8g" TargetMode="External"/><Relationship Id="rId6" Type="http://schemas.openxmlformats.org/officeDocument/2006/relationships/hyperlink" Target="https://www.google.com/url?q=http://csc.noaa.gov/arcgis/rest/services/MarineCadastre/PhysicalOceanographicAndMarineHabitat/MapServer/6&amp;usd=1&amp;usg=ALhdy2_JjLFdTb7tL-f168DJw7IFOlirXg" TargetMode="External"/><Relationship Id="rId11" Type="http://schemas.openxmlformats.org/officeDocument/2006/relationships/hyperlink" Target="https://www.google.com/url?q=http://csc.noaa.gov/htdata/CMSP/Metadata/HighFrequencyRadarLocations.htm&amp;usd=1&amp;usg=ALhdy29WyGu8yWlaLWosCYugrMM-byO7qA" TargetMode="External"/><Relationship Id="rId24" Type="http://schemas.openxmlformats.org/officeDocument/2006/relationships/hyperlink" Target="https://www.google.com/url?q=http://140.194.46.50:6080/arcgis/rest/services/National_Admin/USACE_Regulatory_Boundary/MapServer/0&amp;usd=1&amp;usg=ALhdy2_5xN-nA39gSjyWHTU4X5N8XyfjFA" TargetMode="External"/><Relationship Id="rId32" Type="http://schemas.openxmlformats.org/officeDocument/2006/relationships/hyperlink" Target="https://www.google.com/url?q=http://www.nrel.gov/gis/data/GIS_Data_Technology_Specific/United_States/Wind/metadata/atlantic_coast_metadata.htm&amp;usd=1&amp;usg=ALhdy2_okZO3-On7vbI93XrtQeZ9BUieew" TargetMode="External"/><Relationship Id="rId37" Type="http://schemas.openxmlformats.org/officeDocument/2006/relationships/hyperlink" Target="http://marinecadastre.gov/data/" TargetMode="External"/><Relationship Id="rId40" Type="http://schemas.openxmlformats.org/officeDocument/2006/relationships/hyperlink" Target="https://www.google.com/url?q=http://gis.boemre.gov/arcgis/rest/services/BOEM_BSEE/MMC_Layers/MapServer/18&amp;usd=1&amp;usg=ALhdy29BqQ-ozm0UmHesaM9TRTYN9RvThw" TargetMode="External"/><Relationship Id="rId45" Type="http://schemas.openxmlformats.org/officeDocument/2006/relationships/hyperlink" Target="https://www.google.com/url?q=http://egisws02.nos.noaa.gov/ArcGIS/rest/services/NMFS/EFHAreasProtectedFromFishing/MapServer/0&amp;usd=1&amp;usg=ALhdy2-ifPkuU7QwYJD7E3IfOKJoDemnBA" TargetMode="External"/><Relationship Id="rId53" Type="http://schemas.openxmlformats.org/officeDocument/2006/relationships/hyperlink" Target="http://sero.nmfs.noaa.gov/maps_gis_data/protected_resources/management_areas/geodata/right_whale_sma_all_po.htm" TargetMode="External"/><Relationship Id="rId5" Type="http://schemas.openxmlformats.org/officeDocument/2006/relationships/hyperlink" Target="https://www.google.com/url?q=http://coastalmap.marine.usgs.gov/rest/services/EastCoast/AtlanticCoast/MapServer/234&amp;usd=1&amp;usg=ALhdy2_26Cr-8y1V2C_-Rlu60xoDrZ6SWw" TargetMode="External"/><Relationship Id="rId15" Type="http://schemas.openxmlformats.org/officeDocument/2006/relationships/hyperlink" Target="https://www.google.com/url?q=http://csc.noaa.gov/htdata/CMSP/Metadata/WrecksAndObstructions.htm&amp;usd=1&amp;usg=ALhdy29olTTw6wRT4ZoivbPaPjGvOqO1uA" TargetMode="External"/><Relationship Id="rId23" Type="http://schemas.openxmlformats.org/officeDocument/2006/relationships/hyperlink" Target="https://www.google.com/url?q=http://140.194.46.50:6080/arcgis/rest/services/National_Admin/USACE_DistrictBounds/MapServer/0&amp;usd=1&amp;usg=ALhdy284b4KY2zxX4kD65faIFSnMyUYS2w" TargetMode="External"/><Relationship Id="rId28" Type="http://schemas.openxmlformats.org/officeDocument/2006/relationships/hyperlink" Target="https://www.google.com/url?q=http://www.csc.noaa.gov/ArcGISPUB/rest/services/MarineCadastre/OffshoreWindResourcePotential/MapServer/0&amp;usd=1&amp;usg=ALhdy2_H0FPRIvYpw86qkkTDs4Jq954SIg" TargetMode="External"/><Relationship Id="rId36" Type="http://schemas.openxmlformats.org/officeDocument/2006/relationships/hyperlink" Target="https://www.google.com/url?q=http://perigean-clone.ad.gatech.edu/ArcGIS/rest/services/usa_mp/MapServer&amp;usd=1&amp;usg=ALhdy29UHolerN5yvopdMmV3Oa-cFlRU1w" TargetMode="External"/><Relationship Id="rId49" Type="http://schemas.openxmlformats.org/officeDocument/2006/relationships/hyperlink" Target="https://www.google.com/url?q=http://csc.noaa.gov/htdata/CMSP/Metadata/FederalEmergencyManagementAgencyRegions.htm&amp;usd=1&amp;usg=ALhdy29Qrm3xYmPFEOgj0Gjeowy2r45yLA" TargetMode="External"/><Relationship Id="rId10" Type="http://schemas.openxmlformats.org/officeDocument/2006/relationships/hyperlink" Target="https://www.google.com/url?q=http://woodshole.er.usgs.gov/openfile/of2005-1001/data/conmapsg/conmapsg.htm&amp;usd=1&amp;usg=ALhdy29pMsqKjaCORjZkXFgnu8lVNfWnQw" TargetMode="External"/><Relationship Id="rId19" Type="http://schemas.openxmlformats.org/officeDocument/2006/relationships/hyperlink" Target="https://www.google.com/url?q=http://gis.boemre.gov/arcgis/rest/services/BOEM_BSEE/MMC_Layers/MapServer/9&amp;usd=1&amp;usg=ALhdy2-V9qPlR9KFjF238K3CXree9iBpiA" TargetMode="External"/><Relationship Id="rId31" Type="http://schemas.openxmlformats.org/officeDocument/2006/relationships/hyperlink" Target="https://www.google.com/url?q=http://perigean-clone.ad.gatech.edu/ArcGIS/rest/services/usa_mp/MapServer/0&amp;usd=1&amp;usg=ALhdy28ZUm7jjCEsfV-6lFIMKJ1qb0G5qw" TargetMode="External"/><Relationship Id="rId44" Type="http://schemas.openxmlformats.org/officeDocument/2006/relationships/hyperlink" Target="https://www.google.com/url?q=https://edg.epa.gov/metadata/rest/document%3Fxsl%3Desri_fgdc%26xml%3D/Public/OEI/EPA_Facilities/layer_metadata/RegionBoundariesEEZ.XML&amp;usd=1&amp;usg=ALhdy28tFTY1LrInqTj3B80LBW1gwzjfIg" TargetMode="External"/><Relationship Id="rId52" Type="http://schemas.openxmlformats.org/officeDocument/2006/relationships/hyperlink" Target="https://www.google.com/url?q=http://marineprotectedareas.noaa.gov/pdf/helpful-resources/inventory/mpa_inventory_2013_metadata.pdf&amp;usd=1&amp;usg=ALhdy28axFAYZxSae4nismgMrc54UhvlMA" TargetMode="External"/><Relationship Id="rId4" Type="http://schemas.openxmlformats.org/officeDocument/2006/relationships/hyperlink" Target="https://www.google.com/url?q=http://csc.noaa.gov/arcgis/rest/services/MarineCadastre/NavigationAndMarineTransportation/MapServer/4&amp;usd=1&amp;usg=ALhdy283Q7ygbtQyJvNKQyrQupImZ7NwPw" TargetMode="External"/><Relationship Id="rId9" Type="http://schemas.openxmlformats.org/officeDocument/2006/relationships/hyperlink" Target="https://www.google.com/url?q=http://csc.noaa.gov/htdata/CMSP/Metadata/BathymetricContours.htm&amp;usd=1&amp;usg=ALhdy28mnFufGLRzQCy_h37-I4qE5QX1Mw" TargetMode="External"/><Relationship Id="rId14" Type="http://schemas.openxmlformats.org/officeDocument/2006/relationships/hyperlink" Target="https://www.google.com/url?q=http://csc.noaa.gov/arcgis/rest/services/MarineCadastre/NavigationAndMarineTransportation/MapServer/1&amp;usd=1&amp;usg=ALhdy2-3ame-hy588lShdAX3c779_mxhdA" TargetMode="External"/><Relationship Id="rId22" Type="http://schemas.openxmlformats.org/officeDocument/2006/relationships/hyperlink" Target="https://www.google.com/url?q=http://csc.noaa.gov/htdata/CMSP/Metadata/NationalMarineFisheriesServiceRegions.htm&amp;usd=1&amp;usg=ALhdy298GPaQp9ZMp-YK3Ai0Gw_mQlstzQ" TargetMode="External"/><Relationship Id="rId27" Type="http://schemas.openxmlformats.org/officeDocument/2006/relationships/hyperlink" Target="https://www.google.com/url?q=http://www.csc.noaa.gov/ArcGISPUB/rest/services/MarineCadastre/OceanWaveResourcePotential/MapServer/0&amp;usd=1&amp;usg=ALhdy288Lwl37dcBAJ-JnaEYrF4X70Pwdw" TargetMode="External"/><Relationship Id="rId30" Type="http://schemas.openxmlformats.org/officeDocument/2006/relationships/hyperlink" Target="https://www.google.com/url?q=http://perigean-clone.ad.gatech.edu/ArcGIS/rest/services/usa_mc/MapServer/0&amp;usd=1&amp;usg=ALhdy2-Or6y1N7oJ4XvTTYf44Jhz8rz8ZQ" TargetMode="External"/><Relationship Id="rId35" Type="http://schemas.openxmlformats.org/officeDocument/2006/relationships/hyperlink" Target="https://www.google.com/url?q=http://perigean-clone.ad.gatech.edu/ArcGIS/rest/services/usa_mc/MapServer&amp;usd=1&amp;usg=ALhdy2_Xq077DUUNktxFQ885NhSSM97-MQ" TargetMode="External"/><Relationship Id="rId43" Type="http://schemas.openxmlformats.org/officeDocument/2006/relationships/hyperlink" Target="https://www.google.com/url?q=http://geodata.epa.gov/ArcGIS/rest/services/OEI/EPA_Locations/MapServer/3&amp;usd=1&amp;usg=ALhdy2-Od20J1ls1Fq79dhCxQwYT6A48Ng" TargetMode="External"/><Relationship Id="rId48" Type="http://schemas.openxmlformats.org/officeDocument/2006/relationships/hyperlink" Target="https://www.google.com/url?q=http://csc.noaa.gov/htdata/CMSP/Metadata/COLREGSDemarcationLines.htm&amp;usd=1&amp;usg=ALhdy2_Ft0_idDOuibTwT2CWWmCl0Dzv2A" TargetMode="External"/><Relationship Id="rId8" Type="http://schemas.openxmlformats.org/officeDocument/2006/relationships/hyperlink" Target="https://www.google.com/url?q=http://csc.noaa.gov/arcgis/rest/services/MarineCadastre/PhysicalOceanographicAndMarineHabitat/MapServer/5&amp;usd=1&amp;usg=ALhdy29Rn4Sy_M7MmuZZtdkcFXTH8MOBEw" TargetMode="External"/><Relationship Id="rId51" Type="http://schemas.openxmlformats.org/officeDocument/2006/relationships/hyperlink" Target="https://www.google.com/url?q=http://egisws02.nos.noaa.gov/ArcGIS/rest/services/MPA/MPAs_nonNMFS/MapServer/0&amp;usd=1&amp;usg=ALhdy28wQx4CrvAqQ0YxkzijyF5YLT6dSQ"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google.com/url?q=http://opdgig.dos.ny.gov/arcgis/rest/services/NYOPDIG/BioData/MapServer/7&amp;usd=1&amp;usg=ALhdy2-PmhrD3iS4frc7xuYRSGTwXPwqXw" TargetMode="External"/><Relationship Id="rId13" Type="http://schemas.openxmlformats.org/officeDocument/2006/relationships/hyperlink" Target="https://www.google.com/url?q=http://opdgig.dos.ny.gov/arcgis/rest/services/NYOPDIG/HumanUseData/MapServer/14&amp;usd=1&amp;usg=ALhdy2-PnB4hJyRjjW4SYQMowe_AQOlP3Q" TargetMode="External"/><Relationship Id="rId18" Type="http://schemas.openxmlformats.org/officeDocument/2006/relationships/hyperlink" Target="https://www.google.com/url?q=http://opdgig.dos.ny.gov/arcgis/rest/services/NYOPDIG/PhysicalData/MapServer/1&amp;usd=1&amp;usg=ALhdy2-fynqyBxyWZyEMrK5UxmhSNQxWYg" TargetMode="External"/><Relationship Id="rId26" Type="http://schemas.openxmlformats.org/officeDocument/2006/relationships/hyperlink" Target="https://www.google.com/url?q=http://opdgig.dos.ny.gov/arcgis/rest/services/NYOPDIG/PhysicalData/MapServer/9&amp;usd=1&amp;usg=ALhdy29NwULlYWBi34r1kTAZTS6uGH4ggg" TargetMode="External"/><Relationship Id="rId39" Type="http://schemas.openxmlformats.org/officeDocument/2006/relationships/hyperlink" Target="http://watersgeo.epa.gov/arcgis/rest/services/OWRAD_NP21/NPDES_NP21/MapServer/0" TargetMode="External"/><Relationship Id="rId3" Type="http://schemas.openxmlformats.org/officeDocument/2006/relationships/hyperlink" Target="https://www.google.com/url?q=http://opdgig.dos.ny.gov/arcgis/rest/services/NYOPDIG/BioData/MapServer/2&amp;usd=1&amp;usg=ALhdy2-RGsl9oFLMurBUnGXqIh7bGaThQw" TargetMode="External"/><Relationship Id="rId21" Type="http://schemas.openxmlformats.org/officeDocument/2006/relationships/hyperlink" Target="https://www.google.com/url?q=http://opdgig.dos.ny.gov/arcgis/rest/services/NYOPDIG/PhysicalData/MapServer/4&amp;usd=1&amp;usg=ALhdy2-bejio5D8i6MPQMzlgU_Dljlj6WQ" TargetMode="External"/><Relationship Id="rId34" Type="http://schemas.openxmlformats.org/officeDocument/2006/relationships/hyperlink" Target="https://eia-ms.esri.com/arcgis/rest/services/20140521StateEnergyProfilesMap/MapServer/38" TargetMode="External"/><Relationship Id="rId42" Type="http://schemas.openxmlformats.org/officeDocument/2006/relationships/hyperlink" Target="http://opdgig.dos.ny.gov/geoportal/catalog/search/resource/detailsnoheader.page?uuid=%7b1B59A8BE-D93F-4D6A-BAF1-DCA9B496B9F9%7d" TargetMode="External"/><Relationship Id="rId47" Type="http://schemas.openxmlformats.org/officeDocument/2006/relationships/printerSettings" Target="../printerSettings/printerSettings6.bin"/><Relationship Id="rId7" Type="http://schemas.openxmlformats.org/officeDocument/2006/relationships/hyperlink" Target="https://www.google.com/url?q=http://opdgig.dos.ny.gov/arcgis/rest/services/NYOPDIG/BioData/MapServer/6&amp;usd=1&amp;usg=ALhdy2_ZFRFQegme5cQPRBDff5vZqwlvJA" TargetMode="External"/><Relationship Id="rId12" Type="http://schemas.openxmlformats.org/officeDocument/2006/relationships/hyperlink" Target="https://www.google.com/url?q=http://opdgig.dos.ny.gov/arcgis/rest/services/NYOPDIG/HumanUseData/MapServer/10&amp;usd=1&amp;usg=ALhdy28SA_WEIRTs97PWOUOBH9HVq1D_HQ" TargetMode="External"/><Relationship Id="rId17" Type="http://schemas.openxmlformats.org/officeDocument/2006/relationships/hyperlink" Target="https://www.google.com/url?q=http://opdgig.dos.ny.gov/arcgis/rest/services/NYOPDIG/HumanUseData/MapServer/13&amp;usd=1&amp;usg=ALhdy2_0OQrRZ3ChlrQao1o7txDcD9SSqQ" TargetMode="External"/><Relationship Id="rId25" Type="http://schemas.openxmlformats.org/officeDocument/2006/relationships/hyperlink" Target="https://www.google.com/url?q=http://opdgig.dos.ny.gov/arcgis/rest/services/NYOPDIG/PhysicalData/MapServer/8&amp;usd=1&amp;usg=ALhdy28nuDQPKZ4ycaOL9Pk7FNwc1VPSJw" TargetMode="External"/><Relationship Id="rId33" Type="http://schemas.openxmlformats.org/officeDocument/2006/relationships/hyperlink" Target="https://eia-ms.esri.com/arcgis/rest/services/20140521StateEnergyProfilesMap/MapServer/37" TargetMode="External"/><Relationship Id="rId38" Type="http://schemas.openxmlformats.org/officeDocument/2006/relationships/hyperlink" Target="https://edg.epa.gov/arcgis/rest/services/edgGroup/MapServer/17" TargetMode="External"/><Relationship Id="rId46" Type="http://schemas.openxmlformats.org/officeDocument/2006/relationships/hyperlink" Target="http://opdgig.dos.ny.gov/arcgis/rest/services/NYOPDIG/BioData/MapServer/139" TargetMode="External"/><Relationship Id="rId2" Type="http://schemas.openxmlformats.org/officeDocument/2006/relationships/hyperlink" Target="https://www.google.com/url?q=http://opdgig.dos.ny.gov/arcgis/rest/services/NYOPDIG/BioData/MapServer/1&amp;usd=1&amp;usg=ALhdy28ZkCTiZljfcVLLLrisH4gVXFVhRQ" TargetMode="External"/><Relationship Id="rId16" Type="http://schemas.openxmlformats.org/officeDocument/2006/relationships/hyperlink" Target="https://www.google.com/url?q=http://opdgig.dos.ny.gov/arcgis/rest/services/NYOPDIG/HumanUseData/MapServer/12&amp;usd=1&amp;usg=ALhdy28VMl86In9VuelGySAlYk5GQPC-oA" TargetMode="External"/><Relationship Id="rId20" Type="http://schemas.openxmlformats.org/officeDocument/2006/relationships/hyperlink" Target="https://www.google.com/url?q=http://opdgig.dos.ny.gov/arcgis/rest/services/NYOPDIG/PhysicalData/MapServer/3&amp;usd=1&amp;usg=ALhdy2-XZ3HKjI4mAySeRC4ehcSfVFk2dg" TargetMode="External"/><Relationship Id="rId29" Type="http://schemas.openxmlformats.org/officeDocument/2006/relationships/hyperlink" Target="https://www.google.com/url?q=http://opdgig.dos.ny.gov/arcgis/rest/services/NYOPDIG/PhysicalData/MapServer/12&amp;usd=1&amp;usg=ALhdy2_5u79zTzl6B66z0rou4hiAzKuHtQ" TargetMode="External"/><Relationship Id="rId41" Type="http://schemas.openxmlformats.org/officeDocument/2006/relationships/hyperlink" Target="http://opdgig.dos.ny.gov/geoportal/catalog/search/resource/detailsnoheader.page?uuid=%7bEF6340C6-96B8-438E-945F-E0E1F0068CF5%7d" TargetMode="External"/><Relationship Id="rId1" Type="http://schemas.openxmlformats.org/officeDocument/2006/relationships/hyperlink" Target="https://www.google.com/url?q=http://opdgig.dos.ny.gov/arcgis/rest/services/NYOPDIG/BioData/MapServer/0&amp;usd=1&amp;usg=ALhdy28-CrCWxr8LJi8mdgvmUxMavy8i1g" TargetMode="External"/><Relationship Id="rId6" Type="http://schemas.openxmlformats.org/officeDocument/2006/relationships/hyperlink" Target="https://www.google.com/url?q=http://opdgig.dos.ny.gov/arcgis/rest/services/NYOPDIG/BioData/MapServer/5&amp;usd=1&amp;usg=ALhdy2_kOdfZpboNB_umx6FSOVK5QQq6_A" TargetMode="External"/><Relationship Id="rId11" Type="http://schemas.openxmlformats.org/officeDocument/2006/relationships/hyperlink" Target="https://www.google.com/url?q=http://opdgig.dos.ny.gov/arcgis/rest/services/NYOPDIG/BioData/MapServer/44&amp;usd=1&amp;usg=ALhdy29OXbCOfYSBzaqDiZH1WX4tMnt6tQ" TargetMode="External"/><Relationship Id="rId24" Type="http://schemas.openxmlformats.org/officeDocument/2006/relationships/hyperlink" Target="https://www.google.com/url?q=http://opdgig.dos.ny.gov/arcgis/rest/services/NYOPDIG/PhysicalData/MapServer/7&amp;usd=1&amp;usg=ALhdy2_GVE-Gj5RuK6hE6NUl0bgYJOjLaA" TargetMode="External"/><Relationship Id="rId32" Type="http://schemas.openxmlformats.org/officeDocument/2006/relationships/hyperlink" Target="https://www.google.com/url?q=http://opdgig.dos.ny.gov/arcgis/rest/services/NYOPDIG/DataBrownfields/MapServer/4&amp;usd=1&amp;usg=ALhdy28mkzqhvitPzx1Y4bBavpex-XTqAg" TargetMode="External"/><Relationship Id="rId37" Type="http://schemas.openxmlformats.org/officeDocument/2006/relationships/hyperlink" Target="https://edg.epa.gov/arcgis/rest/services/edgGroup/MapServer/20" TargetMode="External"/><Relationship Id="rId40" Type="http://schemas.openxmlformats.org/officeDocument/2006/relationships/hyperlink" Target="http://opdgig.dos.ny.gov/geoportal/catalog/search/resource/detailsnoheader.page?uuid=%7b7F70D2C6-7A15-4949-A886-4CED648B3477%7d" TargetMode="External"/><Relationship Id="rId45" Type="http://schemas.openxmlformats.org/officeDocument/2006/relationships/hyperlink" Target="http://opdgig.dos.ny.gov/" TargetMode="External"/><Relationship Id="rId5" Type="http://schemas.openxmlformats.org/officeDocument/2006/relationships/hyperlink" Target="https://www.google.com/url?q=http://opdgig.dos.ny.gov/arcgis/rest/services/NYOPDIG/BioData/MapServer/4&amp;usd=1&amp;usg=ALhdy2_Shqz5JunmTBQ-UQTs580ijYndgg" TargetMode="External"/><Relationship Id="rId15" Type="http://schemas.openxmlformats.org/officeDocument/2006/relationships/hyperlink" Target="https://www.google.com/url?q=http://opdgig.dos.ny.gov/arcgis/rest/services/NYOPDIG/HumanUseData/MapServer/15&amp;usd=1&amp;usg=ALhdy29ivvDW6KqaukuAdUenIa5Z5sEvOQ" TargetMode="External"/><Relationship Id="rId23" Type="http://schemas.openxmlformats.org/officeDocument/2006/relationships/hyperlink" Target="https://www.google.com/url?q=http://opdgig.dos.ny.gov/arcgis/rest/services/NYOPDIG/PhysicalData/MapServer/6&amp;usd=1&amp;usg=ALhdy2_Qbj0qU9jGZeV7mvkplHaUU3ZpUg" TargetMode="External"/><Relationship Id="rId28" Type="http://schemas.openxmlformats.org/officeDocument/2006/relationships/hyperlink" Target="https://www.google.com/url?q=http://opdgig.dos.ny.gov/arcgis/rest/services/NYOPDIG/PhysicalData/MapServer/11&amp;usd=1&amp;usg=ALhdy2_dEH-8sHc6-6y6yZKywUinkX_5lg" TargetMode="External"/><Relationship Id="rId36" Type="http://schemas.openxmlformats.org/officeDocument/2006/relationships/hyperlink" Target="http://csc.noaa.gov/arcgis/rest/services/MarineCadastre/OceanEnergy/MapServer/0" TargetMode="External"/><Relationship Id="rId10" Type="http://schemas.openxmlformats.org/officeDocument/2006/relationships/hyperlink" Target="https://www.google.com/url?q=http://opdgig.dos.ny.gov/arcgis/rest/services/NYOPDIG/BioData/MapServer/70&amp;usd=1&amp;usg=ALhdy29uaNgnUn-yABe6PVokhgUV7Lzdsw" TargetMode="External"/><Relationship Id="rId19" Type="http://schemas.openxmlformats.org/officeDocument/2006/relationships/hyperlink" Target="https://www.google.com/url?q=http://opdgig.dos.ny.gov/arcgis/rest/services/NYOPDIG/PhysicalData/MapServer/2&amp;usd=1&amp;usg=ALhdy2-_7KZ1TDQ9aW0UAarsBhn98HSzxQ" TargetMode="External"/><Relationship Id="rId31" Type="http://schemas.openxmlformats.org/officeDocument/2006/relationships/hyperlink" Target="https://www.google.com/url?q=http://opdgig.dos.ny.gov/arcgis/rest/services/NYOPDIG/DataBrownfields/MapServer/3&amp;usd=1&amp;usg=ALhdy283GYM3vPQNmniZ3-I2Tf2xfXXAsw" TargetMode="External"/><Relationship Id="rId44" Type="http://schemas.openxmlformats.org/officeDocument/2006/relationships/hyperlink" Target="http://opdgig.dos.ny.gov/geoportal/catalog/search/resource/detailsnoheader.page?uuid=%7b88205E96-1384-4B1B-AC3D-684AB14EE803%7d" TargetMode="External"/><Relationship Id="rId4" Type="http://schemas.openxmlformats.org/officeDocument/2006/relationships/hyperlink" Target="https://www.google.com/url?q=http://opdgig.dos.ny.gov/arcgis/rest/services/NYOPDIG/BioData/MapServer/3&amp;usd=1&amp;usg=ALhdy28FBZM10ZraBNAr8TziDaflbXPfBw" TargetMode="External"/><Relationship Id="rId9" Type="http://schemas.openxmlformats.org/officeDocument/2006/relationships/hyperlink" Target="https://www.google.com/url?q=http://opdgig.dos.ny.gov/arcgis/rest/services/NYOPDIG/BioData/MapServer/21&amp;usd=1&amp;usg=ALhdy2-_dcAvjocX2mJZc2GmZLb9LTPDwg" TargetMode="External"/><Relationship Id="rId14" Type="http://schemas.openxmlformats.org/officeDocument/2006/relationships/hyperlink" Target="https://www.google.com/url?q=http://opdgig.dos.ny.gov/arcgis/rest/services/NYOPDIG/HumanUseData/MapServer/7&amp;usd=1&amp;usg=ALhdy280yvFjgennsjL-RL_5Gkj4h9_zsg" TargetMode="External"/><Relationship Id="rId22" Type="http://schemas.openxmlformats.org/officeDocument/2006/relationships/hyperlink" Target="https://www.google.com/url?q=http://opdgig.dos.ny.gov/arcgis/rest/services/NYOPDIG/PhysicalData/MapServer/5&amp;usd=1&amp;usg=ALhdy2__SYW0gGGgwrUJeN_ou6_KsaRG0w" TargetMode="External"/><Relationship Id="rId27" Type="http://schemas.openxmlformats.org/officeDocument/2006/relationships/hyperlink" Target="https://www.google.com/url?q=http://opdgig.dos.ny.gov/arcgis/rest/services/NYOPDIG/PhysicalData/MapServer/10&amp;usd=1&amp;usg=ALhdy2_OBwWOFDeZCdFkusKReTE2MRhDcg" TargetMode="External"/><Relationship Id="rId30" Type="http://schemas.openxmlformats.org/officeDocument/2006/relationships/hyperlink" Target="https://www.google.com/url?q=http://opdgig.dos.ny.gov/arcgis/rest/services/NYOPDIG/DataBrownfields/MapServer/2&amp;usd=1&amp;usg=ALhdy29YFOZCMYTdPePCMhEaDEWg4L2ybg" TargetMode="External"/><Relationship Id="rId35" Type="http://schemas.openxmlformats.org/officeDocument/2006/relationships/hyperlink" Target="http://watersgeo.epa.gov/arcgis/rest/services/OWRAD_NP21/303D_NP21/MapServer/1" TargetMode="External"/><Relationship Id="rId43" Type="http://schemas.openxmlformats.org/officeDocument/2006/relationships/hyperlink" Target="http://107.20.228.18/ArcGIS/rest/services/Wetlands/MapServer/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coastalmap.marine.usgs.gov/regional/contusa/eastcoast/midatl/lis/data.html" TargetMode="External"/><Relationship Id="rId13" Type="http://schemas.openxmlformats.org/officeDocument/2006/relationships/hyperlink" Target="https://edg.epa.gov/metadata/rest/document?id=%7B17E8BB8B-3F43-4BF5-910F-E9639DC3E967%7D&amp;xsl=metadata_to_html_full" TargetMode="External"/><Relationship Id="rId18" Type="http://schemas.openxmlformats.org/officeDocument/2006/relationships/hyperlink" Target="https://hazards.fema.gov/gis/nfhl/rest/services/public/NFHL/MapServer" TargetMode="External"/><Relationship Id="rId26" Type="http://schemas.openxmlformats.org/officeDocument/2006/relationships/hyperlink" Target="http://www.nysgis.state.ny.us/gisdata/inventories/details.cfm?DSID=318" TargetMode="External"/><Relationship Id="rId3" Type="http://schemas.openxmlformats.org/officeDocument/2006/relationships/hyperlink" Target="http://marinecadastre.gov/data/" TargetMode="External"/><Relationship Id="rId21" Type="http://schemas.openxmlformats.org/officeDocument/2006/relationships/hyperlink" Target="http://www.fws.gov/wetlands/Data/Data-Download.html" TargetMode="External"/><Relationship Id="rId34" Type="http://schemas.openxmlformats.org/officeDocument/2006/relationships/hyperlink" Target="http://catalog.data.gov/dataset/zebra-and-quagga-mussel-distribution-in-north-america-direct-download" TargetMode="External"/><Relationship Id="rId7" Type="http://schemas.openxmlformats.org/officeDocument/2006/relationships/hyperlink" Target="http://rcngrants.org/spatialData" TargetMode="External"/><Relationship Id="rId12" Type="http://schemas.openxmlformats.org/officeDocument/2006/relationships/hyperlink" Target="http://www.pwrc.usgs.gov/bba/index.cfm?fa=bba.MapViewer" TargetMode="External"/><Relationship Id="rId17" Type="http://schemas.openxmlformats.org/officeDocument/2006/relationships/hyperlink" Target="http://www.ct.gov/deep/cwp/view.asp?a=2698&amp;q=322898&amp;deepNav_GID=1707%20" TargetMode="External"/><Relationship Id="rId25" Type="http://schemas.openxmlformats.org/officeDocument/2006/relationships/hyperlink" Target="https://gis.ny.gov/gisdata/inventories/details.cfm?DSID=316" TargetMode="External"/><Relationship Id="rId33" Type="http://schemas.openxmlformats.org/officeDocument/2006/relationships/hyperlink" Target="http://giswww.westchestergov.com/wcgis/Env.htm" TargetMode="External"/><Relationship Id="rId2" Type="http://schemas.openxmlformats.org/officeDocument/2006/relationships/hyperlink" Target="http://www.northeastoceandata.org/data/data-download/" TargetMode="External"/><Relationship Id="rId16" Type="http://schemas.openxmlformats.org/officeDocument/2006/relationships/hyperlink" Target="http://cteco.uconn.edu/map_services.htm" TargetMode="External"/><Relationship Id="rId20" Type="http://schemas.openxmlformats.org/officeDocument/2006/relationships/hyperlink" Target="http://107.20.228.18/ArcGIS/services/Wetlands/MapServer/WMSServer?" TargetMode="External"/><Relationship Id="rId29" Type="http://schemas.openxmlformats.org/officeDocument/2006/relationships/hyperlink" Target="http://gis.ny.gov/gisdata/inventories/details.cfm?DSID=1129" TargetMode="External"/><Relationship Id="rId1" Type="http://schemas.openxmlformats.org/officeDocument/2006/relationships/hyperlink" Target="http://ec2-50-19-218-171.compute-1.amazonaws.com/arcgis1/rest/services/" TargetMode="External"/><Relationship Id="rId6" Type="http://schemas.openxmlformats.org/officeDocument/2006/relationships/hyperlink" Target="http://www.floodmaps.fema.gov/NFHL/status.shtml" TargetMode="External"/><Relationship Id="rId11" Type="http://schemas.openxmlformats.org/officeDocument/2006/relationships/hyperlink" Target="http://www.epa.gov/enviro/geo_data.html" TargetMode="External"/><Relationship Id="rId24" Type="http://schemas.openxmlformats.org/officeDocument/2006/relationships/hyperlink" Target="http://www.natureserve.org/conservation-tools/digital-distribution-maps-birds-western-hemisphere" TargetMode="External"/><Relationship Id="rId32" Type="http://schemas.openxmlformats.org/officeDocument/2006/relationships/hyperlink" Target="http://www.dec.ny.gov/animals/31181.html" TargetMode="External"/><Relationship Id="rId37" Type="http://schemas.openxmlformats.org/officeDocument/2006/relationships/printerSettings" Target="../printerSettings/printerSettings7.bin"/><Relationship Id="rId5" Type="http://schemas.openxmlformats.org/officeDocument/2006/relationships/hyperlink" Target="http://cteco.uconn.edu/maps.htm" TargetMode="External"/><Relationship Id="rId15" Type="http://schemas.openxmlformats.org/officeDocument/2006/relationships/hyperlink" Target="http://cteco.uconn.edu/maps.htm" TargetMode="External"/><Relationship Id="rId23" Type="http://schemas.openxmlformats.org/officeDocument/2006/relationships/hyperlink" Target="http://www.ct.gov/deep/cwp/view.asp?a=2698&amp;q=322898&amp;deepNav_GID=1707%20" TargetMode="External"/><Relationship Id="rId28" Type="http://schemas.openxmlformats.org/officeDocument/2006/relationships/hyperlink" Target="http://archive-org.com/page/353631/2012-10-02/http:/www.natureserve.org/getData/pollinatorMaps.jsp" TargetMode="External"/><Relationship Id="rId36" Type="http://schemas.openxmlformats.org/officeDocument/2006/relationships/hyperlink" Target="https://hazards.fema.gov/femaportal/wps/portal/NFHLWMS" TargetMode="External"/><Relationship Id="rId10" Type="http://schemas.openxmlformats.org/officeDocument/2006/relationships/hyperlink" Target="http://www.pwrc.usgs.gov/bba/index.cfm?fa=bba.getData" TargetMode="External"/><Relationship Id="rId19" Type="http://schemas.openxmlformats.org/officeDocument/2006/relationships/hyperlink" Target="http://geodata.epa.gov/ArcGIS/rest/services/ORD/USEPA_Ecoregions_Level_III_and_IV/MapServer" TargetMode="External"/><Relationship Id="rId31" Type="http://schemas.openxmlformats.org/officeDocument/2006/relationships/hyperlink" Target="http://www.birdlife.org/datazone/info/spcdownload" TargetMode="External"/><Relationship Id="rId4" Type="http://schemas.openxmlformats.org/officeDocument/2006/relationships/hyperlink" Target="http://marinecadastre.gov/data/" TargetMode="External"/><Relationship Id="rId9" Type="http://schemas.openxmlformats.org/officeDocument/2006/relationships/hyperlink" Target="http://coastalmap.marine.usgs.gov/regional/contusa/eastcoast/midatl/lis/data.html" TargetMode="External"/><Relationship Id="rId14" Type="http://schemas.openxmlformats.org/officeDocument/2006/relationships/hyperlink" Target="http://coastalmap.marine.usgs.gov/regional/contusa/eastcoast/midatl/lis/data.html" TargetMode="External"/><Relationship Id="rId22" Type="http://schemas.openxmlformats.org/officeDocument/2006/relationships/hyperlink" Target="http://longislandsoundstudy.net/" TargetMode="External"/><Relationship Id="rId27" Type="http://schemas.openxmlformats.org/officeDocument/2006/relationships/hyperlink" Target="http://www.ct.gov/deep/cwp/view.asp?a=2698&amp;q=322898&amp;deepNav_GID=1707%20" TargetMode="External"/><Relationship Id="rId30" Type="http://schemas.openxmlformats.org/officeDocument/2006/relationships/hyperlink" Target="http://longislandsoundstudy.net/issues-actions/stewardship/stewardship-areas-atlas/" TargetMode="External"/><Relationship Id="rId35" Type="http://schemas.openxmlformats.org/officeDocument/2006/relationships/hyperlink" Target="http://cteco.uconn.edu/maps.ht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marine-geo.org/tools/search/Files.php?data_set_uid=21394" TargetMode="External"/><Relationship Id="rId13" Type="http://schemas.openxmlformats.org/officeDocument/2006/relationships/hyperlink" Target="http://www.marine-geo.org/portals/lis/" TargetMode="External"/><Relationship Id="rId18" Type="http://schemas.openxmlformats.org/officeDocument/2006/relationships/hyperlink" Target="http://www.marine-geo.org/tools/search/Files.php?data_set_uid=21347" TargetMode="External"/><Relationship Id="rId3" Type="http://schemas.openxmlformats.org/officeDocument/2006/relationships/hyperlink" Target="http://www.marine-geo.org/portals/lis/" TargetMode="External"/><Relationship Id="rId21" Type="http://schemas.openxmlformats.org/officeDocument/2006/relationships/hyperlink" Target="http://www.marine-geo.org/tools/search/Files.php?data_set_uid=21713" TargetMode="External"/><Relationship Id="rId7" Type="http://schemas.openxmlformats.org/officeDocument/2006/relationships/hyperlink" Target="http://www.marine-geo.org/tools/search/Files.php?data_set_uid=21394" TargetMode="External"/><Relationship Id="rId12" Type="http://schemas.openxmlformats.org/officeDocument/2006/relationships/hyperlink" Target="http://www.marine-geo.org/tools/search/Files.php?data_set_uid=21384" TargetMode="External"/><Relationship Id="rId17" Type="http://schemas.openxmlformats.org/officeDocument/2006/relationships/hyperlink" Target="http://www.marine-geo.org/tools/search/Files.php?data_set_uid=21713" TargetMode="External"/><Relationship Id="rId2" Type="http://schemas.openxmlformats.org/officeDocument/2006/relationships/hyperlink" Target="http://www.marine-geo.org/portals/lis/" TargetMode="External"/><Relationship Id="rId16" Type="http://schemas.openxmlformats.org/officeDocument/2006/relationships/hyperlink" Target="http://www.marine-geo.org/tools/search/Files.php?data_set_uid=21394" TargetMode="External"/><Relationship Id="rId20" Type="http://schemas.openxmlformats.org/officeDocument/2006/relationships/hyperlink" Target="http://www.marine-geo.org/tools/search/Files.php?data_set_uid=21713" TargetMode="External"/><Relationship Id="rId1" Type="http://schemas.openxmlformats.org/officeDocument/2006/relationships/hyperlink" Target="http://ec2-50-19-218-171.compute-1.amazonaws.com/arcgis1/rest/services/" TargetMode="External"/><Relationship Id="rId6" Type="http://schemas.openxmlformats.org/officeDocument/2006/relationships/hyperlink" Target="http://www.marine-geo.org/tools/search/Files.php?data_set_uid=21384" TargetMode="External"/><Relationship Id="rId11" Type="http://schemas.openxmlformats.org/officeDocument/2006/relationships/hyperlink" Target="http://www.marine-geo.org/tools/search/Files.php?data_set_uid=21384" TargetMode="External"/><Relationship Id="rId5" Type="http://schemas.openxmlformats.org/officeDocument/2006/relationships/hyperlink" Target="http://www.marine-geo.org/portals/lis/" TargetMode="External"/><Relationship Id="rId15" Type="http://schemas.openxmlformats.org/officeDocument/2006/relationships/hyperlink" Target="http://www.marine-geo.org/tools/search/Files.php?data_set_uid=21394" TargetMode="External"/><Relationship Id="rId10" Type="http://schemas.openxmlformats.org/officeDocument/2006/relationships/hyperlink" Target="http://www.marine-geo.org/tools/search/Files.php?data_set_uid=21698%20(LISPilot_grabDensity_grid)" TargetMode="External"/><Relationship Id="rId19" Type="http://schemas.openxmlformats.org/officeDocument/2006/relationships/hyperlink" Target="http://www.marine-geo.org/tools/search/Files.php?data_set_uid=21394" TargetMode="External"/><Relationship Id="rId4" Type="http://schemas.openxmlformats.org/officeDocument/2006/relationships/hyperlink" Target="http://www.marine-geo.org/portals/lis/" TargetMode="External"/><Relationship Id="rId9" Type="http://schemas.openxmlformats.org/officeDocument/2006/relationships/hyperlink" Target="http://www.marine-geo.org/tools/search/Files.php?data_set_uid=21346" TargetMode="External"/><Relationship Id="rId14" Type="http://schemas.openxmlformats.org/officeDocument/2006/relationships/hyperlink" Target="http://www.marine-geo.org/tools/search/Files.php?data_set_uid=21394" TargetMode="External"/><Relationship Id="rId22"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lisrc.uconn.edu/lisrc/catalog.asp" TargetMode="External"/><Relationship Id="rId13" Type="http://schemas.openxmlformats.org/officeDocument/2006/relationships/hyperlink" Target="http://www.lisrc.uconn.edu/lisrc/catalog.asp" TargetMode="External"/><Relationship Id="rId3" Type="http://schemas.openxmlformats.org/officeDocument/2006/relationships/hyperlink" Target="http://marinecadastre.gov/data/" TargetMode="External"/><Relationship Id="rId7" Type="http://schemas.openxmlformats.org/officeDocument/2006/relationships/hyperlink" Target="http://www.lisrc.uconn.edu/lisrc/catalog.asp" TargetMode="External"/><Relationship Id="rId12" Type="http://schemas.openxmlformats.org/officeDocument/2006/relationships/hyperlink" Target="http://www.lisrc.uconn.edu/lisrc/catalog.asp" TargetMode="External"/><Relationship Id="rId2" Type="http://schemas.openxmlformats.org/officeDocument/2006/relationships/hyperlink" Target="http://marinecadastre.gov/data/" TargetMode="External"/><Relationship Id="rId1" Type="http://schemas.openxmlformats.org/officeDocument/2006/relationships/hyperlink" Target="http://marinecadastre.gov/data/" TargetMode="External"/><Relationship Id="rId6" Type="http://schemas.openxmlformats.org/officeDocument/2006/relationships/hyperlink" Target="http://www.lisrc.uconn.edu/lisrc/catalog.asp" TargetMode="External"/><Relationship Id="rId11" Type="http://schemas.openxmlformats.org/officeDocument/2006/relationships/hyperlink" Target="http://www.lisrc.uconn.edu/lisrc/catalog.asp" TargetMode="External"/><Relationship Id="rId5" Type="http://schemas.openxmlformats.org/officeDocument/2006/relationships/hyperlink" Target="http://www.lisrc.uconn.edu/lisrc/catalog.asp" TargetMode="External"/><Relationship Id="rId10" Type="http://schemas.openxmlformats.org/officeDocument/2006/relationships/hyperlink" Target="http://www.lisrc.uconn.edu/lisrc/catalog.asp" TargetMode="External"/><Relationship Id="rId4" Type="http://schemas.openxmlformats.org/officeDocument/2006/relationships/hyperlink" Target="http://www.lisrc.uconn.edu/lisrc/catalog.asp" TargetMode="External"/><Relationship Id="rId9" Type="http://schemas.openxmlformats.org/officeDocument/2006/relationships/hyperlink" Target="http://www.lisrc.uconn.edu/lisrc/catalog.asp" TargetMode="External"/><Relationship Id="rId1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tabSelected="1" zoomScale="80" zoomScaleNormal="80" workbookViewId="0">
      <selection activeCell="A7" sqref="A7"/>
    </sheetView>
  </sheetViews>
  <sheetFormatPr defaultRowHeight="15" x14ac:dyDescent="0.25"/>
  <cols>
    <col min="1" max="1" width="76.7109375" customWidth="1"/>
    <col min="2" max="2" width="114.140625" customWidth="1"/>
    <col min="3" max="3" width="122.5703125" customWidth="1"/>
    <col min="4" max="4" width="101.28515625" style="54" customWidth="1"/>
    <col min="5" max="5" width="156.7109375" bestFit="1" customWidth="1"/>
    <col min="6" max="6" width="26.140625" style="3" customWidth="1"/>
    <col min="7" max="7" width="111.85546875" customWidth="1"/>
    <col min="8" max="8" width="25" style="9" customWidth="1"/>
    <col min="9" max="9" width="39.42578125" style="9" customWidth="1"/>
    <col min="10" max="10" width="99.140625" style="9" customWidth="1"/>
  </cols>
  <sheetData>
    <row r="1" spans="1:10" s="410" customFormat="1" x14ac:dyDescent="0.25">
      <c r="A1" s="409" t="s">
        <v>3008</v>
      </c>
    </row>
    <row r="2" spans="1:10" s="410" customFormat="1" ht="15.75" thickBot="1" x14ac:dyDescent="0.3"/>
    <row r="3" spans="1:10" s="48" customFormat="1" ht="15.75" x14ac:dyDescent="0.25">
      <c r="A3" s="402" t="s">
        <v>2398</v>
      </c>
      <c r="B3" s="403"/>
      <c r="D3" s="54"/>
      <c r="F3" s="49"/>
      <c r="H3" s="96"/>
      <c r="I3" s="96"/>
      <c r="J3" s="96"/>
    </row>
    <row r="4" spans="1:10" s="48" customFormat="1" ht="15.75" x14ac:dyDescent="0.25">
      <c r="A4" s="404" t="s">
        <v>2420</v>
      </c>
      <c r="B4" s="405"/>
      <c r="D4" s="54"/>
      <c r="F4" s="49"/>
      <c r="H4" s="96"/>
      <c r="I4" s="96"/>
      <c r="J4" s="96"/>
    </row>
    <row r="5" spans="1:10" s="48" customFormat="1" x14ac:dyDescent="0.25">
      <c r="A5" s="208"/>
      <c r="B5" s="164"/>
      <c r="D5" s="54"/>
      <c r="F5" s="49"/>
      <c r="H5" s="96"/>
      <c r="I5" s="96"/>
      <c r="J5" s="96"/>
    </row>
    <row r="6" spans="1:10" s="48" customFormat="1" x14ac:dyDescent="0.25">
      <c r="A6" s="406" t="s">
        <v>3290</v>
      </c>
      <c r="B6" s="407"/>
      <c r="D6" s="54"/>
      <c r="F6" s="49"/>
      <c r="H6" s="96"/>
      <c r="I6" s="96"/>
      <c r="J6" s="96"/>
    </row>
    <row r="7" spans="1:10" s="48" customFormat="1" x14ac:dyDescent="0.25">
      <c r="A7" s="140" t="s">
        <v>2400</v>
      </c>
      <c r="B7" s="165"/>
      <c r="D7" s="54"/>
      <c r="F7" s="49"/>
      <c r="H7" s="96"/>
      <c r="I7" s="96"/>
      <c r="J7" s="96"/>
    </row>
    <row r="8" spans="1:10" s="48" customFormat="1" x14ac:dyDescent="0.25">
      <c r="A8" s="140" t="s">
        <v>2399</v>
      </c>
      <c r="B8" s="165"/>
      <c r="D8" s="54"/>
      <c r="F8" s="49"/>
      <c r="H8" s="96"/>
      <c r="I8" s="96"/>
      <c r="J8" s="96"/>
    </row>
    <row r="9" spans="1:10" s="48" customFormat="1" ht="15.75" thickBot="1" x14ac:dyDescent="0.3">
      <c r="A9" s="166" t="s">
        <v>3291</v>
      </c>
      <c r="B9" s="167"/>
      <c r="D9" s="54"/>
      <c r="F9" s="49"/>
      <c r="H9" s="96"/>
      <c r="I9" s="96"/>
      <c r="J9" s="96"/>
    </row>
    <row r="10" spans="1:10" s="48" customFormat="1" x14ac:dyDescent="0.25">
      <c r="A10" s="49"/>
      <c r="B10" s="162"/>
      <c r="D10" s="54"/>
      <c r="F10" s="49"/>
      <c r="H10" s="96"/>
      <c r="I10" s="96"/>
      <c r="J10" s="96"/>
    </row>
    <row r="11" spans="1:10" s="48" customFormat="1" x14ac:dyDescent="0.25">
      <c r="A11" s="49"/>
      <c r="B11" s="162"/>
      <c r="D11" s="54"/>
      <c r="F11" s="49"/>
      <c r="H11" s="96"/>
      <c r="I11" s="96"/>
      <c r="J11" s="96"/>
    </row>
    <row r="12" spans="1:10" s="48" customFormat="1" ht="15.75" thickBot="1" x14ac:dyDescent="0.3">
      <c r="A12" s="408" t="s">
        <v>2407</v>
      </c>
      <c r="B12" s="408"/>
      <c r="D12" s="54"/>
      <c r="F12" s="49"/>
      <c r="H12" s="96"/>
      <c r="I12" s="96"/>
      <c r="J12" s="96"/>
    </row>
    <row r="13" spans="1:10" s="48" customFormat="1" x14ac:dyDescent="0.25">
      <c r="A13" s="201" t="s">
        <v>2408</v>
      </c>
      <c r="B13" s="204" t="s">
        <v>2414</v>
      </c>
      <c r="D13" s="54"/>
      <c r="F13" s="49"/>
      <c r="H13" s="96"/>
      <c r="I13" s="96"/>
      <c r="J13" s="96"/>
    </row>
    <row r="14" spans="1:10" s="48" customFormat="1" x14ac:dyDescent="0.25">
      <c r="A14" s="202" t="s">
        <v>2409</v>
      </c>
      <c r="B14" s="205" t="s">
        <v>2415</v>
      </c>
      <c r="D14" s="54"/>
      <c r="F14" s="49"/>
      <c r="H14" s="96"/>
      <c r="I14" s="96"/>
      <c r="J14" s="96"/>
    </row>
    <row r="15" spans="1:10" s="48" customFormat="1" x14ac:dyDescent="0.25">
      <c r="A15" s="202" t="s">
        <v>2410</v>
      </c>
      <c r="B15" s="205" t="s">
        <v>2416</v>
      </c>
      <c r="D15" s="54"/>
      <c r="F15" s="49"/>
      <c r="H15" s="96"/>
      <c r="I15" s="96"/>
      <c r="J15" s="96"/>
    </row>
    <row r="16" spans="1:10" s="48" customFormat="1" x14ac:dyDescent="0.25">
      <c r="A16" s="202" t="s">
        <v>2411</v>
      </c>
      <c r="B16" s="205" t="s">
        <v>2417</v>
      </c>
      <c r="D16" s="54"/>
      <c r="F16" s="49"/>
      <c r="H16" s="96"/>
      <c r="I16" s="96"/>
      <c r="J16" s="96"/>
    </row>
    <row r="17" spans="1:22" s="48" customFormat="1" x14ac:dyDescent="0.25">
      <c r="A17" s="202" t="s">
        <v>2412</v>
      </c>
      <c r="B17" s="205" t="s">
        <v>2419</v>
      </c>
      <c r="D17" s="54"/>
      <c r="F17" s="49"/>
      <c r="H17" s="96"/>
      <c r="I17" s="96"/>
      <c r="J17" s="96"/>
    </row>
    <row r="18" spans="1:22" s="48" customFormat="1" ht="15.75" thickBot="1" x14ac:dyDescent="0.3">
      <c r="A18" s="166" t="s">
        <v>2413</v>
      </c>
      <c r="B18" s="206" t="s">
        <v>2418</v>
      </c>
      <c r="D18" s="54"/>
      <c r="F18" s="49"/>
      <c r="H18" s="96"/>
      <c r="I18" s="96"/>
      <c r="J18" s="96"/>
    </row>
    <row r="19" spans="1:22" s="48" customFormat="1" x14ac:dyDescent="0.25">
      <c r="A19" s="49"/>
      <c r="B19" s="207"/>
      <c r="D19" s="54"/>
      <c r="F19" s="49"/>
      <c r="H19" s="96"/>
      <c r="I19" s="96"/>
      <c r="J19" s="96"/>
    </row>
    <row r="20" spans="1:22" s="48" customFormat="1" x14ac:dyDescent="0.25">
      <c r="D20" s="54"/>
      <c r="F20" s="49"/>
      <c r="H20" s="96"/>
      <c r="I20" s="96"/>
      <c r="J20" s="96"/>
    </row>
    <row r="21" spans="1:22" x14ac:dyDescent="0.25">
      <c r="A21" s="163" t="s">
        <v>2401</v>
      </c>
    </row>
    <row r="22" spans="1:22" ht="15.75" x14ac:dyDescent="0.25">
      <c r="A22" s="37" t="s">
        <v>583</v>
      </c>
      <c r="B22" s="37" t="s">
        <v>1480</v>
      </c>
      <c r="C22" s="38" t="s">
        <v>591</v>
      </c>
      <c r="D22" s="40" t="s">
        <v>588</v>
      </c>
      <c r="E22" s="38" t="s">
        <v>589</v>
      </c>
      <c r="F22" s="1"/>
      <c r="L22" s="6"/>
    </row>
    <row r="23" spans="1:22" ht="15.75" x14ac:dyDescent="0.25">
      <c r="A23" s="42" t="s">
        <v>586</v>
      </c>
      <c r="B23" s="42" t="s">
        <v>1376</v>
      </c>
      <c r="C23" s="42" t="s">
        <v>2242</v>
      </c>
      <c r="D23" s="70" t="s">
        <v>2332</v>
      </c>
      <c r="E23" s="39" t="s">
        <v>590</v>
      </c>
      <c r="F23" s="1"/>
      <c r="L23" s="7"/>
    </row>
    <row r="24" spans="1:22" ht="15.75" x14ac:dyDescent="0.25">
      <c r="A24" s="42" t="s">
        <v>587</v>
      </c>
      <c r="B24" s="42" t="s">
        <v>1377</v>
      </c>
      <c r="C24" s="53" t="s">
        <v>2329</v>
      </c>
      <c r="D24" s="71" t="s">
        <v>2334</v>
      </c>
      <c r="E24" s="36" t="s">
        <v>763</v>
      </c>
      <c r="L24" s="7"/>
    </row>
    <row r="25" spans="1:22" x14ac:dyDescent="0.25">
      <c r="A25" s="42" t="s">
        <v>2173</v>
      </c>
      <c r="B25" s="42" t="s">
        <v>1378</v>
      </c>
      <c r="C25" s="42" t="s">
        <v>2330</v>
      </c>
      <c r="D25" s="70" t="s">
        <v>681</v>
      </c>
      <c r="E25" s="43" t="s">
        <v>1611</v>
      </c>
      <c r="P25" s="5"/>
    </row>
    <row r="26" spans="1:22" s="45" customFormat="1" x14ac:dyDescent="0.25">
      <c r="A26" s="50" t="s">
        <v>2169</v>
      </c>
      <c r="B26" s="50" t="s">
        <v>1379</v>
      </c>
      <c r="C26" s="50" t="s">
        <v>2331</v>
      </c>
      <c r="D26" s="72" t="s">
        <v>693</v>
      </c>
      <c r="E26" s="34" t="s">
        <v>599</v>
      </c>
      <c r="F26" s="49"/>
      <c r="H26" s="69"/>
      <c r="I26" s="69"/>
      <c r="J26" s="69"/>
      <c r="P26" s="51"/>
    </row>
    <row r="27" spans="1:22" x14ac:dyDescent="0.25">
      <c r="A27" s="42" t="s">
        <v>2170</v>
      </c>
      <c r="B27" s="42" t="s">
        <v>1088</v>
      </c>
      <c r="C27" s="42" t="s">
        <v>2329</v>
      </c>
      <c r="D27" s="70" t="s">
        <v>2333</v>
      </c>
      <c r="E27" s="36" t="s">
        <v>694</v>
      </c>
      <c r="N27" s="5"/>
      <c r="O27" s="5"/>
      <c r="P27" s="5"/>
      <c r="Q27" s="5"/>
      <c r="R27" s="5"/>
      <c r="S27" s="5"/>
      <c r="T27" s="5"/>
      <c r="U27" s="2"/>
      <c r="V27" s="2"/>
    </row>
    <row r="28" spans="1:22" s="45" customFormat="1" x14ac:dyDescent="0.25">
      <c r="A28" s="50" t="s">
        <v>2171</v>
      </c>
      <c r="B28" s="50" t="s">
        <v>1479</v>
      </c>
      <c r="C28" s="50" t="s">
        <v>2331</v>
      </c>
      <c r="D28" s="72" t="s">
        <v>2268</v>
      </c>
      <c r="E28" s="34" t="s">
        <v>599</v>
      </c>
      <c r="F28" s="49"/>
      <c r="H28" s="69"/>
      <c r="I28" s="69"/>
      <c r="J28" s="69"/>
      <c r="P28" s="51"/>
    </row>
    <row r="29" spans="1:22" s="45" customFormat="1" x14ac:dyDescent="0.25">
      <c r="A29" s="50" t="s">
        <v>2172</v>
      </c>
      <c r="B29" s="50" t="s">
        <v>2250</v>
      </c>
      <c r="C29" s="50" t="s">
        <v>2331</v>
      </c>
      <c r="D29" s="72" t="s">
        <v>2336</v>
      </c>
      <c r="E29" s="39" t="s">
        <v>2269</v>
      </c>
      <c r="F29" s="49"/>
      <c r="H29" s="69"/>
      <c r="I29" s="69"/>
      <c r="J29" s="69"/>
      <c r="P29" s="51"/>
    </row>
    <row r="30" spans="1:22" x14ac:dyDescent="0.25">
      <c r="A30" s="41" t="s">
        <v>1612</v>
      </c>
      <c r="B30" s="41" t="s">
        <v>1945</v>
      </c>
      <c r="C30" s="41" t="s">
        <v>2330</v>
      </c>
      <c r="D30" s="73" t="s">
        <v>2335</v>
      </c>
      <c r="E30" s="36" t="s">
        <v>1946</v>
      </c>
      <c r="P30" s="5"/>
    </row>
    <row r="31" spans="1:22" s="48" customFormat="1" x14ac:dyDescent="0.25">
      <c r="A31" s="86" t="s">
        <v>2393</v>
      </c>
      <c r="B31" s="86" t="s">
        <v>2392</v>
      </c>
      <c r="C31" s="64" t="s">
        <v>2397</v>
      </c>
      <c r="D31" s="86" t="s">
        <v>2394</v>
      </c>
      <c r="E31" s="65"/>
      <c r="F31" s="49"/>
      <c r="H31" s="96"/>
      <c r="I31" s="96"/>
      <c r="J31" s="96"/>
      <c r="P31" s="93"/>
    </row>
    <row r="32" spans="1:22" s="48" customFormat="1" x14ac:dyDescent="0.25">
      <c r="A32" s="89"/>
      <c r="B32" s="89"/>
      <c r="C32" s="2"/>
      <c r="D32" s="89"/>
      <c r="E32" s="162"/>
      <c r="F32" s="49"/>
      <c r="H32" s="96"/>
      <c r="I32" s="96"/>
      <c r="J32" s="96"/>
      <c r="P32" s="93"/>
    </row>
    <row r="33" spans="1:16" s="48" customFormat="1" x14ac:dyDescent="0.25">
      <c r="A33" s="89"/>
      <c r="B33" s="89"/>
      <c r="C33" s="2"/>
      <c r="D33" s="89"/>
      <c r="E33" s="162"/>
      <c r="F33" s="49"/>
      <c r="H33" s="96"/>
      <c r="I33" s="96"/>
      <c r="J33" s="96"/>
      <c r="P33" s="93"/>
    </row>
    <row r="34" spans="1:16" ht="15.75" thickBot="1" x14ac:dyDescent="0.3">
      <c r="A34" s="203" t="s">
        <v>2402</v>
      </c>
    </row>
    <row r="35" spans="1:16" x14ac:dyDescent="0.25">
      <c r="A35" s="59" t="s">
        <v>2404</v>
      </c>
      <c r="B35" s="74" t="s">
        <v>270</v>
      </c>
      <c r="C35" s="60" t="s">
        <v>2388</v>
      </c>
    </row>
    <row r="36" spans="1:16" x14ac:dyDescent="0.25">
      <c r="A36" s="55" t="s">
        <v>678</v>
      </c>
      <c r="B36" s="64" t="s">
        <v>2319</v>
      </c>
      <c r="C36" s="56"/>
    </row>
    <row r="37" spans="1:16" x14ac:dyDescent="0.25">
      <c r="A37" s="61" t="s">
        <v>679</v>
      </c>
      <c r="B37" s="64" t="s">
        <v>2320</v>
      </c>
      <c r="C37" s="56"/>
    </row>
    <row r="38" spans="1:16" x14ac:dyDescent="0.25">
      <c r="A38" s="55" t="s">
        <v>724</v>
      </c>
      <c r="B38" s="64" t="s">
        <v>2360</v>
      </c>
      <c r="C38" s="56"/>
    </row>
    <row r="39" spans="1:16" x14ac:dyDescent="0.25">
      <c r="A39" s="55" t="s">
        <v>725</v>
      </c>
      <c r="B39" s="64" t="s">
        <v>2361</v>
      </c>
      <c r="C39" s="56"/>
    </row>
    <row r="40" spans="1:16" x14ac:dyDescent="0.25">
      <c r="A40" s="55" t="s">
        <v>1493</v>
      </c>
      <c r="B40" s="64" t="s">
        <v>2362</v>
      </c>
      <c r="C40" s="56"/>
    </row>
    <row r="41" spans="1:16" x14ac:dyDescent="0.25">
      <c r="A41" s="55" t="s">
        <v>601</v>
      </c>
      <c r="B41" s="64" t="s">
        <v>2321</v>
      </c>
      <c r="C41" s="56"/>
    </row>
    <row r="42" spans="1:16" x14ac:dyDescent="0.25">
      <c r="A42" s="57" t="s">
        <v>602</v>
      </c>
      <c r="B42" s="64" t="s">
        <v>2363</v>
      </c>
      <c r="C42" s="56"/>
    </row>
    <row r="43" spans="1:16" x14ac:dyDescent="0.25">
      <c r="A43" s="57" t="s">
        <v>598</v>
      </c>
      <c r="B43" s="64" t="s">
        <v>672</v>
      </c>
      <c r="C43" s="56"/>
    </row>
    <row r="44" spans="1:16" ht="15" customHeight="1" x14ac:dyDescent="0.25">
      <c r="A44" s="57" t="s">
        <v>596</v>
      </c>
      <c r="B44" s="64" t="s">
        <v>671</v>
      </c>
      <c r="C44" s="56"/>
    </row>
    <row r="45" spans="1:16" x14ac:dyDescent="0.25">
      <c r="A45" s="55" t="s">
        <v>595</v>
      </c>
      <c r="B45" s="64" t="s">
        <v>2364</v>
      </c>
      <c r="C45" s="56"/>
    </row>
    <row r="46" spans="1:16" x14ac:dyDescent="0.25">
      <c r="A46" s="55" t="s">
        <v>616</v>
      </c>
      <c r="B46" s="64" t="s">
        <v>2322</v>
      </c>
      <c r="C46" s="56"/>
    </row>
    <row r="47" spans="1:16" x14ac:dyDescent="0.25">
      <c r="A47" s="55" t="s">
        <v>606</v>
      </c>
      <c r="B47" s="64" t="s">
        <v>673</v>
      </c>
      <c r="C47" s="56"/>
      <c r="J47" s="11"/>
    </row>
    <row r="48" spans="1:16" x14ac:dyDescent="0.25">
      <c r="A48" s="55" t="s">
        <v>584</v>
      </c>
      <c r="B48" s="64" t="s">
        <v>674</v>
      </c>
      <c r="C48" s="56"/>
    </row>
    <row r="49" spans="1:12" x14ac:dyDescent="0.25">
      <c r="A49" s="55" t="s">
        <v>266</v>
      </c>
      <c r="B49" s="64" t="s">
        <v>675</v>
      </c>
      <c r="C49" s="56"/>
    </row>
    <row r="50" spans="1:12" x14ac:dyDescent="0.25">
      <c r="A50" s="62" t="s">
        <v>614</v>
      </c>
      <c r="B50" s="64" t="s">
        <v>2389</v>
      </c>
      <c r="C50" s="56"/>
    </row>
    <row r="51" spans="1:12" x14ac:dyDescent="0.25">
      <c r="A51" s="55" t="s">
        <v>592</v>
      </c>
      <c r="B51" s="64" t="s">
        <v>2323</v>
      </c>
      <c r="C51" s="56"/>
    </row>
    <row r="52" spans="1:12" ht="15.75" x14ac:dyDescent="0.25">
      <c r="A52" s="55" t="s">
        <v>593</v>
      </c>
      <c r="B52" s="64" t="s">
        <v>2324</v>
      </c>
      <c r="C52" s="56"/>
      <c r="L52" s="7"/>
    </row>
    <row r="53" spans="1:12" ht="15.75" x14ac:dyDescent="0.25">
      <c r="A53" s="55" t="s">
        <v>585</v>
      </c>
      <c r="B53" s="64" t="s">
        <v>2325</v>
      </c>
      <c r="C53" s="56"/>
      <c r="L53" s="8"/>
    </row>
    <row r="54" spans="1:12" x14ac:dyDescent="0.25">
      <c r="A54" s="63" t="s">
        <v>676</v>
      </c>
      <c r="B54" s="64" t="s">
        <v>597</v>
      </c>
      <c r="C54" s="56"/>
    </row>
    <row r="55" spans="1:12" x14ac:dyDescent="0.25">
      <c r="A55" s="57" t="s">
        <v>594</v>
      </c>
      <c r="B55" s="64" t="s">
        <v>2365</v>
      </c>
      <c r="C55" s="56" t="s">
        <v>1504</v>
      </c>
    </row>
    <row r="56" spans="1:12" x14ac:dyDescent="0.25">
      <c r="A56" s="57" t="s">
        <v>1084</v>
      </c>
      <c r="B56" s="64" t="s">
        <v>1085</v>
      </c>
      <c r="C56" s="56"/>
    </row>
    <row r="57" spans="1:12" x14ac:dyDescent="0.25">
      <c r="A57" s="57" t="s">
        <v>1094</v>
      </c>
      <c r="B57" s="50" t="s">
        <v>2366</v>
      </c>
      <c r="C57" s="56"/>
    </row>
    <row r="58" spans="1:12" s="48" customFormat="1" x14ac:dyDescent="0.25">
      <c r="A58" s="57" t="s">
        <v>2367</v>
      </c>
      <c r="B58" s="50" t="s">
        <v>2368</v>
      </c>
      <c r="C58" s="56"/>
      <c r="D58" s="54"/>
      <c r="F58" s="49"/>
      <c r="H58" s="52"/>
      <c r="I58" s="52"/>
      <c r="J58" s="52"/>
    </row>
    <row r="59" spans="1:12" s="48" customFormat="1" ht="15.75" thickBot="1" x14ac:dyDescent="0.3">
      <c r="A59" s="58" t="s">
        <v>1093</v>
      </c>
      <c r="B59" s="75" t="s">
        <v>2294</v>
      </c>
      <c r="C59" s="17"/>
      <c r="D59" s="54"/>
      <c r="F59" s="49"/>
      <c r="H59" s="52"/>
      <c r="I59" s="52"/>
      <c r="J59" s="52"/>
    </row>
    <row r="60" spans="1:12" s="48" customFormat="1" x14ac:dyDescent="0.25">
      <c r="A60" s="89"/>
      <c r="B60" s="89"/>
      <c r="C60" s="2"/>
      <c r="D60" s="54"/>
      <c r="F60" s="49"/>
      <c r="H60" s="96"/>
      <c r="I60" s="96"/>
      <c r="J60" s="96"/>
    </row>
    <row r="61" spans="1:12" s="48" customFormat="1" x14ac:dyDescent="0.25">
      <c r="A61" s="89"/>
      <c r="B61" s="89"/>
      <c r="C61" s="2"/>
      <c r="D61" s="54"/>
      <c r="F61" s="49"/>
      <c r="H61" s="96"/>
      <c r="I61" s="96"/>
      <c r="J61" s="96"/>
    </row>
    <row r="62" spans="1:12" ht="15.75" thickBot="1" x14ac:dyDescent="0.3">
      <c r="A62" s="203" t="s">
        <v>2403</v>
      </c>
    </row>
    <row r="63" spans="1:12" x14ac:dyDescent="0.25">
      <c r="A63" s="18" t="s">
        <v>2405</v>
      </c>
      <c r="B63" s="19" t="s">
        <v>2406</v>
      </c>
      <c r="C63" s="20" t="s">
        <v>762</v>
      </c>
    </row>
    <row r="64" spans="1:12" x14ac:dyDescent="0.25">
      <c r="A64" s="21" t="s">
        <v>718</v>
      </c>
      <c r="B64" s="13" t="s">
        <v>719</v>
      </c>
      <c r="C64" s="22" t="s">
        <v>2369</v>
      </c>
    </row>
    <row r="65" spans="1:3" x14ac:dyDescent="0.25">
      <c r="A65" s="21" t="s">
        <v>718</v>
      </c>
      <c r="B65" s="13" t="s">
        <v>720</v>
      </c>
      <c r="C65" s="22" t="s">
        <v>2370</v>
      </c>
    </row>
    <row r="66" spans="1:3" x14ac:dyDescent="0.25">
      <c r="A66" s="21" t="s">
        <v>208</v>
      </c>
      <c r="B66" s="13" t="s">
        <v>723</v>
      </c>
      <c r="C66" s="23" t="s">
        <v>728</v>
      </c>
    </row>
    <row r="67" spans="1:3" x14ac:dyDescent="0.25">
      <c r="A67" s="21" t="s">
        <v>208</v>
      </c>
      <c r="B67" s="13" t="s">
        <v>210</v>
      </c>
      <c r="C67" s="16" t="s">
        <v>756</v>
      </c>
    </row>
    <row r="68" spans="1:3" x14ac:dyDescent="0.25">
      <c r="A68" s="21" t="s">
        <v>208</v>
      </c>
      <c r="B68" s="13" t="s">
        <v>211</v>
      </c>
      <c r="C68" s="16" t="s">
        <v>2383</v>
      </c>
    </row>
    <row r="69" spans="1:3" x14ac:dyDescent="0.25">
      <c r="A69" s="21" t="s">
        <v>208</v>
      </c>
      <c r="B69" s="13" t="s">
        <v>212</v>
      </c>
      <c r="C69" s="16" t="s">
        <v>2356</v>
      </c>
    </row>
    <row r="70" spans="1:3" x14ac:dyDescent="0.25">
      <c r="A70" s="21" t="s">
        <v>208</v>
      </c>
      <c r="B70" s="13" t="s">
        <v>213</v>
      </c>
      <c r="C70" s="16" t="s">
        <v>729</v>
      </c>
    </row>
    <row r="71" spans="1:3" x14ac:dyDescent="0.25">
      <c r="A71" s="21" t="s">
        <v>214</v>
      </c>
      <c r="B71" s="13" t="s">
        <v>215</v>
      </c>
      <c r="C71" s="16" t="s">
        <v>2372</v>
      </c>
    </row>
    <row r="72" spans="1:3" x14ac:dyDescent="0.25">
      <c r="A72" s="21" t="s">
        <v>214</v>
      </c>
      <c r="B72" s="13" t="s">
        <v>216</v>
      </c>
      <c r="C72" s="16" t="s">
        <v>2376</v>
      </c>
    </row>
    <row r="73" spans="1:3" x14ac:dyDescent="0.25">
      <c r="A73" s="21" t="s">
        <v>214</v>
      </c>
      <c r="B73" s="13" t="s">
        <v>721</v>
      </c>
      <c r="C73" s="16"/>
    </row>
    <row r="74" spans="1:3" x14ac:dyDescent="0.25">
      <c r="A74" s="21" t="s">
        <v>214</v>
      </c>
      <c r="B74" s="13" t="s">
        <v>940</v>
      </c>
      <c r="C74" s="16" t="s">
        <v>2373</v>
      </c>
    </row>
    <row r="75" spans="1:3" x14ac:dyDescent="0.25">
      <c r="A75" s="21" t="s">
        <v>214</v>
      </c>
      <c r="B75" s="13" t="s">
        <v>217</v>
      </c>
      <c r="C75" s="16" t="s">
        <v>2374</v>
      </c>
    </row>
    <row r="76" spans="1:3" x14ac:dyDescent="0.25">
      <c r="A76" s="21" t="s">
        <v>214</v>
      </c>
      <c r="B76" s="13" t="s">
        <v>761</v>
      </c>
      <c r="C76" s="16" t="s">
        <v>2378</v>
      </c>
    </row>
    <row r="77" spans="1:3" x14ac:dyDescent="0.25">
      <c r="A77" s="21" t="s">
        <v>214</v>
      </c>
      <c r="B77" s="13" t="s">
        <v>218</v>
      </c>
      <c r="C77" s="22" t="s">
        <v>2377</v>
      </c>
    </row>
    <row r="78" spans="1:3" x14ac:dyDescent="0.25">
      <c r="A78" s="21" t="s">
        <v>214</v>
      </c>
      <c r="B78" s="13" t="s">
        <v>219</v>
      </c>
      <c r="C78" s="22" t="s">
        <v>2375</v>
      </c>
    </row>
    <row r="79" spans="1:3" x14ac:dyDescent="0.25">
      <c r="A79" s="21" t="s">
        <v>759</v>
      </c>
      <c r="B79" s="12" t="s">
        <v>758</v>
      </c>
      <c r="C79" s="22" t="s">
        <v>2386</v>
      </c>
    </row>
    <row r="80" spans="1:3" x14ac:dyDescent="0.25">
      <c r="A80" s="21" t="s">
        <v>759</v>
      </c>
      <c r="B80" s="14" t="s">
        <v>757</v>
      </c>
      <c r="C80" s="22" t="s">
        <v>2385</v>
      </c>
    </row>
    <row r="81" spans="1:3" x14ac:dyDescent="0.25">
      <c r="A81" s="21" t="s">
        <v>759</v>
      </c>
      <c r="B81" s="14" t="s">
        <v>760</v>
      </c>
      <c r="C81" s="22" t="s">
        <v>2387</v>
      </c>
    </row>
    <row r="82" spans="1:3" x14ac:dyDescent="0.25">
      <c r="A82" s="21" t="s">
        <v>722</v>
      </c>
      <c r="B82" s="12" t="s">
        <v>722</v>
      </c>
      <c r="C82" s="22" t="s">
        <v>727</v>
      </c>
    </row>
    <row r="83" spans="1:3" x14ac:dyDescent="0.25">
      <c r="A83" s="30" t="s">
        <v>1570</v>
      </c>
      <c r="B83" s="29" t="s">
        <v>1570</v>
      </c>
      <c r="C83" s="16" t="s">
        <v>2380</v>
      </c>
    </row>
    <row r="84" spans="1:3" ht="15.75" thickBot="1" x14ac:dyDescent="0.3">
      <c r="A84" s="31" t="s">
        <v>1571</v>
      </c>
      <c r="B84" s="32" t="s">
        <v>1571</v>
      </c>
      <c r="C84" s="17" t="s">
        <v>2355</v>
      </c>
    </row>
    <row r="85" spans="1:3" x14ac:dyDescent="0.25">
      <c r="A85" s="27"/>
    </row>
    <row r="86" spans="1:3" x14ac:dyDescent="0.25">
      <c r="A86" s="24"/>
      <c r="B86" s="24"/>
    </row>
    <row r="87" spans="1:3" x14ac:dyDescent="0.25">
      <c r="A87" s="15"/>
      <c r="B87" s="15"/>
    </row>
    <row r="88" spans="1:3" x14ac:dyDescent="0.25">
      <c r="A88" s="15"/>
      <c r="B88" s="15"/>
    </row>
    <row r="89" spans="1:3" x14ac:dyDescent="0.25">
      <c r="A89" s="15"/>
      <c r="B89" s="15"/>
    </row>
    <row r="90" spans="1:3" x14ac:dyDescent="0.25">
      <c r="A90" s="15"/>
      <c r="B90" s="15"/>
    </row>
  </sheetData>
  <mergeCells count="5">
    <mergeCell ref="A3:B3"/>
    <mergeCell ref="A4:B4"/>
    <mergeCell ref="A6:B6"/>
    <mergeCell ref="A12:B12"/>
    <mergeCell ref="A1:XFD2"/>
  </mergeCells>
  <hyperlinks>
    <hyperlink ref="E23" r:id="rId1"/>
    <hyperlink ref="E27" r:id="rId2"/>
    <hyperlink ref="E24" r:id="rId3" location="x=-73.24&amp;y=38.93&amp;z=7&amp;logo=true&amp;controls=true&amp;basemap=ESRI+Ocean&amp;tab=data&amp;legends=false&amp;layers=true"/>
    <hyperlink ref="E30" r:id="rId4"/>
    <hyperlink ref="E29"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O13"/>
  <sheetViews>
    <sheetView zoomScale="70" zoomScaleNormal="70" workbookViewId="0">
      <selection activeCell="AG4" sqref="AG4:AO13"/>
    </sheetView>
  </sheetViews>
  <sheetFormatPr defaultColWidth="9.140625" defaultRowHeight="15" x14ac:dyDescent="0.25"/>
  <cols>
    <col min="1" max="1" width="12" style="97" customWidth="1"/>
    <col min="2" max="2" width="12.140625" style="97" customWidth="1"/>
    <col min="3" max="3" width="10.140625" style="97" customWidth="1"/>
    <col min="4" max="4" width="12.140625" style="97" customWidth="1"/>
    <col min="5" max="5" width="9.140625" style="97" customWidth="1"/>
    <col min="6" max="6" width="21.7109375" style="97" customWidth="1"/>
    <col min="7" max="7" width="16.42578125" style="97" customWidth="1"/>
    <col min="8" max="8" width="38.28515625" style="97" customWidth="1"/>
    <col min="9" max="9" width="26.85546875" style="97" bestFit="1" customWidth="1"/>
    <col min="10" max="10" width="23.42578125" style="97" customWidth="1"/>
    <col min="11" max="11" width="10.5703125" style="97" bestFit="1" customWidth="1"/>
    <col min="12" max="12" width="13.5703125" style="97" bestFit="1" customWidth="1"/>
    <col min="13" max="13" width="9.7109375" style="97" bestFit="1" customWidth="1"/>
    <col min="14" max="14" width="61.7109375" style="97" customWidth="1"/>
    <col min="15" max="15" width="60.5703125" style="97" customWidth="1"/>
    <col min="16" max="16" width="25" style="97" customWidth="1"/>
    <col min="17" max="19" width="13.5703125" style="97" customWidth="1"/>
    <col min="20" max="20" width="37" style="97" customWidth="1"/>
    <col min="21" max="21" width="13.5703125" style="97" bestFit="1" customWidth="1"/>
    <col min="22" max="22" width="12.85546875" style="97" customWidth="1"/>
    <col min="23" max="24" width="9.140625" style="97"/>
    <col min="25" max="25" width="11.140625" style="97" bestFit="1" customWidth="1"/>
    <col min="26" max="34" width="9.140625" style="97"/>
    <col min="35" max="35" width="20.140625" style="97" customWidth="1"/>
    <col min="36" max="36" width="9.140625" style="97"/>
    <col min="37" max="37" width="22.5703125" style="97" customWidth="1"/>
    <col min="38" max="40" width="27.140625" style="97" customWidth="1"/>
    <col min="41" max="41" width="24.28515625" style="97" customWidth="1"/>
    <col min="42" max="16384" width="9.140625" style="97"/>
  </cols>
  <sheetData>
    <row r="1" spans="1:41" s="350" customFormat="1" ht="33" customHeight="1" x14ac:dyDescent="0.35">
      <c r="A1" s="349" t="s">
        <v>3287</v>
      </c>
    </row>
    <row r="2" spans="1:41" s="350" customFormat="1" ht="15.75" customHeight="1" x14ac:dyDescent="0.25"/>
    <row r="3" spans="1:41" s="88" customFormat="1" ht="90" x14ac:dyDescent="0.25">
      <c r="A3" s="4" t="s">
        <v>678</v>
      </c>
      <c r="B3" s="168" t="s">
        <v>679</v>
      </c>
      <c r="C3" s="168" t="s">
        <v>1094</v>
      </c>
      <c r="D3" s="4" t="s">
        <v>1501</v>
      </c>
      <c r="E3" s="4" t="s">
        <v>1093</v>
      </c>
      <c r="F3" s="168" t="s">
        <v>724</v>
      </c>
      <c r="G3" s="168" t="s">
        <v>725</v>
      </c>
      <c r="H3" s="168" t="s">
        <v>1493</v>
      </c>
      <c r="I3" s="168" t="s">
        <v>601</v>
      </c>
      <c r="J3" s="168" t="s">
        <v>602</v>
      </c>
      <c r="K3" s="168" t="s">
        <v>598</v>
      </c>
      <c r="L3" s="4" t="s">
        <v>596</v>
      </c>
      <c r="M3" s="168" t="s">
        <v>595</v>
      </c>
      <c r="N3" s="168" t="s">
        <v>616</v>
      </c>
      <c r="O3" s="168" t="s">
        <v>606</v>
      </c>
      <c r="P3" s="168" t="s">
        <v>584</v>
      </c>
      <c r="Q3" s="168" t="s">
        <v>266</v>
      </c>
      <c r="R3" s="168" t="s">
        <v>614</v>
      </c>
      <c r="S3" s="4" t="s">
        <v>592</v>
      </c>
      <c r="T3" s="168" t="s">
        <v>593</v>
      </c>
      <c r="U3" s="168" t="s">
        <v>585</v>
      </c>
      <c r="V3" s="168" t="s">
        <v>676</v>
      </c>
      <c r="W3" s="168" t="s">
        <v>594</v>
      </c>
      <c r="X3" s="4" t="s">
        <v>1084</v>
      </c>
      <c r="Y3" s="293" t="s">
        <v>2440</v>
      </c>
      <c r="Z3" s="209" t="s">
        <v>2421</v>
      </c>
      <c r="AA3" s="209" t="s">
        <v>2422</v>
      </c>
      <c r="AB3" s="209" t="s">
        <v>2423</v>
      </c>
      <c r="AC3" s="209" t="s">
        <v>2424</v>
      </c>
      <c r="AD3" s="209" t="s">
        <v>2425</v>
      </c>
      <c r="AE3" s="209" t="s">
        <v>2426</v>
      </c>
      <c r="AF3" s="209" t="s">
        <v>2427</v>
      </c>
      <c r="AG3" s="209" t="s">
        <v>2431</v>
      </c>
      <c r="AH3" s="209" t="s">
        <v>2428</v>
      </c>
      <c r="AI3" s="209" t="s">
        <v>2429</v>
      </c>
      <c r="AJ3" s="209" t="s">
        <v>2430</v>
      </c>
      <c r="AK3" s="209" t="s">
        <v>3242</v>
      </c>
      <c r="AL3" s="209" t="s">
        <v>2827</v>
      </c>
      <c r="AM3" s="209" t="s">
        <v>2958</v>
      </c>
      <c r="AN3" s="209" t="s">
        <v>3207</v>
      </c>
      <c r="AO3" s="209" t="s">
        <v>2933</v>
      </c>
    </row>
    <row r="4" spans="1:41" s="89" customFormat="1" ht="15" customHeight="1" x14ac:dyDescent="0.25">
      <c r="A4" s="86"/>
      <c r="B4" s="86"/>
      <c r="C4" s="91" t="s">
        <v>1248</v>
      </c>
      <c r="D4" s="90" t="s">
        <v>121</v>
      </c>
      <c r="E4" s="86"/>
      <c r="F4" s="86" t="s">
        <v>759</v>
      </c>
      <c r="G4" s="131" t="s">
        <v>760</v>
      </c>
      <c r="H4" s="86" t="s">
        <v>1492</v>
      </c>
      <c r="I4" s="86" t="s">
        <v>1521</v>
      </c>
      <c r="J4" s="86" t="s">
        <v>1521</v>
      </c>
      <c r="K4" s="86" t="s">
        <v>269</v>
      </c>
      <c r="L4" s="86" t="s">
        <v>1596</v>
      </c>
      <c r="M4" s="86" t="s">
        <v>131</v>
      </c>
      <c r="N4" s="86" t="s">
        <v>1607</v>
      </c>
      <c r="O4" s="86" t="s">
        <v>1608</v>
      </c>
      <c r="P4" s="86" t="s">
        <v>644</v>
      </c>
      <c r="Q4" s="129" t="s">
        <v>1596</v>
      </c>
      <c r="R4" s="86" t="s">
        <v>1596</v>
      </c>
      <c r="S4" s="86" t="s">
        <v>1596</v>
      </c>
      <c r="T4" s="86" t="s">
        <v>1603</v>
      </c>
      <c r="U4" s="86" t="s">
        <v>1596</v>
      </c>
      <c r="V4" s="135">
        <v>41904</v>
      </c>
      <c r="W4" s="98" t="s">
        <v>2242</v>
      </c>
      <c r="X4" s="86" t="s">
        <v>1088</v>
      </c>
      <c r="Y4" s="284">
        <v>42359</v>
      </c>
      <c r="Z4" s="211">
        <v>1</v>
      </c>
      <c r="AA4" s="211">
        <v>1</v>
      </c>
      <c r="AB4" s="212">
        <v>1</v>
      </c>
      <c r="AC4" s="212">
        <v>1</v>
      </c>
      <c r="AD4" s="212">
        <v>2</v>
      </c>
      <c r="AE4" s="212">
        <v>2</v>
      </c>
      <c r="AF4" s="335">
        <f>(Z4*AA4*AB4*AC4*AD4*AE4)/10</f>
        <v>0.4</v>
      </c>
      <c r="AG4" s="212" t="s">
        <v>599</v>
      </c>
      <c r="AH4" s="212" t="s">
        <v>2855</v>
      </c>
      <c r="AI4" s="212" t="s">
        <v>2861</v>
      </c>
      <c r="AJ4" s="212" t="s">
        <v>2856</v>
      </c>
      <c r="AK4" s="212" t="s">
        <v>2857</v>
      </c>
      <c r="AL4" s="212" t="s">
        <v>3234</v>
      </c>
      <c r="AM4" s="212" t="s">
        <v>3244</v>
      </c>
      <c r="AN4" s="212" t="s">
        <v>3243</v>
      </c>
      <c r="AO4" s="212" t="s">
        <v>3241</v>
      </c>
    </row>
    <row r="5" spans="1:41" s="89" customFormat="1" ht="15" customHeight="1" x14ac:dyDescent="0.25">
      <c r="A5" s="86"/>
      <c r="B5" s="86"/>
      <c r="C5" s="91" t="s">
        <v>1602</v>
      </c>
      <c r="D5" s="90" t="s">
        <v>121</v>
      </c>
      <c r="E5" s="86"/>
      <c r="F5" s="131" t="s">
        <v>214</v>
      </c>
      <c r="G5" s="116" t="s">
        <v>219</v>
      </c>
      <c r="H5" s="86" t="s">
        <v>1485</v>
      </c>
      <c r="I5" s="86" t="s">
        <v>698</v>
      </c>
      <c r="J5" s="86" t="s">
        <v>1606</v>
      </c>
      <c r="K5" s="86" t="s">
        <v>268</v>
      </c>
      <c r="L5" s="86" t="s">
        <v>1596</v>
      </c>
      <c r="M5" s="86" t="s">
        <v>131</v>
      </c>
      <c r="N5" s="86" t="s">
        <v>1669</v>
      </c>
      <c r="O5" s="86" t="s">
        <v>644</v>
      </c>
      <c r="P5" s="86" t="s">
        <v>644</v>
      </c>
      <c r="Q5" s="129" t="s">
        <v>1596</v>
      </c>
      <c r="R5" s="86" t="s">
        <v>1596</v>
      </c>
      <c r="S5" s="86" t="s">
        <v>1596</v>
      </c>
      <c r="T5" s="86" t="s">
        <v>1603</v>
      </c>
      <c r="U5" s="86" t="s">
        <v>1596</v>
      </c>
      <c r="V5" s="135">
        <v>41904</v>
      </c>
      <c r="W5" s="98" t="s">
        <v>2242</v>
      </c>
      <c r="X5" s="86" t="s">
        <v>1088</v>
      </c>
      <c r="Y5" s="284">
        <v>42359</v>
      </c>
      <c r="Z5" s="211">
        <v>1</v>
      </c>
      <c r="AA5" s="211">
        <v>1</v>
      </c>
      <c r="AB5" s="212">
        <v>1</v>
      </c>
      <c r="AC5" s="212">
        <v>1</v>
      </c>
      <c r="AD5" s="212">
        <v>2</v>
      </c>
      <c r="AE5" s="212">
        <v>2</v>
      </c>
      <c r="AF5" s="335">
        <f t="shared" ref="AF5:AF13" si="0">(Z5*AA5*AB5*AC5*AD5*AE5)/10</f>
        <v>0.4</v>
      </c>
      <c r="AG5" s="212" t="s">
        <v>599</v>
      </c>
      <c r="AH5" s="212" t="s">
        <v>599</v>
      </c>
      <c r="AI5" s="212" t="s">
        <v>2861</v>
      </c>
      <c r="AJ5" s="212" t="s">
        <v>2856</v>
      </c>
      <c r="AK5" s="212" t="s">
        <v>2857</v>
      </c>
      <c r="AL5" s="212" t="s">
        <v>3234</v>
      </c>
      <c r="AM5" s="212" t="s">
        <v>3245</v>
      </c>
      <c r="AN5" s="212" t="s">
        <v>3246</v>
      </c>
      <c r="AO5" s="212" t="s">
        <v>3241</v>
      </c>
    </row>
    <row r="6" spans="1:41" s="89" customFormat="1" ht="15" customHeight="1" x14ac:dyDescent="0.25">
      <c r="A6" s="86"/>
      <c r="B6" s="86"/>
      <c r="C6" s="91" t="s">
        <v>1250</v>
      </c>
      <c r="D6" s="90" t="s">
        <v>121</v>
      </c>
      <c r="E6" s="86"/>
      <c r="F6" s="131" t="s">
        <v>214</v>
      </c>
      <c r="G6" s="116" t="s">
        <v>219</v>
      </c>
      <c r="H6" s="86" t="s">
        <v>1485</v>
      </c>
      <c r="I6" s="86" t="s">
        <v>1522</v>
      </c>
      <c r="J6" s="86" t="s">
        <v>1609</v>
      </c>
      <c r="K6" s="86" t="s">
        <v>2858</v>
      </c>
      <c r="L6" s="86" t="s">
        <v>1596</v>
      </c>
      <c r="M6" s="86" t="s">
        <v>131</v>
      </c>
      <c r="N6" s="86" t="s">
        <v>1667</v>
      </c>
      <c r="O6" s="86" t="s">
        <v>1672</v>
      </c>
      <c r="P6" s="86" t="s">
        <v>644</v>
      </c>
      <c r="Q6" s="129" t="s">
        <v>1596</v>
      </c>
      <c r="R6" s="86" t="s">
        <v>1596</v>
      </c>
      <c r="S6" s="86" t="s">
        <v>1596</v>
      </c>
      <c r="T6" s="86" t="s">
        <v>1603</v>
      </c>
      <c r="U6" s="86" t="s">
        <v>1596</v>
      </c>
      <c r="V6" s="135">
        <v>41904</v>
      </c>
      <c r="W6" s="98" t="s">
        <v>2242</v>
      </c>
      <c r="X6" s="86" t="s">
        <v>1088</v>
      </c>
      <c r="Y6" s="284">
        <v>42359</v>
      </c>
      <c r="Z6" s="211">
        <v>1</v>
      </c>
      <c r="AA6" s="211">
        <v>1</v>
      </c>
      <c r="AB6" s="212">
        <v>1</v>
      </c>
      <c r="AC6" s="212">
        <v>1</v>
      </c>
      <c r="AD6" s="212">
        <v>2</v>
      </c>
      <c r="AE6" s="212">
        <v>2</v>
      </c>
      <c r="AF6" s="335">
        <f t="shared" si="0"/>
        <v>0.4</v>
      </c>
      <c r="AG6" s="212" t="s">
        <v>599</v>
      </c>
      <c r="AH6" s="212" t="s">
        <v>599</v>
      </c>
      <c r="AI6" s="212" t="s">
        <v>2861</v>
      </c>
      <c r="AJ6" s="212" t="s">
        <v>2856</v>
      </c>
      <c r="AK6" s="212" t="s">
        <v>2859</v>
      </c>
      <c r="AL6" s="212" t="s">
        <v>3234</v>
      </c>
      <c r="AM6" s="212" t="s">
        <v>3247</v>
      </c>
      <c r="AN6" s="212" t="s">
        <v>3248</v>
      </c>
      <c r="AO6" s="212" t="s">
        <v>3241</v>
      </c>
    </row>
    <row r="7" spans="1:41" s="89" customFormat="1" ht="15" customHeight="1" x14ac:dyDescent="0.25">
      <c r="A7" s="86"/>
      <c r="B7" s="86"/>
      <c r="C7" s="91" t="s">
        <v>1252</v>
      </c>
      <c r="D7" s="90" t="s">
        <v>121</v>
      </c>
      <c r="E7" s="86"/>
      <c r="F7" s="131" t="s">
        <v>214</v>
      </c>
      <c r="G7" s="116" t="s">
        <v>219</v>
      </c>
      <c r="H7" s="86" t="s">
        <v>1485</v>
      </c>
      <c r="I7" s="86" t="s">
        <v>695</v>
      </c>
      <c r="J7" s="86" t="s">
        <v>1671</v>
      </c>
      <c r="K7" s="86" t="s">
        <v>269</v>
      </c>
      <c r="L7" s="86" t="s">
        <v>1596</v>
      </c>
      <c r="M7" s="86" t="s">
        <v>131</v>
      </c>
      <c r="N7" s="86" t="s">
        <v>1669</v>
      </c>
      <c r="O7" s="86" t="s">
        <v>644</v>
      </c>
      <c r="P7" s="86" t="s">
        <v>644</v>
      </c>
      <c r="Q7" s="129" t="s">
        <v>1596</v>
      </c>
      <c r="R7" s="86" t="s">
        <v>1596</v>
      </c>
      <c r="S7" s="86" t="s">
        <v>1596</v>
      </c>
      <c r="T7" s="86" t="s">
        <v>1603</v>
      </c>
      <c r="U7" s="86" t="s">
        <v>1596</v>
      </c>
      <c r="V7" s="135">
        <v>41904</v>
      </c>
      <c r="W7" s="98" t="s">
        <v>2242</v>
      </c>
      <c r="X7" s="86" t="s">
        <v>1088</v>
      </c>
      <c r="Y7" s="284">
        <v>42359</v>
      </c>
      <c r="Z7" s="211">
        <v>1</v>
      </c>
      <c r="AA7" s="211">
        <v>1</v>
      </c>
      <c r="AB7" s="212">
        <v>1</v>
      </c>
      <c r="AC7" s="212">
        <v>1</v>
      </c>
      <c r="AD7" s="212">
        <v>2</v>
      </c>
      <c r="AE7" s="212">
        <v>2</v>
      </c>
      <c r="AF7" s="335">
        <f t="shared" si="0"/>
        <v>0.4</v>
      </c>
      <c r="AG7" s="212" t="s">
        <v>599</v>
      </c>
      <c r="AH7" s="212" t="s">
        <v>2855</v>
      </c>
      <c r="AI7" s="212" t="s">
        <v>2861</v>
      </c>
      <c r="AJ7" s="212" t="s">
        <v>2856</v>
      </c>
      <c r="AK7" s="212" t="s">
        <v>2857</v>
      </c>
      <c r="AL7" s="212" t="s">
        <v>3234</v>
      </c>
      <c r="AM7" s="212" t="s">
        <v>3244</v>
      </c>
      <c r="AN7" s="212" t="s">
        <v>3249</v>
      </c>
      <c r="AO7" s="212" t="s">
        <v>3241</v>
      </c>
    </row>
    <row r="8" spans="1:41" s="89" customFormat="1" ht="15" customHeight="1" x14ac:dyDescent="0.25">
      <c r="A8" s="86"/>
      <c r="B8" s="86"/>
      <c r="C8" s="91" t="s">
        <v>1601</v>
      </c>
      <c r="D8" s="90" t="s">
        <v>121</v>
      </c>
      <c r="E8" s="86"/>
      <c r="F8" s="131" t="s">
        <v>214</v>
      </c>
      <c r="G8" s="116" t="s">
        <v>219</v>
      </c>
      <c r="H8" s="86" t="s">
        <v>1485</v>
      </c>
      <c r="I8" s="86" t="s">
        <v>697</v>
      </c>
      <c r="J8" s="131" t="s">
        <v>1604</v>
      </c>
      <c r="K8" s="86" t="s">
        <v>268</v>
      </c>
      <c r="L8" s="86" t="s">
        <v>1596</v>
      </c>
      <c r="M8" s="86" t="s">
        <v>131</v>
      </c>
      <c r="N8" s="86" t="s">
        <v>1669</v>
      </c>
      <c r="O8" s="86" t="s">
        <v>644</v>
      </c>
      <c r="P8" s="86" t="s">
        <v>644</v>
      </c>
      <c r="Q8" s="129" t="s">
        <v>1596</v>
      </c>
      <c r="R8" s="86" t="s">
        <v>1596</v>
      </c>
      <c r="S8" s="86" t="s">
        <v>1596</v>
      </c>
      <c r="T8" s="86" t="s">
        <v>1603</v>
      </c>
      <c r="U8" s="86" t="s">
        <v>1596</v>
      </c>
      <c r="V8" s="135">
        <v>41904</v>
      </c>
      <c r="W8" s="98" t="s">
        <v>2242</v>
      </c>
      <c r="X8" s="86" t="s">
        <v>1088</v>
      </c>
      <c r="Y8" s="284">
        <v>42359</v>
      </c>
      <c r="Z8" s="211">
        <v>1</v>
      </c>
      <c r="AA8" s="211">
        <v>1</v>
      </c>
      <c r="AB8" s="212">
        <v>1</v>
      </c>
      <c r="AC8" s="212">
        <v>1</v>
      </c>
      <c r="AD8" s="212">
        <v>2</v>
      </c>
      <c r="AE8" s="212">
        <v>2</v>
      </c>
      <c r="AF8" s="335">
        <f t="shared" si="0"/>
        <v>0.4</v>
      </c>
      <c r="AG8" s="212" t="s">
        <v>599</v>
      </c>
      <c r="AH8" s="212" t="s">
        <v>599</v>
      </c>
      <c r="AI8" s="212" t="s">
        <v>2861</v>
      </c>
      <c r="AJ8" s="212" t="s">
        <v>2856</v>
      </c>
      <c r="AK8" s="212" t="s">
        <v>2857</v>
      </c>
      <c r="AL8" s="212" t="s">
        <v>3234</v>
      </c>
      <c r="AM8" s="212" t="s">
        <v>3250</v>
      </c>
      <c r="AN8" s="212" t="s">
        <v>3251</v>
      </c>
      <c r="AO8" s="212" t="s">
        <v>3241</v>
      </c>
    </row>
    <row r="9" spans="1:41" s="89" customFormat="1" ht="15" customHeight="1" x14ac:dyDescent="0.25">
      <c r="A9" s="86"/>
      <c r="B9" s="86"/>
      <c r="C9" s="91" t="s">
        <v>1664</v>
      </c>
      <c r="D9" s="90" t="s">
        <v>121</v>
      </c>
      <c r="E9" s="86"/>
      <c r="F9" s="131" t="s">
        <v>214</v>
      </c>
      <c r="G9" s="116" t="s">
        <v>219</v>
      </c>
      <c r="H9" s="86" t="s">
        <v>1485</v>
      </c>
      <c r="I9" s="91" t="s">
        <v>696</v>
      </c>
      <c r="J9" s="86" t="s">
        <v>1605</v>
      </c>
      <c r="K9" s="86" t="s">
        <v>268</v>
      </c>
      <c r="L9" s="86" t="s">
        <v>1596</v>
      </c>
      <c r="M9" s="86" t="s">
        <v>131</v>
      </c>
      <c r="N9" s="86" t="s">
        <v>1669</v>
      </c>
      <c r="O9" s="86" t="s">
        <v>644</v>
      </c>
      <c r="P9" s="86" t="s">
        <v>644</v>
      </c>
      <c r="Q9" s="129" t="s">
        <v>1596</v>
      </c>
      <c r="R9" s="86" t="s">
        <v>1596</v>
      </c>
      <c r="S9" s="86" t="s">
        <v>1596</v>
      </c>
      <c r="T9" s="86" t="s">
        <v>1603</v>
      </c>
      <c r="U9" s="86" t="s">
        <v>1596</v>
      </c>
      <c r="V9" s="135">
        <v>41904</v>
      </c>
      <c r="W9" s="98" t="s">
        <v>2242</v>
      </c>
      <c r="X9" s="86" t="s">
        <v>1088</v>
      </c>
      <c r="Y9" s="284">
        <v>42359</v>
      </c>
      <c r="Z9" s="211">
        <v>1</v>
      </c>
      <c r="AA9" s="211">
        <v>1</v>
      </c>
      <c r="AB9" s="212">
        <v>1</v>
      </c>
      <c r="AC9" s="212">
        <v>1</v>
      </c>
      <c r="AD9" s="212">
        <v>2</v>
      </c>
      <c r="AE9" s="212">
        <v>2</v>
      </c>
      <c r="AF9" s="335">
        <f t="shared" si="0"/>
        <v>0.4</v>
      </c>
      <c r="AG9" s="212" t="s">
        <v>599</v>
      </c>
      <c r="AH9" s="212" t="s">
        <v>599</v>
      </c>
      <c r="AI9" s="212" t="s">
        <v>2861</v>
      </c>
      <c r="AJ9" s="212" t="s">
        <v>2856</v>
      </c>
      <c r="AK9" s="212" t="s">
        <v>3252</v>
      </c>
      <c r="AL9" s="212" t="s">
        <v>3253</v>
      </c>
      <c r="AM9" s="212"/>
      <c r="AN9" s="212"/>
      <c r="AO9" s="212" t="s">
        <v>3241</v>
      </c>
    </row>
    <row r="10" spans="1:41" s="89" customFormat="1" ht="15" customHeight="1" x14ac:dyDescent="0.25">
      <c r="A10" s="86"/>
      <c r="B10" s="86"/>
      <c r="C10" s="91" t="s">
        <v>1249</v>
      </c>
      <c r="D10" s="90" t="s">
        <v>121</v>
      </c>
      <c r="E10" s="86"/>
      <c r="F10" s="131" t="s">
        <v>759</v>
      </c>
      <c r="G10" s="131" t="s">
        <v>758</v>
      </c>
      <c r="H10" s="86" t="s">
        <v>1491</v>
      </c>
      <c r="I10" s="91" t="s">
        <v>1595</v>
      </c>
      <c r="J10" s="86" t="s">
        <v>1665</v>
      </c>
      <c r="K10" s="86" t="s">
        <v>268</v>
      </c>
      <c r="L10" s="86" t="s">
        <v>1596</v>
      </c>
      <c r="M10" s="86" t="s">
        <v>131</v>
      </c>
      <c r="N10" s="86" t="s">
        <v>1666</v>
      </c>
      <c r="O10" s="86" t="s">
        <v>1673</v>
      </c>
      <c r="P10" s="86" t="s">
        <v>644</v>
      </c>
      <c r="Q10" s="129" t="s">
        <v>1596</v>
      </c>
      <c r="R10" s="86" t="s">
        <v>1596</v>
      </c>
      <c r="S10" s="86" t="s">
        <v>1596</v>
      </c>
      <c r="T10" s="86" t="s">
        <v>1603</v>
      </c>
      <c r="U10" s="86" t="s">
        <v>1596</v>
      </c>
      <c r="V10" s="135">
        <v>41904</v>
      </c>
      <c r="W10" s="98" t="s">
        <v>2242</v>
      </c>
      <c r="X10" s="86" t="s">
        <v>1088</v>
      </c>
      <c r="Y10" s="284">
        <v>42359</v>
      </c>
      <c r="Z10" s="211">
        <v>1</v>
      </c>
      <c r="AA10" s="211">
        <v>1</v>
      </c>
      <c r="AB10" s="212">
        <v>1</v>
      </c>
      <c r="AC10" s="212">
        <v>1</v>
      </c>
      <c r="AD10" s="212">
        <v>2</v>
      </c>
      <c r="AE10" s="212">
        <v>2</v>
      </c>
      <c r="AF10" s="335">
        <f t="shared" si="0"/>
        <v>0.4</v>
      </c>
      <c r="AG10" s="212" t="s">
        <v>599</v>
      </c>
      <c r="AH10" s="212" t="s">
        <v>599</v>
      </c>
      <c r="AI10" s="212" t="s">
        <v>2861</v>
      </c>
      <c r="AJ10" s="212" t="s">
        <v>2856</v>
      </c>
      <c r="AK10" s="212" t="s">
        <v>2936</v>
      </c>
      <c r="AL10" s="212" t="s">
        <v>3234</v>
      </c>
      <c r="AM10" s="212" t="s">
        <v>3244</v>
      </c>
      <c r="AN10" s="212" t="s">
        <v>3254</v>
      </c>
      <c r="AO10" s="212" t="s">
        <v>3241</v>
      </c>
    </row>
    <row r="11" spans="1:41" s="89" customFormat="1" ht="15" customHeight="1" x14ac:dyDescent="0.25">
      <c r="A11" s="86"/>
      <c r="B11" s="86"/>
      <c r="C11" s="91" t="s">
        <v>1251</v>
      </c>
      <c r="D11" s="90" t="s">
        <v>121</v>
      </c>
      <c r="E11" s="86"/>
      <c r="F11" s="131" t="s">
        <v>759</v>
      </c>
      <c r="G11" s="131" t="s">
        <v>758</v>
      </c>
      <c r="H11" s="86" t="s">
        <v>1491</v>
      </c>
      <c r="I11" s="91" t="s">
        <v>1523</v>
      </c>
      <c r="J11" s="86" t="s">
        <v>1670</v>
      </c>
      <c r="K11" s="86" t="s">
        <v>269</v>
      </c>
      <c r="L11" s="86" t="s">
        <v>1596</v>
      </c>
      <c r="M11" s="86" t="s">
        <v>131</v>
      </c>
      <c r="N11" s="86" t="s">
        <v>1668</v>
      </c>
      <c r="O11" s="86" t="s">
        <v>644</v>
      </c>
      <c r="P11" s="86" t="s">
        <v>644</v>
      </c>
      <c r="Q11" s="129" t="s">
        <v>1596</v>
      </c>
      <c r="R11" s="86" t="s">
        <v>1596</v>
      </c>
      <c r="S11" s="86" t="s">
        <v>1596</v>
      </c>
      <c r="T11" s="86" t="s">
        <v>1603</v>
      </c>
      <c r="U11" s="86" t="s">
        <v>1596</v>
      </c>
      <c r="V11" s="135">
        <v>41904</v>
      </c>
      <c r="W11" s="98" t="s">
        <v>2242</v>
      </c>
      <c r="X11" s="86" t="s">
        <v>1088</v>
      </c>
      <c r="Y11" s="284">
        <v>42359</v>
      </c>
      <c r="Z11" s="211">
        <v>1</v>
      </c>
      <c r="AA11" s="211">
        <v>1</v>
      </c>
      <c r="AB11" s="212">
        <v>1</v>
      </c>
      <c r="AC11" s="212">
        <v>1</v>
      </c>
      <c r="AD11" s="212">
        <v>2</v>
      </c>
      <c r="AE11" s="212">
        <v>2</v>
      </c>
      <c r="AF11" s="335">
        <v>0.4</v>
      </c>
      <c r="AG11" s="212" t="s">
        <v>599</v>
      </c>
      <c r="AH11" s="212" t="s">
        <v>599</v>
      </c>
      <c r="AI11" s="212" t="s">
        <v>2861</v>
      </c>
      <c r="AJ11" s="212" t="s">
        <v>2856</v>
      </c>
      <c r="AK11" s="212" t="s">
        <v>2860</v>
      </c>
      <c r="AL11" s="212" t="s">
        <v>3234</v>
      </c>
      <c r="AM11" s="212" t="s">
        <v>3244</v>
      </c>
      <c r="AN11" s="212" t="s">
        <v>3255</v>
      </c>
      <c r="AO11" s="212" t="s">
        <v>3241</v>
      </c>
    </row>
    <row r="12" spans="1:41" s="89" customFormat="1" ht="15" customHeight="1" x14ac:dyDescent="0.25">
      <c r="A12" s="86"/>
      <c r="B12" s="151"/>
      <c r="C12" s="91" t="s">
        <v>1599</v>
      </c>
      <c r="D12" s="90" t="s">
        <v>121</v>
      </c>
      <c r="E12" s="86"/>
      <c r="F12" s="131" t="s">
        <v>214</v>
      </c>
      <c r="G12" s="116" t="s">
        <v>217</v>
      </c>
      <c r="H12" s="86" t="s">
        <v>1484</v>
      </c>
      <c r="I12" s="86" t="s">
        <v>1597</v>
      </c>
      <c r="J12" s="86" t="s">
        <v>1675</v>
      </c>
      <c r="K12" s="86" t="s">
        <v>268</v>
      </c>
      <c r="L12" s="86" t="s">
        <v>1596</v>
      </c>
      <c r="M12" s="86" t="s">
        <v>131</v>
      </c>
      <c r="N12" s="86" t="s">
        <v>1677</v>
      </c>
      <c r="O12" s="86" t="s">
        <v>1674</v>
      </c>
      <c r="P12" s="86" t="s">
        <v>644</v>
      </c>
      <c r="Q12" s="129" t="s">
        <v>1596</v>
      </c>
      <c r="R12" s="86" t="s">
        <v>1596</v>
      </c>
      <c r="S12" s="86" t="s">
        <v>1596</v>
      </c>
      <c r="T12" s="86" t="s">
        <v>1603</v>
      </c>
      <c r="U12" s="86" t="s">
        <v>1596</v>
      </c>
      <c r="V12" s="135">
        <v>41904</v>
      </c>
      <c r="W12" s="98" t="s">
        <v>2242</v>
      </c>
      <c r="X12" s="86" t="s">
        <v>1088</v>
      </c>
      <c r="Y12" s="284">
        <v>42359</v>
      </c>
      <c r="Z12" s="211">
        <v>2</v>
      </c>
      <c r="AA12" s="211">
        <v>1</v>
      </c>
      <c r="AB12" s="212">
        <v>1</v>
      </c>
      <c r="AC12" s="212">
        <v>1</v>
      </c>
      <c r="AD12" s="212">
        <v>2</v>
      </c>
      <c r="AE12" s="212">
        <v>2</v>
      </c>
      <c r="AF12" s="335">
        <v>0.8</v>
      </c>
      <c r="AG12" s="212" t="s">
        <v>599</v>
      </c>
      <c r="AH12" s="212" t="s">
        <v>599</v>
      </c>
      <c r="AI12" s="212" t="s">
        <v>2861</v>
      </c>
      <c r="AJ12" s="212" t="s">
        <v>2856</v>
      </c>
      <c r="AK12" s="212" t="s">
        <v>3256</v>
      </c>
      <c r="AL12" s="212" t="s">
        <v>3234</v>
      </c>
      <c r="AM12" s="212"/>
      <c r="AN12" s="212"/>
      <c r="AO12" s="212" t="s">
        <v>3241</v>
      </c>
    </row>
    <row r="13" spans="1:41" s="89" customFormat="1" ht="15" customHeight="1" x14ac:dyDescent="0.25">
      <c r="A13" s="86"/>
      <c r="B13" s="151"/>
      <c r="C13" s="91" t="s">
        <v>1600</v>
      </c>
      <c r="D13" s="90" t="s">
        <v>121</v>
      </c>
      <c r="E13" s="86"/>
      <c r="F13" s="131" t="s">
        <v>214</v>
      </c>
      <c r="G13" s="116" t="s">
        <v>217</v>
      </c>
      <c r="H13" s="86" t="s">
        <v>1484</v>
      </c>
      <c r="I13" s="86" t="s">
        <v>1598</v>
      </c>
      <c r="J13" s="86" t="s">
        <v>1676</v>
      </c>
      <c r="K13" s="86" t="s">
        <v>268</v>
      </c>
      <c r="L13" s="86" t="s">
        <v>1596</v>
      </c>
      <c r="M13" s="86" t="s">
        <v>131</v>
      </c>
      <c r="N13" s="86" t="s">
        <v>1677</v>
      </c>
      <c r="O13" s="86" t="s">
        <v>1674</v>
      </c>
      <c r="P13" s="86" t="s">
        <v>644</v>
      </c>
      <c r="Q13" s="129" t="s">
        <v>1596</v>
      </c>
      <c r="R13" s="86" t="s">
        <v>1596</v>
      </c>
      <c r="S13" s="86" t="s">
        <v>1596</v>
      </c>
      <c r="T13" s="86" t="s">
        <v>1603</v>
      </c>
      <c r="U13" s="86" t="s">
        <v>1596</v>
      </c>
      <c r="V13" s="135">
        <v>41904</v>
      </c>
      <c r="W13" s="98" t="s">
        <v>2242</v>
      </c>
      <c r="X13" s="86" t="s">
        <v>1088</v>
      </c>
      <c r="Y13" s="284">
        <v>42359</v>
      </c>
      <c r="Z13" s="211">
        <v>1</v>
      </c>
      <c r="AA13" s="211">
        <v>1</v>
      </c>
      <c r="AB13" s="212">
        <v>1</v>
      </c>
      <c r="AC13" s="212">
        <v>1</v>
      </c>
      <c r="AD13" s="212">
        <v>2</v>
      </c>
      <c r="AE13" s="212">
        <v>2</v>
      </c>
      <c r="AF13" s="335">
        <f t="shared" si="0"/>
        <v>0.4</v>
      </c>
      <c r="AG13" s="212" t="s">
        <v>599</v>
      </c>
      <c r="AH13" s="212" t="s">
        <v>599</v>
      </c>
      <c r="AI13" s="212" t="s">
        <v>2861</v>
      </c>
      <c r="AJ13" s="212" t="s">
        <v>2856</v>
      </c>
      <c r="AK13" s="212" t="s">
        <v>2857</v>
      </c>
      <c r="AL13" s="212" t="s">
        <v>3234</v>
      </c>
      <c r="AM13" s="212" t="s">
        <v>3257</v>
      </c>
      <c r="AN13" s="212" t="s">
        <v>3258</v>
      </c>
      <c r="AO13" s="212" t="s">
        <v>3241</v>
      </c>
    </row>
  </sheetData>
  <autoFilter ref="A3:AO13"/>
  <hyperlinks>
    <hyperlink ref="T8:T9" r:id="rId1" display="http://marinecadastre.gov/data/"/>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O20"/>
  <sheetViews>
    <sheetView topLeftCell="Q1" zoomScale="70" zoomScaleNormal="70" workbookViewId="0">
      <selection activeCell="AA11" sqref="AA11"/>
    </sheetView>
  </sheetViews>
  <sheetFormatPr defaultColWidth="9.140625" defaultRowHeight="15" x14ac:dyDescent="0.25"/>
  <cols>
    <col min="1" max="1" width="12" style="2" customWidth="1"/>
    <col min="2" max="2" width="12.140625" style="2" customWidth="1"/>
    <col min="3" max="3" width="11" style="2" customWidth="1"/>
    <col min="4" max="4" width="12.140625" style="2" bestFit="1" customWidth="1"/>
    <col min="5" max="5" width="27.5703125" style="2" customWidth="1"/>
    <col min="6" max="6" width="26" style="2" customWidth="1"/>
    <col min="7" max="7" width="16.42578125" style="2" customWidth="1"/>
    <col min="8" max="8" width="35.85546875" style="2" customWidth="1"/>
    <col min="9" max="9" width="57.28515625" style="2" bestFit="1" customWidth="1"/>
    <col min="10" max="10" width="15.85546875" style="2" customWidth="1"/>
    <col min="11" max="11" width="18.140625" style="2" customWidth="1"/>
    <col min="12" max="12" width="9.140625" style="2" customWidth="1"/>
    <col min="13" max="13" width="9.42578125" style="2" customWidth="1"/>
    <col min="14" max="14" width="13.28515625" style="2" customWidth="1"/>
    <col min="15" max="15" width="15.7109375" style="2" customWidth="1"/>
    <col min="16" max="16" width="33" style="2" customWidth="1"/>
    <col min="17" max="17" width="28.140625" style="2" customWidth="1"/>
    <col min="18" max="18" width="13" style="2" customWidth="1"/>
    <col min="19" max="19" width="31.7109375" style="2" customWidth="1"/>
    <col min="20" max="20" width="34" style="2" customWidth="1"/>
    <col min="21" max="21" width="9.140625" style="2" customWidth="1"/>
    <col min="22" max="22" width="15.7109375" style="2" customWidth="1"/>
    <col min="23" max="24" width="9.140625" style="2" customWidth="1"/>
    <col min="25" max="25" width="11.5703125" style="2" customWidth="1"/>
    <col min="26" max="31" width="9.140625" style="2" customWidth="1"/>
    <col min="32" max="36" width="9.140625" style="2"/>
    <col min="37" max="37" width="27.85546875" style="2" customWidth="1"/>
    <col min="38" max="40" width="22.85546875" style="2" customWidth="1"/>
    <col min="41" max="16384" width="9.140625" style="2"/>
  </cols>
  <sheetData>
    <row r="1" spans="1:41" s="350" customFormat="1" ht="33" customHeight="1" x14ac:dyDescent="0.35">
      <c r="A1" s="349" t="s">
        <v>3287</v>
      </c>
    </row>
    <row r="2" spans="1:41" s="350" customFormat="1" ht="15.75" customHeight="1" x14ac:dyDescent="0.25"/>
    <row r="3" spans="1:41" s="88" customFormat="1" ht="90" x14ac:dyDescent="0.25">
      <c r="A3" s="4" t="s">
        <v>678</v>
      </c>
      <c r="B3" s="168" t="s">
        <v>679</v>
      </c>
      <c r="C3" s="168" t="s">
        <v>1094</v>
      </c>
      <c r="D3" s="4" t="s">
        <v>1501</v>
      </c>
      <c r="E3" s="4" t="s">
        <v>1093</v>
      </c>
      <c r="F3" s="168" t="s">
        <v>724</v>
      </c>
      <c r="G3" s="168" t="s">
        <v>725</v>
      </c>
      <c r="H3" s="168" t="s">
        <v>1493</v>
      </c>
      <c r="I3" s="168" t="s">
        <v>601</v>
      </c>
      <c r="J3" s="168" t="s">
        <v>602</v>
      </c>
      <c r="K3" s="168" t="s">
        <v>598</v>
      </c>
      <c r="L3" s="4" t="s">
        <v>596</v>
      </c>
      <c r="M3" s="168" t="s">
        <v>595</v>
      </c>
      <c r="N3" s="168" t="s">
        <v>616</v>
      </c>
      <c r="O3" s="168" t="s">
        <v>606</v>
      </c>
      <c r="P3" s="168" t="s">
        <v>584</v>
      </c>
      <c r="Q3" s="168" t="s">
        <v>266</v>
      </c>
      <c r="R3" s="168" t="s">
        <v>614</v>
      </c>
      <c r="S3" s="4" t="s">
        <v>592</v>
      </c>
      <c r="T3" s="168" t="s">
        <v>593</v>
      </c>
      <c r="U3" s="168" t="s">
        <v>585</v>
      </c>
      <c r="V3" s="168" t="s">
        <v>676</v>
      </c>
      <c r="W3" s="168" t="s">
        <v>594</v>
      </c>
      <c r="X3" s="4" t="s">
        <v>1084</v>
      </c>
      <c r="Y3" s="293" t="s">
        <v>2440</v>
      </c>
      <c r="Z3" s="209" t="s">
        <v>2421</v>
      </c>
      <c r="AA3" s="209" t="s">
        <v>2422</v>
      </c>
      <c r="AB3" s="209" t="s">
        <v>2423</v>
      </c>
      <c r="AC3" s="209" t="s">
        <v>2424</v>
      </c>
      <c r="AD3" s="209" t="s">
        <v>2425</v>
      </c>
      <c r="AE3" s="209" t="s">
        <v>2426</v>
      </c>
      <c r="AF3" s="209" t="s">
        <v>2427</v>
      </c>
      <c r="AG3" s="209" t="s">
        <v>2431</v>
      </c>
      <c r="AH3" s="209" t="s">
        <v>2428</v>
      </c>
      <c r="AI3" s="209" t="s">
        <v>2429</v>
      </c>
      <c r="AJ3" s="209" t="s">
        <v>2430</v>
      </c>
      <c r="AK3" s="209" t="s">
        <v>3013</v>
      </c>
      <c r="AL3" s="209" t="s">
        <v>2827</v>
      </c>
      <c r="AM3" s="209" t="s">
        <v>3259</v>
      </c>
      <c r="AN3" s="209" t="s">
        <v>3207</v>
      </c>
      <c r="AO3" s="209" t="s">
        <v>2933</v>
      </c>
    </row>
    <row r="4" spans="1:41" s="89" customFormat="1" ht="15" customHeight="1" x14ac:dyDescent="0.25">
      <c r="A4" s="86"/>
      <c r="B4" s="86"/>
      <c r="C4" s="91" t="s">
        <v>2220</v>
      </c>
      <c r="D4" s="90" t="s">
        <v>121</v>
      </c>
      <c r="E4" s="86"/>
      <c r="F4" s="86" t="s">
        <v>759</v>
      </c>
      <c r="G4" s="86" t="s">
        <v>758</v>
      </c>
      <c r="H4" s="86" t="s">
        <v>1491</v>
      </c>
      <c r="I4" s="91" t="s">
        <v>1563</v>
      </c>
      <c r="J4" s="86" t="s">
        <v>2186</v>
      </c>
      <c r="K4" s="86" t="s">
        <v>287</v>
      </c>
      <c r="L4" s="86"/>
      <c r="M4" s="86" t="s">
        <v>2187</v>
      </c>
      <c r="N4" s="86" t="s">
        <v>2188</v>
      </c>
      <c r="O4" s="86" t="s">
        <v>875</v>
      </c>
      <c r="P4" s="86"/>
      <c r="Q4" s="129" t="s">
        <v>121</v>
      </c>
      <c r="R4" s="86" t="s">
        <v>2109</v>
      </c>
      <c r="S4" s="86" t="s">
        <v>2189</v>
      </c>
      <c r="T4" s="39" t="s">
        <v>2867</v>
      </c>
      <c r="U4" s="305" t="s">
        <v>2868</v>
      </c>
      <c r="V4" s="135">
        <v>41897</v>
      </c>
      <c r="W4" s="111" t="s">
        <v>1077</v>
      </c>
      <c r="X4" s="86" t="s">
        <v>2262</v>
      </c>
      <c r="Y4" s="284">
        <v>42360</v>
      </c>
      <c r="Z4" s="213">
        <v>1</v>
      </c>
      <c r="AA4" s="213">
        <v>1</v>
      </c>
      <c r="AB4" s="212">
        <v>1</v>
      </c>
      <c r="AC4" s="212">
        <v>1</v>
      </c>
      <c r="AD4" s="212">
        <v>1</v>
      </c>
      <c r="AE4" s="212">
        <v>1</v>
      </c>
      <c r="AF4" s="334">
        <f t="shared" ref="AF4:AF16" si="0">(AA4*Z4*AB4*AC4*AD4*AE4)/10</f>
        <v>0.1</v>
      </c>
      <c r="AG4" s="212" t="s">
        <v>599</v>
      </c>
      <c r="AH4" s="212" t="s">
        <v>599</v>
      </c>
      <c r="AI4" s="212" t="s">
        <v>2869</v>
      </c>
      <c r="AJ4" s="212" t="s">
        <v>2870</v>
      </c>
      <c r="AK4" s="212" t="s">
        <v>2866</v>
      </c>
      <c r="AL4" s="212" t="s">
        <v>3260</v>
      </c>
      <c r="AM4" s="212"/>
      <c r="AN4" s="212"/>
      <c r="AO4" s="212" t="s">
        <v>2934</v>
      </c>
    </row>
    <row r="5" spans="1:41" s="89" customFormat="1" ht="15" customHeight="1" x14ac:dyDescent="0.25">
      <c r="A5" s="86"/>
      <c r="B5" s="86"/>
      <c r="C5" s="91" t="s">
        <v>2230</v>
      </c>
      <c r="D5" s="90" t="s">
        <v>121</v>
      </c>
      <c r="E5" s="86"/>
      <c r="F5" s="86" t="s">
        <v>759</v>
      </c>
      <c r="G5" s="86" t="s">
        <v>758</v>
      </c>
      <c r="H5" s="86" t="s">
        <v>1491</v>
      </c>
      <c r="I5" s="91" t="s">
        <v>1593</v>
      </c>
      <c r="J5" s="86" t="s">
        <v>1589</v>
      </c>
      <c r="K5" s="86" t="s">
        <v>287</v>
      </c>
      <c r="L5" s="86"/>
      <c r="M5" s="86" t="s">
        <v>1592</v>
      </c>
      <c r="N5" s="86">
        <v>2012</v>
      </c>
      <c r="O5" s="86" t="s">
        <v>1591</v>
      </c>
      <c r="P5" s="86" t="s">
        <v>1594</v>
      </c>
      <c r="Q5" s="129" t="s">
        <v>1590</v>
      </c>
      <c r="R5" s="190">
        <v>41801</v>
      </c>
      <c r="S5" s="86"/>
      <c r="T5" s="39" t="s">
        <v>1588</v>
      </c>
      <c r="U5" s="86"/>
      <c r="V5" s="135">
        <v>41872</v>
      </c>
      <c r="W5" s="98" t="s">
        <v>2242</v>
      </c>
      <c r="X5" s="86" t="s">
        <v>2262</v>
      </c>
      <c r="Y5" s="284">
        <v>42360</v>
      </c>
      <c r="Z5" s="211">
        <v>1</v>
      </c>
      <c r="AA5" s="211">
        <v>1</v>
      </c>
      <c r="AB5" s="212">
        <v>1</v>
      </c>
      <c r="AC5" s="212">
        <v>1</v>
      </c>
      <c r="AD5" s="212">
        <v>2</v>
      </c>
      <c r="AE5" s="212">
        <v>3</v>
      </c>
      <c r="AF5" s="335">
        <f t="shared" si="0"/>
        <v>0.6</v>
      </c>
      <c r="AG5" s="212" t="s">
        <v>599</v>
      </c>
      <c r="AH5" s="212" t="s">
        <v>599</v>
      </c>
      <c r="AI5" s="212" t="s">
        <v>899</v>
      </c>
      <c r="AJ5" s="212" t="s">
        <v>2883</v>
      </c>
      <c r="AK5" s="212" t="s">
        <v>3263</v>
      </c>
      <c r="AL5" s="212" t="s">
        <v>3264</v>
      </c>
      <c r="AM5" s="212"/>
      <c r="AN5" s="212"/>
      <c r="AO5" s="212" t="s">
        <v>2937</v>
      </c>
    </row>
    <row r="6" spans="1:41" s="89" customFormat="1" ht="15" customHeight="1" x14ac:dyDescent="0.25">
      <c r="A6" s="151"/>
      <c r="B6" s="86"/>
      <c r="C6" s="91" t="s">
        <v>2231</v>
      </c>
      <c r="D6" s="90" t="s">
        <v>121</v>
      </c>
      <c r="E6" s="86"/>
      <c r="F6" s="86" t="s">
        <v>214</v>
      </c>
      <c r="G6" s="86" t="s">
        <v>217</v>
      </c>
      <c r="H6" s="86" t="s">
        <v>1484</v>
      </c>
      <c r="I6" s="86" t="s">
        <v>785</v>
      </c>
      <c r="J6" s="86" t="s">
        <v>2237</v>
      </c>
      <c r="K6" s="86"/>
      <c r="L6" s="115" t="s">
        <v>2238</v>
      </c>
      <c r="M6" s="86" t="s">
        <v>1791</v>
      </c>
      <c r="N6" s="86"/>
      <c r="O6" s="86" t="s">
        <v>243</v>
      </c>
      <c r="P6" s="86" t="s">
        <v>243</v>
      </c>
      <c r="Q6" s="129" t="s">
        <v>121</v>
      </c>
      <c r="R6" s="86"/>
      <c r="S6" s="86"/>
      <c r="T6" s="115" t="s">
        <v>2216</v>
      </c>
      <c r="U6" s="86"/>
      <c r="V6" s="135">
        <v>41907</v>
      </c>
      <c r="W6" s="98" t="s">
        <v>2242</v>
      </c>
      <c r="X6" s="86" t="s">
        <v>2262</v>
      </c>
      <c r="Y6" s="284">
        <v>42360</v>
      </c>
      <c r="Z6" s="211">
        <v>1</v>
      </c>
      <c r="AA6" s="211">
        <v>1</v>
      </c>
      <c r="AB6" s="212">
        <v>1</v>
      </c>
      <c r="AC6" s="212">
        <v>1</v>
      </c>
      <c r="AD6" s="212">
        <v>2</v>
      </c>
      <c r="AE6" s="212">
        <v>3</v>
      </c>
      <c r="AF6" s="335">
        <f t="shared" si="0"/>
        <v>0.6</v>
      </c>
      <c r="AG6" s="212" t="s">
        <v>599</v>
      </c>
      <c r="AH6" s="212" t="s">
        <v>599</v>
      </c>
      <c r="AI6" s="212" t="s">
        <v>2451</v>
      </c>
      <c r="AJ6" s="212" t="s">
        <v>2884</v>
      </c>
      <c r="AK6" s="212" t="s">
        <v>2887</v>
      </c>
      <c r="AL6" s="212" t="s">
        <v>2938</v>
      </c>
      <c r="AM6" s="212"/>
      <c r="AN6" s="212"/>
      <c r="AO6" s="212" t="s">
        <v>2996</v>
      </c>
    </row>
    <row r="7" spans="1:41" s="89" customFormat="1" ht="15" customHeight="1" x14ac:dyDescent="0.25">
      <c r="A7" s="151"/>
      <c r="B7" s="86"/>
      <c r="C7" s="91" t="s">
        <v>2232</v>
      </c>
      <c r="D7" s="90" t="s">
        <v>121</v>
      </c>
      <c r="E7" s="86"/>
      <c r="F7" s="86" t="s">
        <v>1570</v>
      </c>
      <c r="G7" s="86" t="s">
        <v>1570</v>
      </c>
      <c r="H7" s="86" t="s">
        <v>2197</v>
      </c>
      <c r="I7" s="86" t="s">
        <v>2239</v>
      </c>
      <c r="J7" s="86" t="s">
        <v>2381</v>
      </c>
      <c r="K7" s="86"/>
      <c r="L7" s="86"/>
      <c r="M7" s="86" t="s">
        <v>1791</v>
      </c>
      <c r="N7" s="86"/>
      <c r="O7" s="86" t="s">
        <v>2382</v>
      </c>
      <c r="P7" s="86" t="s">
        <v>2382</v>
      </c>
      <c r="Q7" s="129" t="s">
        <v>121</v>
      </c>
      <c r="R7" s="86"/>
      <c r="S7" s="86"/>
      <c r="T7" s="86" t="s">
        <v>2885</v>
      </c>
      <c r="U7" s="39" t="s">
        <v>2240</v>
      </c>
      <c r="V7" s="135">
        <v>41907</v>
      </c>
      <c r="W7" s="176" t="s">
        <v>2243</v>
      </c>
      <c r="X7" s="86" t="s">
        <v>2262</v>
      </c>
      <c r="Y7" s="284">
        <v>42360</v>
      </c>
      <c r="Z7" s="211">
        <v>1</v>
      </c>
      <c r="AA7" s="211">
        <v>1</v>
      </c>
      <c r="AB7" s="212">
        <v>1</v>
      </c>
      <c r="AC7" s="212">
        <v>1</v>
      </c>
      <c r="AD7" s="212">
        <v>2</v>
      </c>
      <c r="AE7" s="212">
        <v>3</v>
      </c>
      <c r="AF7" s="335">
        <f t="shared" si="0"/>
        <v>0.6</v>
      </c>
      <c r="AG7" s="212" t="s">
        <v>599</v>
      </c>
      <c r="AH7" s="212" t="s">
        <v>2886</v>
      </c>
      <c r="AI7" s="212" t="s">
        <v>2752</v>
      </c>
      <c r="AJ7" s="212" t="s">
        <v>2382</v>
      </c>
      <c r="AK7" s="212" t="s">
        <v>3265</v>
      </c>
      <c r="AL7" s="212" t="s">
        <v>3262</v>
      </c>
      <c r="AM7" s="212"/>
      <c r="AN7" s="212"/>
      <c r="AO7" s="212" t="s">
        <v>2937</v>
      </c>
    </row>
    <row r="8" spans="1:41" s="89" customFormat="1" ht="15" customHeight="1" x14ac:dyDescent="0.25">
      <c r="A8" s="151"/>
      <c r="B8" s="86"/>
      <c r="C8" s="91" t="s">
        <v>2221</v>
      </c>
      <c r="D8" s="90" t="s">
        <v>121</v>
      </c>
      <c r="E8" s="86"/>
      <c r="F8" s="86" t="s">
        <v>759</v>
      </c>
      <c r="G8" s="86" t="s">
        <v>758</v>
      </c>
      <c r="H8" s="86" t="s">
        <v>1491</v>
      </c>
      <c r="I8" s="91" t="s">
        <v>2190</v>
      </c>
      <c r="J8" s="86" t="s">
        <v>2191</v>
      </c>
      <c r="K8" s="86" t="s">
        <v>223</v>
      </c>
      <c r="L8" s="39" t="s">
        <v>2192</v>
      </c>
      <c r="M8" s="86" t="s">
        <v>2193</v>
      </c>
      <c r="N8" s="86" t="s">
        <v>2194</v>
      </c>
      <c r="O8" s="86" t="s">
        <v>875</v>
      </c>
      <c r="P8" s="86" t="s">
        <v>2195</v>
      </c>
      <c r="Q8" s="129" t="s">
        <v>121</v>
      </c>
      <c r="R8" s="86" t="s">
        <v>2109</v>
      </c>
      <c r="S8" s="86" t="s">
        <v>2196</v>
      </c>
      <c r="T8" s="86" t="s">
        <v>2192</v>
      </c>
      <c r="U8" s="39" t="s">
        <v>2874</v>
      </c>
      <c r="V8" s="135">
        <v>41897</v>
      </c>
      <c r="W8" s="111" t="s">
        <v>1077</v>
      </c>
      <c r="X8" s="86" t="s">
        <v>2262</v>
      </c>
      <c r="Y8" s="284">
        <v>42360</v>
      </c>
      <c r="Z8" s="211">
        <v>1</v>
      </c>
      <c r="AA8" s="211">
        <v>1</v>
      </c>
      <c r="AB8" s="212">
        <v>1</v>
      </c>
      <c r="AC8" s="212">
        <v>1</v>
      </c>
      <c r="AD8" s="212">
        <v>1</v>
      </c>
      <c r="AE8" s="212">
        <v>1</v>
      </c>
      <c r="AF8" s="334">
        <f t="shared" si="0"/>
        <v>0.1</v>
      </c>
      <c r="AG8" s="212" t="s">
        <v>599</v>
      </c>
      <c r="AH8" s="212" t="s">
        <v>2871</v>
      </c>
      <c r="AI8" s="212" t="s">
        <v>2872</v>
      </c>
      <c r="AJ8" s="394" t="s">
        <v>2873</v>
      </c>
      <c r="AK8" s="212" t="s">
        <v>2875</v>
      </c>
      <c r="AL8" s="212" t="s">
        <v>2979</v>
      </c>
      <c r="AM8" s="212"/>
      <c r="AN8" s="212"/>
      <c r="AO8" s="212" t="s">
        <v>2934</v>
      </c>
    </row>
    <row r="9" spans="1:41" s="89" customFormat="1" ht="15" customHeight="1" x14ac:dyDescent="0.25">
      <c r="A9" s="151"/>
      <c r="B9" s="86"/>
      <c r="C9" s="91" t="s">
        <v>2218</v>
      </c>
      <c r="D9" s="90" t="s">
        <v>121</v>
      </c>
      <c r="E9" s="86" t="s">
        <v>2298</v>
      </c>
      <c r="F9" s="86" t="s">
        <v>718</v>
      </c>
      <c r="G9" s="86" t="s">
        <v>720</v>
      </c>
      <c r="H9" s="86" t="s">
        <v>1482</v>
      </c>
      <c r="I9" s="86" t="s">
        <v>1572</v>
      </c>
      <c r="J9" s="86" t="s">
        <v>2181</v>
      </c>
      <c r="K9" s="86" t="s">
        <v>2247</v>
      </c>
      <c r="L9" s="86"/>
      <c r="M9" s="86" t="s">
        <v>2175</v>
      </c>
      <c r="N9" s="86" t="s">
        <v>2182</v>
      </c>
      <c r="O9" s="86" t="s">
        <v>2183</v>
      </c>
      <c r="P9" s="86" t="s">
        <v>2178</v>
      </c>
      <c r="Q9" s="129" t="s">
        <v>121</v>
      </c>
      <c r="R9" s="86" t="s">
        <v>2109</v>
      </c>
      <c r="S9" s="86" t="s">
        <v>2179</v>
      </c>
      <c r="T9" s="39" t="s">
        <v>2180</v>
      </c>
      <c r="U9" s="86"/>
      <c r="V9" s="135">
        <v>41897</v>
      </c>
      <c r="W9" s="111" t="s">
        <v>1077</v>
      </c>
      <c r="X9" s="86" t="s">
        <v>2262</v>
      </c>
      <c r="Y9" s="284">
        <v>42360</v>
      </c>
      <c r="Z9" s="211">
        <v>1</v>
      </c>
      <c r="AA9" s="211">
        <v>2</v>
      </c>
      <c r="AB9" s="212">
        <v>3</v>
      </c>
      <c r="AC9" s="212">
        <v>1</v>
      </c>
      <c r="AD9" s="212">
        <v>2</v>
      </c>
      <c r="AE9" s="212">
        <v>2</v>
      </c>
      <c r="AF9" s="336">
        <f t="shared" si="0"/>
        <v>2.4</v>
      </c>
      <c r="AG9" s="212" t="s">
        <v>599</v>
      </c>
      <c r="AH9" s="212" t="s">
        <v>2862</v>
      </c>
      <c r="AI9" s="212" t="s">
        <v>2863</v>
      </c>
      <c r="AJ9" s="212" t="s">
        <v>2864</v>
      </c>
      <c r="AK9" s="212" t="s">
        <v>3266</v>
      </c>
      <c r="AL9" s="212" t="s">
        <v>3267</v>
      </c>
      <c r="AM9" s="212"/>
      <c r="AN9" s="212"/>
      <c r="AO9" s="212" t="s">
        <v>2937</v>
      </c>
    </row>
    <row r="10" spans="1:41" s="89" customFormat="1" ht="15" customHeight="1" x14ac:dyDescent="0.25">
      <c r="A10" s="151"/>
      <c r="B10" s="86"/>
      <c r="C10" s="91" t="s">
        <v>2217</v>
      </c>
      <c r="D10" s="90" t="s">
        <v>121</v>
      </c>
      <c r="E10" s="86"/>
      <c r="F10" s="86" t="s">
        <v>718</v>
      </c>
      <c r="G10" s="86" t="s">
        <v>720</v>
      </c>
      <c r="H10" s="86" t="s">
        <v>1482</v>
      </c>
      <c r="I10" s="86" t="s">
        <v>1559</v>
      </c>
      <c r="J10" s="86" t="s">
        <v>2174</v>
      </c>
      <c r="K10" s="86" t="s">
        <v>2248</v>
      </c>
      <c r="L10" s="86"/>
      <c r="M10" s="86" t="s">
        <v>2175</v>
      </c>
      <c r="N10" s="86" t="s">
        <v>2176</v>
      </c>
      <c r="O10" s="86" t="s">
        <v>2177</v>
      </c>
      <c r="P10" s="86" t="s">
        <v>2178</v>
      </c>
      <c r="Q10" s="129" t="s">
        <v>121</v>
      </c>
      <c r="R10" s="86">
        <v>2011</v>
      </c>
      <c r="S10" s="86" t="s">
        <v>2179</v>
      </c>
      <c r="T10" s="86" t="s">
        <v>2180</v>
      </c>
      <c r="U10" s="86"/>
      <c r="V10" s="135">
        <v>41897</v>
      </c>
      <c r="W10" s="111" t="s">
        <v>1077</v>
      </c>
      <c r="X10" s="86" t="s">
        <v>2262</v>
      </c>
      <c r="Y10" s="284">
        <v>42360</v>
      </c>
      <c r="Z10" s="211">
        <v>1</v>
      </c>
      <c r="AA10" s="211">
        <v>2</v>
      </c>
      <c r="AB10" s="212">
        <v>3</v>
      </c>
      <c r="AC10" s="212">
        <v>1</v>
      </c>
      <c r="AD10" s="212">
        <v>2</v>
      </c>
      <c r="AE10" s="212">
        <v>2</v>
      </c>
      <c r="AF10" s="336">
        <f t="shared" si="0"/>
        <v>2.4</v>
      </c>
      <c r="AG10" s="212" t="s">
        <v>599</v>
      </c>
      <c r="AH10" s="212" t="s">
        <v>2862</v>
      </c>
      <c r="AI10" s="212" t="s">
        <v>2863</v>
      </c>
      <c r="AJ10" s="212" t="s">
        <v>2864</v>
      </c>
      <c r="AK10" s="212" t="s">
        <v>2865</v>
      </c>
      <c r="AL10" s="212" t="s">
        <v>3267</v>
      </c>
      <c r="AM10" s="212"/>
      <c r="AN10" s="212"/>
      <c r="AO10" s="212" t="s">
        <v>2937</v>
      </c>
    </row>
    <row r="11" spans="1:41" s="89" customFormat="1" ht="15" customHeight="1" x14ac:dyDescent="0.25">
      <c r="A11" s="151"/>
      <c r="B11" s="86"/>
      <c r="C11" s="91" t="s">
        <v>2224</v>
      </c>
      <c r="D11" s="90" t="s">
        <v>121</v>
      </c>
      <c r="E11" s="86" t="s">
        <v>1508</v>
      </c>
      <c r="F11" s="86" t="s">
        <v>1570</v>
      </c>
      <c r="G11" s="86" t="s">
        <v>1570</v>
      </c>
      <c r="H11" s="86" t="s">
        <v>2197</v>
      </c>
      <c r="I11" s="86" t="s">
        <v>1557</v>
      </c>
      <c r="J11" s="86" t="s">
        <v>2206</v>
      </c>
      <c r="K11" s="86" t="s">
        <v>2249</v>
      </c>
      <c r="L11" s="86"/>
      <c r="M11" s="86" t="s">
        <v>2187</v>
      </c>
      <c r="N11" s="86" t="s">
        <v>2207</v>
      </c>
      <c r="O11" s="86" t="s">
        <v>2208</v>
      </c>
      <c r="P11" s="86" t="s">
        <v>2209</v>
      </c>
      <c r="Q11" s="129" t="s">
        <v>121</v>
      </c>
      <c r="R11" s="86">
        <v>2014</v>
      </c>
      <c r="S11" s="86" t="s">
        <v>2189</v>
      </c>
      <c r="T11" s="86"/>
      <c r="U11" s="86"/>
      <c r="V11" s="135">
        <v>41897</v>
      </c>
      <c r="W11" s="111" t="s">
        <v>1077</v>
      </c>
      <c r="X11" s="86" t="s">
        <v>2262</v>
      </c>
      <c r="Y11" s="284">
        <v>42360</v>
      </c>
      <c r="Z11" s="211">
        <v>3</v>
      </c>
      <c r="AA11" s="211">
        <v>1</v>
      </c>
      <c r="AB11" s="212">
        <v>1</v>
      </c>
      <c r="AC11" s="212">
        <v>3</v>
      </c>
      <c r="AD11" s="212">
        <v>2</v>
      </c>
      <c r="AE11" s="212">
        <v>2</v>
      </c>
      <c r="AF11" s="336">
        <f t="shared" si="0"/>
        <v>3.6</v>
      </c>
      <c r="AG11" s="212" t="s">
        <v>599</v>
      </c>
      <c r="AH11" s="212" t="s">
        <v>599</v>
      </c>
      <c r="AI11" s="212" t="s">
        <v>899</v>
      </c>
      <c r="AJ11" s="212" t="s">
        <v>2878</v>
      </c>
      <c r="AK11" s="212" t="s">
        <v>3268</v>
      </c>
      <c r="AL11" s="212" t="s">
        <v>3269</v>
      </c>
      <c r="AM11" s="212"/>
      <c r="AN11" s="212"/>
      <c r="AO11" s="212" t="s">
        <v>2937</v>
      </c>
    </row>
    <row r="12" spans="1:41" s="89" customFormat="1" ht="15" customHeight="1" x14ac:dyDescent="0.25">
      <c r="A12" s="151"/>
      <c r="B12" s="151"/>
      <c r="C12" s="91" t="s">
        <v>2254</v>
      </c>
      <c r="D12" s="90" t="s">
        <v>121</v>
      </c>
      <c r="E12" s="86" t="s">
        <v>2296</v>
      </c>
      <c r="F12" s="86" t="s">
        <v>718</v>
      </c>
      <c r="G12" s="86" t="s">
        <v>720</v>
      </c>
      <c r="H12" s="86" t="s">
        <v>1482</v>
      </c>
      <c r="I12" s="86" t="s">
        <v>2255</v>
      </c>
      <c r="J12" s="86" t="s">
        <v>2256</v>
      </c>
      <c r="K12" s="86" t="s">
        <v>223</v>
      </c>
      <c r="L12" s="39" t="s">
        <v>2260</v>
      </c>
      <c r="M12" s="86" t="s">
        <v>2187</v>
      </c>
      <c r="N12" s="86" t="s">
        <v>2257</v>
      </c>
      <c r="O12" s="86" t="s">
        <v>2258</v>
      </c>
      <c r="P12" s="86" t="s">
        <v>2260</v>
      </c>
      <c r="Q12" s="86" t="s">
        <v>226</v>
      </c>
      <c r="R12" s="86" t="s">
        <v>2259</v>
      </c>
      <c r="S12" s="86" t="s">
        <v>2179</v>
      </c>
      <c r="T12" s="86"/>
      <c r="U12" s="86" t="s">
        <v>2261</v>
      </c>
      <c r="V12" s="190">
        <v>41907</v>
      </c>
      <c r="W12" s="129" t="s">
        <v>1077</v>
      </c>
      <c r="X12" s="86" t="s">
        <v>2262</v>
      </c>
      <c r="Y12" s="284">
        <v>42360</v>
      </c>
      <c r="Z12" s="211">
        <v>1</v>
      </c>
      <c r="AA12" s="211">
        <v>1</v>
      </c>
      <c r="AB12" s="212">
        <v>1</v>
      </c>
      <c r="AC12" s="212">
        <v>4</v>
      </c>
      <c r="AD12" s="212">
        <v>1</v>
      </c>
      <c r="AE12" s="212">
        <v>1</v>
      </c>
      <c r="AF12" s="335">
        <f t="shared" si="0"/>
        <v>0.4</v>
      </c>
      <c r="AG12" s="212" t="s">
        <v>599</v>
      </c>
      <c r="AH12" s="212" t="s">
        <v>899</v>
      </c>
      <c r="AI12" s="212" t="s">
        <v>899</v>
      </c>
      <c r="AJ12" s="212" t="s">
        <v>899</v>
      </c>
      <c r="AK12" s="212" t="s">
        <v>3270</v>
      </c>
      <c r="AL12" s="212" t="s">
        <v>3271</v>
      </c>
      <c r="AM12" s="212"/>
      <c r="AN12" s="212"/>
      <c r="AO12" s="212" t="s">
        <v>2937</v>
      </c>
    </row>
    <row r="13" spans="1:41" s="89" customFormat="1" ht="15" customHeight="1" x14ac:dyDescent="0.25">
      <c r="A13" s="86"/>
      <c r="B13" s="86"/>
      <c r="C13" s="91" t="s">
        <v>2225</v>
      </c>
      <c r="D13" s="90" t="s">
        <v>121</v>
      </c>
      <c r="E13" s="86" t="s">
        <v>1508</v>
      </c>
      <c r="F13" s="131" t="s">
        <v>208</v>
      </c>
      <c r="G13" s="116" t="s">
        <v>213</v>
      </c>
      <c r="H13" s="86" t="s">
        <v>1490</v>
      </c>
      <c r="I13" s="214" t="s">
        <v>2233</v>
      </c>
      <c r="J13" s="86" t="s">
        <v>2210</v>
      </c>
      <c r="K13" s="91" t="s">
        <v>267</v>
      </c>
      <c r="L13" s="39" t="s">
        <v>2211</v>
      </c>
      <c r="M13" s="86" t="s">
        <v>1592</v>
      </c>
      <c r="N13" s="86" t="s">
        <v>2212</v>
      </c>
      <c r="O13" s="86" t="s">
        <v>2177</v>
      </c>
      <c r="P13" s="86"/>
      <c r="Q13" s="129" t="s">
        <v>121</v>
      </c>
      <c r="R13" s="86" t="s">
        <v>1547</v>
      </c>
      <c r="S13" s="86" t="s">
        <v>2213</v>
      </c>
      <c r="T13" s="86"/>
      <c r="U13" s="39" t="s">
        <v>2214</v>
      </c>
      <c r="V13" s="135">
        <v>41897</v>
      </c>
      <c r="W13" s="111" t="s">
        <v>1077</v>
      </c>
      <c r="X13" s="86" t="s">
        <v>2262</v>
      </c>
      <c r="Y13" s="284">
        <v>42360</v>
      </c>
      <c r="Z13" s="211">
        <v>3</v>
      </c>
      <c r="AA13" s="211">
        <v>1</v>
      </c>
      <c r="AB13" s="212">
        <v>1</v>
      </c>
      <c r="AC13" s="212">
        <v>4</v>
      </c>
      <c r="AD13" s="212">
        <v>1</v>
      </c>
      <c r="AE13" s="212">
        <v>1</v>
      </c>
      <c r="AF13" s="336">
        <f t="shared" si="0"/>
        <v>1.2</v>
      </c>
      <c r="AG13" s="212" t="s">
        <v>599</v>
      </c>
      <c r="AH13" s="212" t="s">
        <v>599</v>
      </c>
      <c r="AI13" s="212" t="s">
        <v>899</v>
      </c>
      <c r="AJ13" s="212" t="s">
        <v>899</v>
      </c>
      <c r="AK13" s="212" t="s">
        <v>3272</v>
      </c>
      <c r="AL13" s="212" t="s">
        <v>3273</v>
      </c>
      <c r="AM13" s="212"/>
      <c r="AN13" s="212"/>
      <c r="AO13" s="212" t="s">
        <v>2937</v>
      </c>
    </row>
    <row r="14" spans="1:41" s="89" customFormat="1" ht="15" customHeight="1" x14ac:dyDescent="0.25">
      <c r="A14" s="86"/>
      <c r="B14" s="86"/>
      <c r="C14" s="91" t="s">
        <v>2222</v>
      </c>
      <c r="D14" s="90" t="s">
        <v>121</v>
      </c>
      <c r="E14" s="86"/>
      <c r="F14" s="86" t="s">
        <v>1570</v>
      </c>
      <c r="G14" s="86" t="s">
        <v>1570</v>
      </c>
      <c r="H14" s="86" t="s">
        <v>2197</v>
      </c>
      <c r="I14" s="86" t="s">
        <v>1555</v>
      </c>
      <c r="J14" s="86" t="s">
        <v>2198</v>
      </c>
      <c r="K14" s="86" t="s">
        <v>223</v>
      </c>
      <c r="L14" s="39" t="s">
        <v>2199</v>
      </c>
      <c r="M14" s="86" t="s">
        <v>2187</v>
      </c>
      <c r="N14" s="86" t="s">
        <v>2200</v>
      </c>
      <c r="O14" s="86" t="s">
        <v>2177</v>
      </c>
      <c r="P14" s="39" t="s">
        <v>2113</v>
      </c>
      <c r="Q14" s="129" t="s">
        <v>121</v>
      </c>
      <c r="R14" s="86">
        <v>2009</v>
      </c>
      <c r="S14" s="86" t="s">
        <v>2201</v>
      </c>
      <c r="T14" s="86"/>
      <c r="U14" s="86"/>
      <c r="V14" s="135">
        <v>41897</v>
      </c>
      <c r="W14" s="129" t="s">
        <v>1077</v>
      </c>
      <c r="X14" s="86" t="s">
        <v>2262</v>
      </c>
      <c r="Y14" s="284">
        <v>42360</v>
      </c>
      <c r="Z14" s="211">
        <v>3</v>
      </c>
      <c r="AA14" s="211">
        <v>1</v>
      </c>
      <c r="AB14" s="212">
        <v>1</v>
      </c>
      <c r="AC14" s="212">
        <v>4</v>
      </c>
      <c r="AD14" s="212">
        <v>2</v>
      </c>
      <c r="AE14" s="212">
        <v>3</v>
      </c>
      <c r="AF14" s="342">
        <f t="shared" si="0"/>
        <v>7.2</v>
      </c>
      <c r="AG14" s="212" t="s">
        <v>2876</v>
      </c>
      <c r="AH14" s="212" t="s">
        <v>2877</v>
      </c>
      <c r="AI14" s="212" t="s">
        <v>899</v>
      </c>
      <c r="AJ14" s="212" t="s">
        <v>685</v>
      </c>
      <c r="AK14" s="212" t="s">
        <v>3261</v>
      </c>
      <c r="AL14" s="212" t="s">
        <v>3269</v>
      </c>
      <c r="AM14" s="212"/>
      <c r="AN14" s="212"/>
      <c r="AO14" s="212" t="s">
        <v>2937</v>
      </c>
    </row>
    <row r="15" spans="1:41" s="89" customFormat="1" ht="15" customHeight="1" x14ac:dyDescent="0.25">
      <c r="A15" s="86"/>
      <c r="B15" s="86"/>
      <c r="C15" s="91" t="s">
        <v>2229</v>
      </c>
      <c r="D15" s="90" t="s">
        <v>121</v>
      </c>
      <c r="E15" s="86" t="s">
        <v>2349</v>
      </c>
      <c r="F15" s="86" t="s">
        <v>1570</v>
      </c>
      <c r="G15" s="86" t="s">
        <v>1570</v>
      </c>
      <c r="H15" s="86" t="s">
        <v>2197</v>
      </c>
      <c r="I15" s="86" t="s">
        <v>1577</v>
      </c>
      <c r="J15" s="86" t="s">
        <v>2236</v>
      </c>
      <c r="K15" s="86"/>
      <c r="L15" s="86"/>
      <c r="M15" s="86"/>
      <c r="N15" s="86"/>
      <c r="O15" s="86"/>
      <c r="P15" s="39" t="s">
        <v>2234</v>
      </c>
      <c r="Q15" s="129"/>
      <c r="R15" s="86"/>
      <c r="S15" s="86"/>
      <c r="T15" s="115" t="s">
        <v>2235</v>
      </c>
      <c r="U15" s="86"/>
      <c r="V15" s="135">
        <v>41907</v>
      </c>
      <c r="W15" s="98" t="s">
        <v>2242</v>
      </c>
      <c r="X15" s="86" t="s">
        <v>2262</v>
      </c>
      <c r="Y15" s="284">
        <v>42360</v>
      </c>
      <c r="Z15" s="211">
        <v>3</v>
      </c>
      <c r="AA15" s="212">
        <v>1</v>
      </c>
      <c r="AB15" s="212">
        <v>1</v>
      </c>
      <c r="AC15" s="212">
        <v>4</v>
      </c>
      <c r="AD15" s="212">
        <v>2</v>
      </c>
      <c r="AE15" s="212">
        <v>3</v>
      </c>
      <c r="AF15" s="342">
        <f t="shared" si="0"/>
        <v>7.2</v>
      </c>
      <c r="AG15" s="212" t="s">
        <v>2871</v>
      </c>
      <c r="AH15" s="212" t="s">
        <v>2871</v>
      </c>
      <c r="AI15" s="212" t="s">
        <v>899</v>
      </c>
      <c r="AJ15" s="212" t="s">
        <v>899</v>
      </c>
      <c r="AK15" s="212" t="s">
        <v>3274</v>
      </c>
      <c r="AL15" s="212" t="s">
        <v>3275</v>
      </c>
      <c r="AM15" s="212"/>
      <c r="AN15" s="212"/>
      <c r="AO15" s="212" t="s">
        <v>2937</v>
      </c>
    </row>
    <row r="16" spans="1:41" s="89" customFormat="1" ht="15" customHeight="1" x14ac:dyDescent="0.25">
      <c r="A16" s="86"/>
      <c r="B16" s="86"/>
      <c r="C16" s="91" t="s">
        <v>2226</v>
      </c>
      <c r="D16" s="90" t="s">
        <v>121</v>
      </c>
      <c r="E16" s="86" t="s">
        <v>2339</v>
      </c>
      <c r="F16" s="86" t="s">
        <v>208</v>
      </c>
      <c r="G16" s="86" t="s">
        <v>211</v>
      </c>
      <c r="H16" s="86" t="s">
        <v>1489</v>
      </c>
      <c r="I16" s="86" t="s">
        <v>1573</v>
      </c>
      <c r="J16" s="86" t="s">
        <v>1578</v>
      </c>
      <c r="K16" s="86" t="s">
        <v>223</v>
      </c>
      <c r="L16" s="86"/>
      <c r="M16" s="86" t="s">
        <v>344</v>
      </c>
      <c r="N16" s="86" t="s">
        <v>1579</v>
      </c>
      <c r="O16" s="86" t="s">
        <v>1581</v>
      </c>
      <c r="P16" s="86" t="s">
        <v>1580</v>
      </c>
      <c r="Q16" s="129"/>
      <c r="R16" s="86"/>
      <c r="S16" s="86"/>
      <c r="T16" s="115" t="s">
        <v>2215</v>
      </c>
      <c r="U16" s="86" t="s">
        <v>2879</v>
      </c>
      <c r="V16" s="135">
        <v>41870</v>
      </c>
      <c r="W16" s="98" t="s">
        <v>2242</v>
      </c>
      <c r="X16" s="86" t="s">
        <v>2262</v>
      </c>
      <c r="Y16" s="284">
        <v>42360</v>
      </c>
      <c r="Z16" s="211">
        <v>1</v>
      </c>
      <c r="AA16" s="211">
        <v>1</v>
      </c>
      <c r="AB16" s="212">
        <v>1</v>
      </c>
      <c r="AC16" s="212">
        <v>5</v>
      </c>
      <c r="AD16" s="212">
        <v>1</v>
      </c>
      <c r="AE16" s="212">
        <v>1</v>
      </c>
      <c r="AF16" s="335">
        <f t="shared" si="0"/>
        <v>0.5</v>
      </c>
      <c r="AG16" s="212" t="s">
        <v>599</v>
      </c>
      <c r="AH16" s="212" t="s">
        <v>2880</v>
      </c>
      <c r="AI16" s="212" t="s">
        <v>2872</v>
      </c>
      <c r="AJ16" s="212" t="s">
        <v>619</v>
      </c>
      <c r="AK16" s="212" t="s">
        <v>3276</v>
      </c>
      <c r="AL16" s="212" t="s">
        <v>2881</v>
      </c>
      <c r="AM16" s="212"/>
      <c r="AN16" s="212"/>
      <c r="AO16" s="212" t="s">
        <v>2937</v>
      </c>
    </row>
    <row r="17" spans="1:41" s="89" customFormat="1" ht="15" customHeight="1" x14ac:dyDescent="0.25">
      <c r="A17" s="86"/>
      <c r="B17" s="86"/>
      <c r="C17" s="91" t="s">
        <v>2228</v>
      </c>
      <c r="D17" s="90" t="s">
        <v>121</v>
      </c>
      <c r="E17" s="86"/>
      <c r="F17" s="86" t="s">
        <v>759</v>
      </c>
      <c r="G17" s="86" t="s">
        <v>758</v>
      </c>
      <c r="H17" s="86" t="s">
        <v>1491</v>
      </c>
      <c r="I17" s="214" t="s">
        <v>1564</v>
      </c>
      <c r="J17" s="86"/>
      <c r="K17" s="86"/>
      <c r="L17" s="86"/>
      <c r="M17" s="86"/>
      <c r="N17" s="86"/>
      <c r="O17" s="86"/>
      <c r="P17" s="86"/>
      <c r="Q17" s="129"/>
      <c r="R17" s="86"/>
      <c r="S17" s="86"/>
      <c r="T17" s="86"/>
      <c r="U17" s="86"/>
      <c r="V17" s="129"/>
      <c r="W17" s="111" t="s">
        <v>1077</v>
      </c>
      <c r="X17" s="86" t="s">
        <v>2262</v>
      </c>
      <c r="Y17" s="284">
        <v>42360</v>
      </c>
      <c r="Z17" s="211">
        <v>3</v>
      </c>
      <c r="AA17" s="211"/>
      <c r="AB17" s="212"/>
      <c r="AC17" s="212"/>
      <c r="AD17" s="212"/>
      <c r="AE17" s="212"/>
      <c r="AF17" s="385">
        <v>0</v>
      </c>
      <c r="AG17" s="212" t="s">
        <v>899</v>
      </c>
      <c r="AH17" s="212" t="s">
        <v>899</v>
      </c>
      <c r="AI17" s="212" t="s">
        <v>899</v>
      </c>
      <c r="AJ17" s="212" t="s">
        <v>899</v>
      </c>
      <c r="AK17" s="212"/>
      <c r="AL17" s="212" t="s">
        <v>2882</v>
      </c>
      <c r="AM17" s="212"/>
      <c r="AN17" s="212"/>
      <c r="AO17" s="212" t="s">
        <v>2997</v>
      </c>
    </row>
    <row r="18" spans="1:41" s="89" customFormat="1" ht="15" customHeight="1" x14ac:dyDescent="0.25">
      <c r="A18" s="34"/>
      <c r="B18" s="34"/>
      <c r="C18" s="91" t="s">
        <v>2219</v>
      </c>
      <c r="D18" s="90" t="s">
        <v>1504</v>
      </c>
      <c r="E18" s="34" t="s">
        <v>2348</v>
      </c>
      <c r="F18" s="34" t="s">
        <v>214</v>
      </c>
      <c r="G18" s="34" t="s">
        <v>219</v>
      </c>
      <c r="H18" s="34" t="s">
        <v>1485</v>
      </c>
      <c r="I18" s="34" t="s">
        <v>1576</v>
      </c>
      <c r="J18" s="34" t="s">
        <v>2184</v>
      </c>
      <c r="K18" s="34" t="s">
        <v>241</v>
      </c>
      <c r="L18" s="34"/>
      <c r="M18" s="34" t="s">
        <v>2175</v>
      </c>
      <c r="N18" s="34">
        <v>2012</v>
      </c>
      <c r="O18" s="34" t="s">
        <v>375</v>
      </c>
      <c r="P18" s="34" t="s">
        <v>2185</v>
      </c>
      <c r="Q18" s="66" t="s">
        <v>121</v>
      </c>
      <c r="R18" s="47">
        <v>41710</v>
      </c>
      <c r="S18" s="34" t="s">
        <v>2179</v>
      </c>
      <c r="T18" s="34" t="s">
        <v>687</v>
      </c>
      <c r="U18" s="34"/>
      <c r="V18" s="67">
        <v>41897</v>
      </c>
      <c r="W18" s="111" t="s">
        <v>1077</v>
      </c>
      <c r="X18" s="86" t="s">
        <v>2262</v>
      </c>
      <c r="Y18" s="284">
        <v>42360</v>
      </c>
      <c r="Z18" s="211"/>
      <c r="AA18" s="211"/>
      <c r="AB18" s="212"/>
      <c r="AC18" s="212"/>
      <c r="AD18" s="212"/>
      <c r="AE18" s="212"/>
      <c r="AF18" s="89">
        <f>AA18*Z18*AB18*AC18*AD18*AE18</f>
        <v>0</v>
      </c>
      <c r="AG18" s="212"/>
      <c r="AH18" s="212"/>
      <c r="AI18" s="212"/>
      <c r="AJ18" s="212"/>
      <c r="AK18" s="212"/>
      <c r="AL18" s="212"/>
      <c r="AM18" s="212"/>
      <c r="AN18" s="212"/>
      <c r="AO18" s="212" t="s">
        <v>599</v>
      </c>
    </row>
    <row r="19" spans="1:41" s="89" customFormat="1" ht="15" customHeight="1" x14ac:dyDescent="0.25">
      <c r="A19" s="86"/>
      <c r="B19" s="86"/>
      <c r="C19" s="91" t="s">
        <v>2227</v>
      </c>
      <c r="D19" s="90" t="s">
        <v>1504</v>
      </c>
      <c r="E19" s="86" t="s">
        <v>2371</v>
      </c>
      <c r="F19" s="86" t="s">
        <v>214</v>
      </c>
      <c r="G19" s="86" t="s">
        <v>215</v>
      </c>
      <c r="H19" s="86" t="s">
        <v>1483</v>
      </c>
      <c r="I19" s="86" t="s">
        <v>1587</v>
      </c>
      <c r="J19" s="86" t="s">
        <v>1584</v>
      </c>
      <c r="K19" s="86" t="s">
        <v>223</v>
      </c>
      <c r="L19" s="86"/>
      <c r="M19" s="86" t="s">
        <v>1582</v>
      </c>
      <c r="N19" s="189" t="s">
        <v>1585</v>
      </c>
      <c r="O19" s="86" t="s">
        <v>1586</v>
      </c>
      <c r="P19" s="86" t="s">
        <v>1574</v>
      </c>
      <c r="Q19" s="129" t="s">
        <v>121</v>
      </c>
      <c r="R19" s="189">
        <v>41730</v>
      </c>
      <c r="S19" s="86"/>
      <c r="T19" s="115" t="s">
        <v>1583</v>
      </c>
      <c r="U19" s="115" t="s">
        <v>1575</v>
      </c>
      <c r="V19" s="135">
        <v>41870</v>
      </c>
      <c r="W19" s="98" t="s">
        <v>2242</v>
      </c>
      <c r="X19" s="86" t="s">
        <v>2262</v>
      </c>
      <c r="Y19" s="284">
        <v>42360</v>
      </c>
      <c r="Z19" s="211"/>
      <c r="AA19" s="211"/>
      <c r="AB19" s="212"/>
      <c r="AC19" s="212"/>
      <c r="AD19" s="212"/>
      <c r="AE19" s="212"/>
      <c r="AF19" s="89">
        <f>AA19*Z19*AB19*AC19*AD19*AE19</f>
        <v>0</v>
      </c>
      <c r="AG19" s="212"/>
      <c r="AH19" s="212"/>
      <c r="AI19" s="212"/>
      <c r="AJ19" s="212"/>
      <c r="AK19" s="212"/>
      <c r="AL19" s="212"/>
      <c r="AM19" s="212"/>
      <c r="AN19" s="212"/>
      <c r="AO19" s="212" t="s">
        <v>599</v>
      </c>
    </row>
    <row r="20" spans="1:41" s="89" customFormat="1" ht="15" customHeight="1" x14ac:dyDescent="0.25">
      <c r="A20" s="34"/>
      <c r="B20" s="34"/>
      <c r="C20" s="91" t="s">
        <v>2223</v>
      </c>
      <c r="D20" s="90" t="s">
        <v>1519</v>
      </c>
      <c r="E20" s="34" t="s">
        <v>2302</v>
      </c>
      <c r="F20" s="34" t="s">
        <v>1570</v>
      </c>
      <c r="G20" s="34" t="s">
        <v>1570</v>
      </c>
      <c r="H20" s="34" t="s">
        <v>2197</v>
      </c>
      <c r="I20" s="34" t="s">
        <v>1556</v>
      </c>
      <c r="J20" s="34" t="s">
        <v>2202</v>
      </c>
      <c r="K20" s="34" t="s">
        <v>287</v>
      </c>
      <c r="L20" s="34"/>
      <c r="M20" s="34" t="s">
        <v>2203</v>
      </c>
      <c r="N20" s="34">
        <v>2000</v>
      </c>
      <c r="O20" s="34" t="s">
        <v>272</v>
      </c>
      <c r="P20" s="39" t="s">
        <v>2204</v>
      </c>
      <c r="Q20" s="66" t="s">
        <v>121</v>
      </c>
      <c r="R20" s="34">
        <v>2000</v>
      </c>
      <c r="S20" s="34" t="s">
        <v>2196</v>
      </c>
      <c r="T20" s="34" t="s">
        <v>2205</v>
      </c>
      <c r="U20" s="34"/>
      <c r="V20" s="66"/>
      <c r="W20" s="66" t="s">
        <v>1077</v>
      </c>
      <c r="X20" s="86" t="s">
        <v>2262</v>
      </c>
      <c r="Y20" s="284">
        <v>42360</v>
      </c>
      <c r="Z20" s="211"/>
      <c r="AA20" s="393"/>
      <c r="AB20" s="212"/>
      <c r="AC20" s="212"/>
      <c r="AD20" s="212"/>
      <c r="AE20" s="212"/>
      <c r="AF20" s="89">
        <f>AA20*Z20*AB20*AC20*AD20*AE20</f>
        <v>0</v>
      </c>
      <c r="AO20" s="89" t="s">
        <v>599</v>
      </c>
    </row>
  </sheetData>
  <autoFilter ref="A3:AL20">
    <sortState ref="A2:AL18">
      <sortCondition ref="AC1:AC18"/>
    </sortState>
  </autoFilter>
  <dataValidations count="2">
    <dataValidation type="list" allowBlank="1" showErrorMessage="1" sqref="G5">
      <formula1>CMSP_SubCategories</formula1>
    </dataValidation>
    <dataValidation type="list" allowBlank="1" showErrorMessage="1" sqref="F5">
      <formula1>CMSP_Categories</formula1>
    </dataValidation>
  </dataValidations>
  <hyperlinks>
    <hyperlink ref="U19" r:id="rId1"/>
    <hyperlink ref="T19" r:id="rId2"/>
    <hyperlink ref="T5" r:id="rId3"/>
    <hyperlink ref="L8" r:id="rId4"/>
    <hyperlink ref="T16" r:id="rId5"/>
    <hyperlink ref="T6" r:id="rId6"/>
    <hyperlink ref="P15" r:id="rId7"/>
    <hyperlink ref="T15" r:id="rId8"/>
    <hyperlink ref="L6" r:id="rId9"/>
    <hyperlink ref="U7" r:id="rId10"/>
    <hyperlink ref="P20" r:id="rId11"/>
    <hyperlink ref="T9" r:id="rId12" location="indexes"/>
    <hyperlink ref="U4" r:id="rId13"/>
    <hyperlink ref="AJ8" r:id="rId14"/>
    <hyperlink ref="P14" r:id="rId15"/>
    <hyperlink ref="L14" r:id="rId16"/>
    <hyperlink ref="L13" r:id="rId17"/>
    <hyperlink ref="U13" r:id="rId18"/>
    <hyperlink ref="L12" r:id="rId19"/>
    <hyperlink ref="T4" r:id="rId20"/>
    <hyperlink ref="U8" r:id="rId21"/>
  </hyperlinks>
  <pageMargins left="0.7" right="0.7" top="0.75" bottom="0.75" header="0.3" footer="0.3"/>
  <pageSetup orientation="portrait"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1087"/>
  <sheetViews>
    <sheetView zoomScale="70" zoomScaleNormal="70" workbookViewId="0">
      <pane ySplit="3" topLeftCell="A4" activePane="bottomLeft" state="frozen"/>
      <selection activeCell="S1" sqref="S1"/>
      <selection pane="bottomLeft" activeCell="G22" sqref="G22"/>
    </sheetView>
  </sheetViews>
  <sheetFormatPr defaultColWidth="14.28515625" defaultRowHeight="15" x14ac:dyDescent="0.25"/>
  <cols>
    <col min="1" max="1" width="14.28515625" style="197"/>
    <col min="2" max="2" width="14.28515625" style="89"/>
    <col min="3" max="4" width="14.28515625" style="92"/>
    <col min="5" max="5" width="14.28515625" style="26"/>
    <col min="6" max="6" width="89.7109375" style="26" customWidth="1"/>
    <col min="7" max="7" width="15.85546875" style="92" customWidth="1"/>
    <col min="8" max="8" width="17.5703125" style="92" customWidth="1"/>
    <col min="9" max="9" width="37.85546875" style="92" customWidth="1"/>
    <col min="10" max="10" width="66.85546875" style="92" customWidth="1"/>
    <col min="11" max="11" width="37.5703125" style="92" customWidth="1"/>
    <col min="12" max="12" width="14.28515625" style="92"/>
    <col min="13" max="13" width="20.85546875" style="191" customWidth="1"/>
    <col min="14" max="14" width="14.28515625" style="92"/>
    <col min="15" max="15" width="14.28515625" style="192"/>
    <col min="16" max="17" width="14.28515625" style="92"/>
    <col min="18" max="20" width="14.28515625" style="193"/>
    <col min="21" max="22" width="14.28515625" style="92"/>
    <col min="23" max="24" width="14.28515625" style="193"/>
    <col min="25" max="25" width="14.28515625" style="89"/>
    <col min="26" max="28" width="14.28515625" style="69"/>
    <col min="29" max="16384" width="14.28515625" style="89"/>
  </cols>
  <sheetData>
    <row r="1" spans="1:28" s="410" customFormat="1" x14ac:dyDescent="0.25">
      <c r="A1" s="409" t="s">
        <v>3008</v>
      </c>
    </row>
    <row r="2" spans="1:28" s="410" customFormat="1" x14ac:dyDescent="0.25"/>
    <row r="3" spans="1:28" s="88" customFormat="1" ht="60" x14ac:dyDescent="0.25">
      <c r="A3" s="194" t="s">
        <v>2267</v>
      </c>
      <c r="B3" s="4" t="s">
        <v>678</v>
      </c>
      <c r="C3" s="168" t="s">
        <v>679</v>
      </c>
      <c r="D3" s="168" t="s">
        <v>1094</v>
      </c>
      <c r="E3" s="4" t="s">
        <v>1501</v>
      </c>
      <c r="F3" s="4" t="s">
        <v>1093</v>
      </c>
      <c r="G3" s="168" t="s">
        <v>724</v>
      </c>
      <c r="H3" s="168" t="s">
        <v>725</v>
      </c>
      <c r="I3" s="168" t="s">
        <v>1493</v>
      </c>
      <c r="J3" s="168" t="s">
        <v>601</v>
      </c>
      <c r="K3" s="168" t="s">
        <v>602</v>
      </c>
      <c r="L3" s="168" t="s">
        <v>598</v>
      </c>
      <c r="M3" s="4" t="s">
        <v>596</v>
      </c>
      <c r="N3" s="168" t="s">
        <v>595</v>
      </c>
      <c r="O3" s="168" t="s">
        <v>616</v>
      </c>
      <c r="P3" s="168" t="s">
        <v>606</v>
      </c>
      <c r="Q3" s="168" t="s">
        <v>584</v>
      </c>
      <c r="R3" s="168" t="s">
        <v>266</v>
      </c>
      <c r="S3" s="168" t="s">
        <v>614</v>
      </c>
      <c r="T3" s="4" t="s">
        <v>592</v>
      </c>
      <c r="U3" s="168" t="s">
        <v>593</v>
      </c>
      <c r="V3" s="168" t="s">
        <v>585</v>
      </c>
      <c r="W3" s="168" t="s">
        <v>676</v>
      </c>
      <c r="X3" s="168" t="s">
        <v>594</v>
      </c>
      <c r="Y3" s="4" t="s">
        <v>1084</v>
      </c>
    </row>
    <row r="4" spans="1:28" s="101" customFormat="1" x14ac:dyDescent="0.25">
      <c r="A4" s="195">
        <v>1</v>
      </c>
      <c r="B4" s="109"/>
      <c r="C4" s="109"/>
      <c r="D4" s="90" t="s">
        <v>1361</v>
      </c>
      <c r="E4" s="90" t="s">
        <v>1504</v>
      </c>
      <c r="F4" s="109" t="s">
        <v>2266</v>
      </c>
      <c r="G4" s="109" t="s">
        <v>759</v>
      </c>
      <c r="H4" s="109" t="s">
        <v>760</v>
      </c>
      <c r="I4" s="109" t="s">
        <v>1492</v>
      </c>
      <c r="J4" s="109" t="s">
        <v>956</v>
      </c>
      <c r="K4" s="109" t="s">
        <v>1067</v>
      </c>
      <c r="L4" s="109" t="s">
        <v>269</v>
      </c>
      <c r="M4" s="109"/>
      <c r="N4" s="109" t="s">
        <v>1076</v>
      </c>
      <c r="O4" s="128" t="s">
        <v>1078</v>
      </c>
      <c r="P4" s="109" t="s">
        <v>875</v>
      </c>
      <c r="Q4" s="109" t="s">
        <v>1082</v>
      </c>
      <c r="R4" s="98" t="s">
        <v>121</v>
      </c>
      <c r="S4" s="135">
        <v>41883</v>
      </c>
      <c r="T4" s="109" t="s">
        <v>1083</v>
      </c>
      <c r="U4" s="109" t="s">
        <v>1082</v>
      </c>
      <c r="V4" s="109"/>
      <c r="W4" s="135">
        <v>41792</v>
      </c>
      <c r="X4" s="111" t="s">
        <v>1077</v>
      </c>
      <c r="Y4" s="109" t="s">
        <v>1089</v>
      </c>
      <c r="Z4" s="45"/>
      <c r="AA4" s="45"/>
      <c r="AB4" s="45"/>
    </row>
    <row r="5" spans="1:28" s="101" customFormat="1" ht="15" customHeight="1" x14ac:dyDescent="0.25">
      <c r="A5" s="195">
        <v>1</v>
      </c>
      <c r="B5" s="109"/>
      <c r="C5" s="109"/>
      <c r="D5" s="90" t="s">
        <v>1311</v>
      </c>
      <c r="E5" s="90" t="s">
        <v>121</v>
      </c>
      <c r="F5" s="109" t="s">
        <v>1532</v>
      </c>
      <c r="G5" s="109" t="s">
        <v>214</v>
      </c>
      <c r="H5" s="109" t="s">
        <v>219</v>
      </c>
      <c r="I5" s="109" t="s">
        <v>1485</v>
      </c>
      <c r="J5" s="109" t="s">
        <v>1034</v>
      </c>
      <c r="K5" s="109" t="s">
        <v>1074</v>
      </c>
      <c r="L5" s="91" t="s">
        <v>267</v>
      </c>
      <c r="M5" s="109"/>
      <c r="N5" s="109" t="s">
        <v>1076</v>
      </c>
      <c r="O5" s="128" t="s">
        <v>1078</v>
      </c>
      <c r="P5" s="109" t="s">
        <v>1081</v>
      </c>
      <c r="Q5" s="109" t="s">
        <v>1082</v>
      </c>
      <c r="R5" s="98" t="s">
        <v>121</v>
      </c>
      <c r="S5" s="135">
        <v>41883</v>
      </c>
      <c r="T5" s="109" t="s">
        <v>1083</v>
      </c>
      <c r="U5" s="109" t="s">
        <v>1082</v>
      </c>
      <c r="V5" s="109"/>
      <c r="W5" s="135">
        <v>41792</v>
      </c>
      <c r="X5" s="111" t="s">
        <v>1077</v>
      </c>
      <c r="Y5" s="109" t="s">
        <v>1089</v>
      </c>
      <c r="Z5" s="69"/>
      <c r="AA5" s="69"/>
      <c r="AB5" s="69"/>
    </row>
    <row r="6" spans="1:28" s="101" customFormat="1" ht="30" customHeight="1" x14ac:dyDescent="0.25">
      <c r="A6" s="196">
        <v>0</v>
      </c>
      <c r="B6" s="100" t="s">
        <v>718</v>
      </c>
      <c r="C6" s="99"/>
      <c r="D6" s="99" t="s">
        <v>1098</v>
      </c>
      <c r="E6" s="90" t="s">
        <v>121</v>
      </c>
      <c r="F6" s="109" t="s">
        <v>1536</v>
      </c>
      <c r="G6" s="99" t="s">
        <v>718</v>
      </c>
      <c r="H6" s="99" t="s">
        <v>719</v>
      </c>
      <c r="I6" s="99" t="s">
        <v>1481</v>
      </c>
      <c r="J6" s="99" t="s">
        <v>732</v>
      </c>
      <c r="K6" s="90" t="s">
        <v>737</v>
      </c>
      <c r="L6" s="99" t="s">
        <v>268</v>
      </c>
      <c r="M6" s="112" t="s">
        <v>742</v>
      </c>
      <c r="N6" s="99" t="s">
        <v>744</v>
      </c>
      <c r="O6" s="99">
        <v>2007</v>
      </c>
      <c r="P6" s="90" t="s">
        <v>754</v>
      </c>
      <c r="Q6" s="91" t="s">
        <v>590</v>
      </c>
      <c r="R6" s="98" t="s">
        <v>121</v>
      </c>
      <c r="S6" s="103">
        <v>40709</v>
      </c>
      <c r="T6" s="108" t="s">
        <v>748</v>
      </c>
      <c r="U6" s="115" t="s">
        <v>603</v>
      </c>
      <c r="V6" s="115" t="s">
        <v>604</v>
      </c>
      <c r="W6" s="103">
        <v>41781</v>
      </c>
      <c r="X6" s="98" t="s">
        <v>2242</v>
      </c>
      <c r="Y6" s="109" t="s">
        <v>1086</v>
      </c>
    </row>
    <row r="7" spans="1:28" s="101" customFormat="1" ht="30" customHeight="1" x14ac:dyDescent="0.25">
      <c r="A7" s="196">
        <v>0</v>
      </c>
      <c r="B7" s="119" t="s">
        <v>540</v>
      </c>
      <c r="C7" s="119" t="s">
        <v>545</v>
      </c>
      <c r="D7" s="123" t="s">
        <v>1380</v>
      </c>
      <c r="E7" s="90" t="s">
        <v>121</v>
      </c>
      <c r="F7" s="109" t="s">
        <v>1537</v>
      </c>
      <c r="G7" s="119" t="s">
        <v>718</v>
      </c>
      <c r="H7" s="99" t="s">
        <v>719</v>
      </c>
      <c r="I7" s="99" t="s">
        <v>1481</v>
      </c>
      <c r="J7" s="120" t="s">
        <v>411</v>
      </c>
      <c r="K7" s="120" t="s">
        <v>412</v>
      </c>
      <c r="L7" s="99" t="s">
        <v>268</v>
      </c>
      <c r="M7" s="119" t="s">
        <v>689</v>
      </c>
      <c r="N7" s="120" t="s">
        <v>407</v>
      </c>
      <c r="O7" s="120">
        <v>1995</v>
      </c>
      <c r="P7" s="119" t="s">
        <v>685</v>
      </c>
      <c r="Q7" s="119" t="s">
        <v>685</v>
      </c>
      <c r="R7" s="98" t="s">
        <v>121</v>
      </c>
      <c r="S7" s="134">
        <v>40927</v>
      </c>
      <c r="T7" s="119" t="s">
        <v>686</v>
      </c>
      <c r="U7" s="120" t="s">
        <v>687</v>
      </c>
      <c r="V7" s="119" t="s">
        <v>690</v>
      </c>
      <c r="W7" s="135">
        <v>41792</v>
      </c>
      <c r="X7" s="111" t="s">
        <v>1077</v>
      </c>
      <c r="Y7" s="120" t="s">
        <v>1090</v>
      </c>
    </row>
    <row r="8" spans="1:28" s="101" customFormat="1" ht="30" customHeight="1" x14ac:dyDescent="0.25">
      <c r="A8" s="196">
        <v>0</v>
      </c>
      <c r="B8" s="119" t="s">
        <v>540</v>
      </c>
      <c r="C8" s="119" t="s">
        <v>545</v>
      </c>
      <c r="D8" s="123" t="s">
        <v>1381</v>
      </c>
      <c r="E8" s="90" t="s">
        <v>121</v>
      </c>
      <c r="F8" s="109" t="s">
        <v>1537</v>
      </c>
      <c r="G8" s="119" t="s">
        <v>718</v>
      </c>
      <c r="H8" s="99" t="s">
        <v>719</v>
      </c>
      <c r="I8" s="99" t="s">
        <v>1481</v>
      </c>
      <c r="J8" s="120" t="s">
        <v>413</v>
      </c>
      <c r="K8" s="120" t="s">
        <v>414</v>
      </c>
      <c r="L8" s="99" t="s">
        <v>268</v>
      </c>
      <c r="M8" s="119" t="s">
        <v>689</v>
      </c>
      <c r="N8" s="120" t="s">
        <v>407</v>
      </c>
      <c r="O8" s="120">
        <v>1995</v>
      </c>
      <c r="P8" s="119" t="s">
        <v>685</v>
      </c>
      <c r="Q8" s="119" t="s">
        <v>685</v>
      </c>
      <c r="R8" s="98" t="s">
        <v>121</v>
      </c>
      <c r="S8" s="134">
        <v>40927</v>
      </c>
      <c r="T8" s="119" t="s">
        <v>686</v>
      </c>
      <c r="U8" s="120" t="s">
        <v>687</v>
      </c>
      <c r="V8" s="119" t="s">
        <v>690</v>
      </c>
      <c r="W8" s="135">
        <v>41792</v>
      </c>
      <c r="X8" s="111" t="s">
        <v>1077</v>
      </c>
      <c r="Y8" s="120" t="s">
        <v>1090</v>
      </c>
    </row>
    <row r="9" spans="1:28" ht="15" customHeight="1" x14ac:dyDescent="0.25">
      <c r="A9" s="196">
        <v>0</v>
      </c>
      <c r="B9" s="87" t="s">
        <v>208</v>
      </c>
      <c r="C9" s="90" t="s">
        <v>209</v>
      </c>
      <c r="D9" s="99" t="s">
        <v>1100</v>
      </c>
      <c r="E9" s="90" t="s">
        <v>121</v>
      </c>
      <c r="F9" s="109" t="s">
        <v>498</v>
      </c>
      <c r="G9" s="104" t="s">
        <v>208</v>
      </c>
      <c r="H9" s="104" t="s">
        <v>723</v>
      </c>
      <c r="I9" s="99" t="s">
        <v>1488</v>
      </c>
      <c r="J9" s="91" t="s">
        <v>0</v>
      </c>
      <c r="K9" s="91" t="s">
        <v>119</v>
      </c>
      <c r="L9" s="91" t="s">
        <v>267</v>
      </c>
      <c r="M9" s="114" t="s">
        <v>123</v>
      </c>
      <c r="N9" s="91" t="s">
        <v>122</v>
      </c>
      <c r="O9" s="105" t="s">
        <v>612</v>
      </c>
      <c r="P9" s="91" t="s">
        <v>607</v>
      </c>
      <c r="Q9" s="91" t="s">
        <v>590</v>
      </c>
      <c r="R9" s="98" t="s">
        <v>121</v>
      </c>
      <c r="S9" s="106">
        <v>41499</v>
      </c>
      <c r="T9" s="108" t="s">
        <v>677</v>
      </c>
      <c r="U9" s="115" t="s">
        <v>603</v>
      </c>
      <c r="V9" s="115" t="s">
        <v>604</v>
      </c>
      <c r="W9" s="108" t="s">
        <v>605</v>
      </c>
      <c r="X9" s="98" t="s">
        <v>2242</v>
      </c>
      <c r="Y9" s="109" t="s">
        <v>1086</v>
      </c>
    </row>
    <row r="10" spans="1:28" ht="15" customHeight="1" x14ac:dyDescent="0.25">
      <c r="A10" s="196">
        <v>0</v>
      </c>
      <c r="B10" s="87" t="s">
        <v>208</v>
      </c>
      <c r="C10" s="90" t="s">
        <v>209</v>
      </c>
      <c r="D10" s="99" t="s">
        <v>1101</v>
      </c>
      <c r="E10" s="90" t="s">
        <v>121</v>
      </c>
      <c r="F10" s="109" t="s">
        <v>498</v>
      </c>
      <c r="G10" s="104" t="s">
        <v>208</v>
      </c>
      <c r="H10" s="104" t="s">
        <v>723</v>
      </c>
      <c r="I10" s="99" t="s">
        <v>1488</v>
      </c>
      <c r="J10" s="91" t="s">
        <v>1</v>
      </c>
      <c r="K10" s="91" t="s">
        <v>2</v>
      </c>
      <c r="L10" s="91" t="s">
        <v>267</v>
      </c>
      <c r="M10" s="114" t="s">
        <v>125</v>
      </c>
      <c r="N10" s="91" t="s">
        <v>124</v>
      </c>
      <c r="O10" s="90" t="s">
        <v>656</v>
      </c>
      <c r="P10" s="91" t="s">
        <v>608</v>
      </c>
      <c r="Q10" s="91" t="s">
        <v>590</v>
      </c>
      <c r="R10" s="98" t="s">
        <v>121</v>
      </c>
      <c r="S10" s="106">
        <v>41610</v>
      </c>
      <c r="T10" s="106" t="s">
        <v>677</v>
      </c>
      <c r="U10" s="115" t="s">
        <v>603</v>
      </c>
      <c r="V10" s="115" t="s">
        <v>604</v>
      </c>
      <c r="W10" s="169" t="s">
        <v>605</v>
      </c>
      <c r="X10" s="98" t="s">
        <v>2242</v>
      </c>
      <c r="Y10" s="109" t="s">
        <v>1086</v>
      </c>
    </row>
    <row r="11" spans="1:28" ht="15" customHeight="1" x14ac:dyDescent="0.25">
      <c r="A11" s="196">
        <v>0</v>
      </c>
      <c r="B11" s="87" t="s">
        <v>208</v>
      </c>
      <c r="C11" s="90" t="s">
        <v>209</v>
      </c>
      <c r="D11" s="99" t="s">
        <v>1102</v>
      </c>
      <c r="E11" s="90" t="s">
        <v>121</v>
      </c>
      <c r="F11" s="109" t="s">
        <v>498</v>
      </c>
      <c r="G11" s="104" t="s">
        <v>208</v>
      </c>
      <c r="H11" s="104" t="s">
        <v>723</v>
      </c>
      <c r="I11" s="99" t="s">
        <v>1488</v>
      </c>
      <c r="J11" s="91" t="s">
        <v>3</v>
      </c>
      <c r="K11" s="91" t="s">
        <v>120</v>
      </c>
      <c r="L11" s="99" t="s">
        <v>268</v>
      </c>
      <c r="M11" s="114" t="s">
        <v>126</v>
      </c>
      <c r="N11" s="91" t="s">
        <v>124</v>
      </c>
      <c r="O11" s="105">
        <v>40406</v>
      </c>
      <c r="P11" s="91" t="s">
        <v>609</v>
      </c>
      <c r="Q11" s="91" t="s">
        <v>590</v>
      </c>
      <c r="R11" s="98" t="s">
        <v>121</v>
      </c>
      <c r="S11" s="169">
        <v>20121022</v>
      </c>
      <c r="T11" s="108" t="s">
        <v>677</v>
      </c>
      <c r="U11" s="115" t="s">
        <v>603</v>
      </c>
      <c r="V11" s="115" t="s">
        <v>604</v>
      </c>
      <c r="W11" s="108" t="s">
        <v>605</v>
      </c>
      <c r="X11" s="98" t="s">
        <v>2242</v>
      </c>
      <c r="Y11" s="109" t="s">
        <v>1086</v>
      </c>
    </row>
    <row r="12" spans="1:28" ht="15" customHeight="1" x14ac:dyDescent="0.25">
      <c r="A12" s="196">
        <v>0</v>
      </c>
      <c r="B12" s="87" t="s">
        <v>208</v>
      </c>
      <c r="C12" s="90" t="s">
        <v>209</v>
      </c>
      <c r="D12" s="99" t="s">
        <v>1103</v>
      </c>
      <c r="E12" s="90" t="s">
        <v>121</v>
      </c>
      <c r="F12" s="109" t="s">
        <v>498</v>
      </c>
      <c r="G12" s="104" t="s">
        <v>208</v>
      </c>
      <c r="H12" s="104" t="s">
        <v>723</v>
      </c>
      <c r="I12" s="99" t="s">
        <v>1488</v>
      </c>
      <c r="J12" s="91" t="s">
        <v>4</v>
      </c>
      <c r="K12" s="91" t="s">
        <v>5</v>
      </c>
      <c r="L12" s="91" t="s">
        <v>267</v>
      </c>
      <c r="M12" s="114" t="s">
        <v>127</v>
      </c>
      <c r="N12" s="91" t="s">
        <v>128</v>
      </c>
      <c r="O12" s="90" t="s">
        <v>613</v>
      </c>
      <c r="P12" s="91" t="s">
        <v>611</v>
      </c>
      <c r="Q12" s="91" t="s">
        <v>590</v>
      </c>
      <c r="R12" s="98" t="s">
        <v>121</v>
      </c>
      <c r="S12" s="106">
        <v>41430</v>
      </c>
      <c r="T12" s="106" t="s">
        <v>677</v>
      </c>
      <c r="U12" s="115" t="s">
        <v>603</v>
      </c>
      <c r="V12" s="115" t="s">
        <v>604</v>
      </c>
      <c r="W12" s="169" t="s">
        <v>605</v>
      </c>
      <c r="X12" s="98" t="s">
        <v>2242</v>
      </c>
      <c r="Y12" s="109" t="s">
        <v>1086</v>
      </c>
    </row>
    <row r="13" spans="1:28" ht="15" customHeight="1" x14ac:dyDescent="0.25">
      <c r="A13" s="196">
        <v>0</v>
      </c>
      <c r="B13" s="87" t="s">
        <v>208</v>
      </c>
      <c r="C13" s="90" t="s">
        <v>209</v>
      </c>
      <c r="D13" s="99" t="s">
        <v>1104</v>
      </c>
      <c r="E13" s="90" t="s">
        <v>121</v>
      </c>
      <c r="F13" s="109" t="s">
        <v>498</v>
      </c>
      <c r="G13" s="104" t="s">
        <v>208</v>
      </c>
      <c r="H13" s="104" t="s">
        <v>723</v>
      </c>
      <c r="I13" s="99" t="s">
        <v>1488</v>
      </c>
      <c r="J13" s="91" t="s">
        <v>6</v>
      </c>
      <c r="K13" s="91" t="s">
        <v>7</v>
      </c>
      <c r="L13" s="99" t="s">
        <v>287</v>
      </c>
      <c r="M13" s="114" t="s">
        <v>129</v>
      </c>
      <c r="N13" s="91" t="s">
        <v>128</v>
      </c>
      <c r="O13" s="90" t="s">
        <v>613</v>
      </c>
      <c r="P13" s="91" t="s">
        <v>611</v>
      </c>
      <c r="Q13" s="91" t="s">
        <v>590</v>
      </c>
      <c r="R13" s="98" t="s">
        <v>121</v>
      </c>
      <c r="S13" s="106">
        <v>41430</v>
      </c>
      <c r="T13" s="108" t="s">
        <v>677</v>
      </c>
      <c r="U13" s="115" t="s">
        <v>603</v>
      </c>
      <c r="V13" s="115" t="s">
        <v>604</v>
      </c>
      <c r="W13" s="108" t="s">
        <v>605</v>
      </c>
      <c r="X13" s="98" t="s">
        <v>2242</v>
      </c>
      <c r="Y13" s="109" t="s">
        <v>1086</v>
      </c>
    </row>
    <row r="14" spans="1:28" ht="15" customHeight="1" x14ac:dyDescent="0.25">
      <c r="A14" s="196">
        <v>0</v>
      </c>
      <c r="B14" s="87" t="s">
        <v>208</v>
      </c>
      <c r="C14" s="90" t="s">
        <v>209</v>
      </c>
      <c r="D14" s="99" t="s">
        <v>1105</v>
      </c>
      <c r="E14" s="90" t="s">
        <v>1504</v>
      </c>
      <c r="F14" s="109" t="s">
        <v>2306</v>
      </c>
      <c r="G14" s="104" t="s">
        <v>208</v>
      </c>
      <c r="H14" s="104" t="s">
        <v>723</v>
      </c>
      <c r="I14" s="99" t="s">
        <v>1488</v>
      </c>
      <c r="J14" s="91" t="s">
        <v>8</v>
      </c>
      <c r="K14" s="91" t="s">
        <v>9</v>
      </c>
      <c r="L14" s="99" t="s">
        <v>287</v>
      </c>
      <c r="M14" s="114" t="s">
        <v>130</v>
      </c>
      <c r="N14" s="91" t="s">
        <v>131</v>
      </c>
      <c r="O14" s="105">
        <v>40504</v>
      </c>
      <c r="P14" s="91" t="s">
        <v>611</v>
      </c>
      <c r="Q14" s="91" t="s">
        <v>590</v>
      </c>
      <c r="R14" s="98" t="s">
        <v>121</v>
      </c>
      <c r="S14" s="106">
        <v>40709</v>
      </c>
      <c r="T14" s="106" t="s">
        <v>677</v>
      </c>
      <c r="U14" s="115" t="s">
        <v>603</v>
      </c>
      <c r="V14" s="115" t="s">
        <v>604</v>
      </c>
      <c r="W14" s="169" t="s">
        <v>605</v>
      </c>
      <c r="X14" s="98" t="s">
        <v>2242</v>
      </c>
      <c r="Y14" s="109" t="s">
        <v>1086</v>
      </c>
      <c r="Z14" s="45"/>
      <c r="AA14" s="45"/>
      <c r="AB14" s="45"/>
    </row>
    <row r="15" spans="1:28" ht="15" customHeight="1" x14ac:dyDescent="0.25">
      <c r="A15" s="196">
        <v>0</v>
      </c>
      <c r="B15" s="87" t="s">
        <v>208</v>
      </c>
      <c r="C15" s="90" t="s">
        <v>209</v>
      </c>
      <c r="D15" s="99" t="s">
        <v>1106</v>
      </c>
      <c r="E15" s="90" t="s">
        <v>121</v>
      </c>
      <c r="F15" s="109" t="s">
        <v>498</v>
      </c>
      <c r="G15" s="104" t="s">
        <v>208</v>
      </c>
      <c r="H15" s="104" t="s">
        <v>723</v>
      </c>
      <c r="I15" s="99" t="s">
        <v>1488</v>
      </c>
      <c r="J15" s="91" t="s">
        <v>10</v>
      </c>
      <c r="K15" s="91" t="s">
        <v>11</v>
      </c>
      <c r="L15" s="99" t="s">
        <v>268</v>
      </c>
      <c r="M15" s="114" t="s">
        <v>132</v>
      </c>
      <c r="N15" s="91" t="s">
        <v>131</v>
      </c>
      <c r="O15" s="105">
        <v>40504</v>
      </c>
      <c r="P15" s="91" t="s">
        <v>615</v>
      </c>
      <c r="Q15" s="91" t="s">
        <v>590</v>
      </c>
      <c r="R15" s="98" t="s">
        <v>121</v>
      </c>
      <c r="S15" s="106">
        <v>40709</v>
      </c>
      <c r="T15" s="108" t="s">
        <v>677</v>
      </c>
      <c r="U15" s="115" t="s">
        <v>603</v>
      </c>
      <c r="V15" s="115" t="s">
        <v>604</v>
      </c>
      <c r="W15" s="108" t="s">
        <v>605</v>
      </c>
      <c r="X15" s="98" t="s">
        <v>2242</v>
      </c>
      <c r="Y15" s="109" t="s">
        <v>1086</v>
      </c>
    </row>
    <row r="16" spans="1:28" ht="15" customHeight="1" x14ac:dyDescent="0.25">
      <c r="A16" s="196">
        <v>0</v>
      </c>
      <c r="B16" s="87" t="s">
        <v>208</v>
      </c>
      <c r="C16" s="90" t="s">
        <v>209</v>
      </c>
      <c r="D16" s="99" t="s">
        <v>1107</v>
      </c>
      <c r="E16" s="90" t="s">
        <v>1519</v>
      </c>
      <c r="F16" s="109" t="s">
        <v>2307</v>
      </c>
      <c r="G16" s="104" t="s">
        <v>208</v>
      </c>
      <c r="H16" s="104" t="s">
        <v>723</v>
      </c>
      <c r="I16" s="99" t="s">
        <v>1488</v>
      </c>
      <c r="J16" s="91" t="s">
        <v>12</v>
      </c>
      <c r="K16" s="91" t="s">
        <v>13</v>
      </c>
      <c r="L16" s="99" t="s">
        <v>268</v>
      </c>
      <c r="M16" s="114" t="s">
        <v>133</v>
      </c>
      <c r="N16" s="91" t="s">
        <v>131</v>
      </c>
      <c r="O16" s="170" t="s">
        <v>669</v>
      </c>
      <c r="P16" s="91" t="s">
        <v>615</v>
      </c>
      <c r="Q16" s="91" t="s">
        <v>590</v>
      </c>
      <c r="R16" s="98" t="s">
        <v>121</v>
      </c>
      <c r="S16" s="106">
        <v>40898</v>
      </c>
      <c r="T16" s="106" t="s">
        <v>677</v>
      </c>
      <c r="U16" s="115" t="s">
        <v>603</v>
      </c>
      <c r="V16" s="115" t="s">
        <v>604</v>
      </c>
      <c r="W16" s="169" t="s">
        <v>605</v>
      </c>
      <c r="X16" s="98" t="s">
        <v>2242</v>
      </c>
      <c r="Y16" s="109" t="s">
        <v>1086</v>
      </c>
      <c r="Z16" s="45"/>
      <c r="AA16" s="45"/>
      <c r="AB16" s="45"/>
    </row>
    <row r="17" spans="1:28" ht="15" customHeight="1" x14ac:dyDescent="0.25">
      <c r="A17" s="196">
        <v>0</v>
      </c>
      <c r="B17" s="87" t="s">
        <v>208</v>
      </c>
      <c r="C17" s="91" t="s">
        <v>210</v>
      </c>
      <c r="D17" s="99" t="s">
        <v>1108</v>
      </c>
      <c r="E17" s="90" t="s">
        <v>1504</v>
      </c>
      <c r="F17" s="109" t="s">
        <v>2308</v>
      </c>
      <c r="G17" s="104" t="s">
        <v>208</v>
      </c>
      <c r="H17" s="91" t="s">
        <v>723</v>
      </c>
      <c r="I17" s="99" t="s">
        <v>1500</v>
      </c>
      <c r="J17" s="91" t="s">
        <v>14</v>
      </c>
      <c r="K17" s="91" t="s">
        <v>15</v>
      </c>
      <c r="L17" s="91" t="s">
        <v>267</v>
      </c>
      <c r="M17" s="114" t="s">
        <v>135</v>
      </c>
      <c r="N17" s="91" t="s">
        <v>134</v>
      </c>
      <c r="O17" s="90" t="s">
        <v>617</v>
      </c>
      <c r="P17" s="91" t="s">
        <v>611</v>
      </c>
      <c r="Q17" s="91" t="s">
        <v>590</v>
      </c>
      <c r="R17" s="98" t="s">
        <v>121</v>
      </c>
      <c r="S17" s="106">
        <v>41310</v>
      </c>
      <c r="T17" s="108" t="s">
        <v>677</v>
      </c>
      <c r="U17" s="115" t="s">
        <v>603</v>
      </c>
      <c r="V17" s="115" t="s">
        <v>604</v>
      </c>
      <c r="W17" s="108" t="s">
        <v>605</v>
      </c>
      <c r="X17" s="98" t="s">
        <v>2242</v>
      </c>
      <c r="Y17" s="109" t="s">
        <v>1086</v>
      </c>
      <c r="Z17" s="45"/>
      <c r="AA17" s="45"/>
      <c r="AB17" s="45"/>
    </row>
    <row r="18" spans="1:28" ht="15" customHeight="1" x14ac:dyDescent="0.25">
      <c r="A18" s="196">
        <v>0</v>
      </c>
      <c r="B18" s="87" t="s">
        <v>208</v>
      </c>
      <c r="C18" s="91" t="s">
        <v>210</v>
      </c>
      <c r="D18" s="99" t="s">
        <v>1109</v>
      </c>
      <c r="E18" s="90" t="s">
        <v>121</v>
      </c>
      <c r="F18" s="109" t="s">
        <v>498</v>
      </c>
      <c r="G18" s="104" t="s">
        <v>208</v>
      </c>
      <c r="H18" s="91" t="s">
        <v>210</v>
      </c>
      <c r="I18" s="99" t="s">
        <v>1500</v>
      </c>
      <c r="J18" s="91" t="s">
        <v>16</v>
      </c>
      <c r="K18" s="91" t="s">
        <v>17</v>
      </c>
      <c r="L18" s="91" t="s">
        <v>267</v>
      </c>
      <c r="M18" s="114" t="s">
        <v>136</v>
      </c>
      <c r="N18" s="91" t="s">
        <v>134</v>
      </c>
      <c r="O18" s="105">
        <v>40512</v>
      </c>
      <c r="P18" s="91" t="s">
        <v>618</v>
      </c>
      <c r="Q18" s="91" t="s">
        <v>590</v>
      </c>
      <c r="R18" s="98" t="s">
        <v>121</v>
      </c>
      <c r="S18" s="106">
        <v>40709</v>
      </c>
      <c r="T18" s="106" t="s">
        <v>677</v>
      </c>
      <c r="U18" s="115" t="s">
        <v>603</v>
      </c>
      <c r="V18" s="115" t="s">
        <v>604</v>
      </c>
      <c r="W18" s="169" t="s">
        <v>605</v>
      </c>
      <c r="X18" s="98" t="s">
        <v>2242</v>
      </c>
      <c r="Y18" s="109" t="s">
        <v>1086</v>
      </c>
    </row>
    <row r="19" spans="1:28" ht="15" customHeight="1" x14ac:dyDescent="0.25">
      <c r="A19" s="196">
        <v>0</v>
      </c>
      <c r="B19" s="87" t="s">
        <v>208</v>
      </c>
      <c r="C19" s="91" t="s">
        <v>210</v>
      </c>
      <c r="D19" s="99" t="s">
        <v>1110</v>
      </c>
      <c r="E19" s="90" t="s">
        <v>121</v>
      </c>
      <c r="F19" s="109" t="s">
        <v>498</v>
      </c>
      <c r="G19" s="104" t="s">
        <v>208</v>
      </c>
      <c r="H19" s="91" t="s">
        <v>210</v>
      </c>
      <c r="I19" s="99" t="s">
        <v>1500</v>
      </c>
      <c r="J19" s="91" t="s">
        <v>18</v>
      </c>
      <c r="K19" s="91" t="s">
        <v>19</v>
      </c>
      <c r="L19" s="99" t="s">
        <v>268</v>
      </c>
      <c r="M19" s="114" t="s">
        <v>137</v>
      </c>
      <c r="N19" s="91" t="s">
        <v>131</v>
      </c>
      <c r="O19" s="90" t="s">
        <v>657</v>
      </c>
      <c r="P19" s="91" t="s">
        <v>611</v>
      </c>
      <c r="Q19" s="91" t="s">
        <v>590</v>
      </c>
      <c r="R19" s="98" t="s">
        <v>121</v>
      </c>
      <c r="S19" s="106">
        <v>41066</v>
      </c>
      <c r="T19" s="108" t="s">
        <v>677</v>
      </c>
      <c r="U19" s="115" t="s">
        <v>603</v>
      </c>
      <c r="V19" s="115" t="s">
        <v>604</v>
      </c>
      <c r="W19" s="108" t="s">
        <v>605</v>
      </c>
      <c r="X19" s="98" t="s">
        <v>2242</v>
      </c>
      <c r="Y19" s="109" t="s">
        <v>1086</v>
      </c>
    </row>
    <row r="20" spans="1:28" ht="15" customHeight="1" x14ac:dyDescent="0.25">
      <c r="A20" s="196">
        <v>1</v>
      </c>
      <c r="B20" s="87" t="s">
        <v>208</v>
      </c>
      <c r="C20" s="91" t="s">
        <v>211</v>
      </c>
      <c r="D20" s="99" t="s">
        <v>1111</v>
      </c>
      <c r="E20" s="90" t="s">
        <v>1504</v>
      </c>
      <c r="F20" s="109" t="s">
        <v>2341</v>
      </c>
      <c r="G20" s="104" t="s">
        <v>208</v>
      </c>
      <c r="H20" s="91" t="s">
        <v>211</v>
      </c>
      <c r="I20" s="99" t="s">
        <v>1489</v>
      </c>
      <c r="J20" s="91" t="s">
        <v>20</v>
      </c>
      <c r="K20" s="91" t="s">
        <v>21</v>
      </c>
      <c r="L20" s="91" t="s">
        <v>267</v>
      </c>
      <c r="M20" s="114" t="s">
        <v>138</v>
      </c>
      <c r="N20" s="91" t="s">
        <v>131</v>
      </c>
      <c r="O20" s="105">
        <v>40504</v>
      </c>
      <c r="P20" s="91" t="s">
        <v>619</v>
      </c>
      <c r="Q20" s="91" t="s">
        <v>590</v>
      </c>
      <c r="R20" s="98" t="s">
        <v>121</v>
      </c>
      <c r="S20" s="106">
        <v>40709</v>
      </c>
      <c r="T20" s="106" t="s">
        <v>677</v>
      </c>
      <c r="U20" s="115" t="s">
        <v>603</v>
      </c>
      <c r="V20" s="115" t="s">
        <v>604</v>
      </c>
      <c r="W20" s="169" t="s">
        <v>605</v>
      </c>
      <c r="X20" s="98" t="s">
        <v>2242</v>
      </c>
      <c r="Y20" s="109" t="s">
        <v>1086</v>
      </c>
      <c r="Z20" s="45"/>
      <c r="AA20" s="45"/>
      <c r="AB20" s="45"/>
    </row>
    <row r="21" spans="1:28" ht="15" customHeight="1" x14ac:dyDescent="0.25">
      <c r="A21" s="196">
        <v>0</v>
      </c>
      <c r="B21" s="87" t="s">
        <v>208</v>
      </c>
      <c r="C21" s="91" t="s">
        <v>211</v>
      </c>
      <c r="D21" s="99" t="s">
        <v>1112</v>
      </c>
      <c r="E21" s="90" t="s">
        <v>1504</v>
      </c>
      <c r="F21" s="109" t="s">
        <v>1512</v>
      </c>
      <c r="G21" s="104" t="s">
        <v>208</v>
      </c>
      <c r="H21" s="91" t="s">
        <v>211</v>
      </c>
      <c r="I21" s="99" t="s">
        <v>1489</v>
      </c>
      <c r="J21" s="91" t="s">
        <v>790</v>
      </c>
      <c r="K21" s="91" t="s">
        <v>828</v>
      </c>
      <c r="L21" s="91" t="s">
        <v>267</v>
      </c>
      <c r="M21" s="114" t="s">
        <v>829</v>
      </c>
      <c r="N21" s="91" t="s">
        <v>131</v>
      </c>
      <c r="O21" s="105" t="s">
        <v>658</v>
      </c>
      <c r="P21" s="91" t="s">
        <v>830</v>
      </c>
      <c r="Q21" s="91" t="s">
        <v>590</v>
      </c>
      <c r="R21" s="98" t="s">
        <v>121</v>
      </c>
      <c r="S21" s="106">
        <v>41061</v>
      </c>
      <c r="T21" s="106" t="s">
        <v>746</v>
      </c>
      <c r="U21" s="115" t="s">
        <v>603</v>
      </c>
      <c r="V21" s="115" t="s">
        <v>604</v>
      </c>
      <c r="W21" s="106">
        <v>41782</v>
      </c>
      <c r="X21" s="98" t="s">
        <v>2242</v>
      </c>
      <c r="Y21" s="109" t="s">
        <v>1086</v>
      </c>
      <c r="Z21" s="89"/>
      <c r="AA21" s="89"/>
      <c r="AB21" s="89"/>
    </row>
    <row r="22" spans="1:28" ht="15" customHeight="1" x14ac:dyDescent="0.25">
      <c r="A22" s="196">
        <v>0</v>
      </c>
      <c r="B22" s="87" t="s">
        <v>208</v>
      </c>
      <c r="C22" s="91" t="s">
        <v>211</v>
      </c>
      <c r="D22" s="99" t="s">
        <v>1113</v>
      </c>
      <c r="E22" s="90" t="s">
        <v>121</v>
      </c>
      <c r="F22" s="109" t="s">
        <v>498</v>
      </c>
      <c r="G22" s="104" t="s">
        <v>208</v>
      </c>
      <c r="H22" s="91" t="s">
        <v>211</v>
      </c>
      <c r="I22" s="99" t="s">
        <v>1489</v>
      </c>
      <c r="J22" s="91" t="s">
        <v>831</v>
      </c>
      <c r="K22" s="91" t="s">
        <v>832</v>
      </c>
      <c r="L22" s="91" t="s">
        <v>267</v>
      </c>
      <c r="M22" s="114" t="s">
        <v>835</v>
      </c>
      <c r="N22" s="91" t="s">
        <v>836</v>
      </c>
      <c r="O22" s="105" t="s">
        <v>833</v>
      </c>
      <c r="P22" s="91" t="s">
        <v>834</v>
      </c>
      <c r="Q22" s="91" t="s">
        <v>590</v>
      </c>
      <c r="R22" s="98" t="s">
        <v>121</v>
      </c>
      <c r="S22" s="106">
        <v>41671</v>
      </c>
      <c r="T22" s="106" t="s">
        <v>747</v>
      </c>
      <c r="U22" s="115" t="s">
        <v>603</v>
      </c>
      <c r="V22" s="115" t="s">
        <v>604</v>
      </c>
      <c r="W22" s="106">
        <v>41782</v>
      </c>
      <c r="X22" s="98" t="s">
        <v>2242</v>
      </c>
      <c r="Y22" s="109" t="s">
        <v>1086</v>
      </c>
      <c r="Z22" s="89"/>
      <c r="AA22" s="89"/>
      <c r="AB22" s="89"/>
    </row>
    <row r="23" spans="1:28" ht="15" customHeight="1" x14ac:dyDescent="0.25">
      <c r="A23" s="196">
        <v>0</v>
      </c>
      <c r="B23" s="87" t="s">
        <v>208</v>
      </c>
      <c r="C23" s="91" t="s">
        <v>211</v>
      </c>
      <c r="D23" s="99" t="s">
        <v>1114</v>
      </c>
      <c r="E23" s="90" t="s">
        <v>121</v>
      </c>
      <c r="F23" s="109" t="s">
        <v>498</v>
      </c>
      <c r="G23" s="104" t="s">
        <v>208</v>
      </c>
      <c r="H23" s="91" t="s">
        <v>211</v>
      </c>
      <c r="I23" s="99" t="s">
        <v>1489</v>
      </c>
      <c r="J23" s="91" t="s">
        <v>22</v>
      </c>
      <c r="K23" s="91" t="s">
        <v>23</v>
      </c>
      <c r="L23" s="99" t="s">
        <v>268</v>
      </c>
      <c r="M23" s="114" t="s">
        <v>139</v>
      </c>
      <c r="N23" s="91" t="s">
        <v>131</v>
      </c>
      <c r="O23" s="90" t="s">
        <v>658</v>
      </c>
      <c r="P23" s="91" t="s">
        <v>620</v>
      </c>
      <c r="Q23" s="91" t="s">
        <v>590</v>
      </c>
      <c r="R23" s="98" t="s">
        <v>121</v>
      </c>
      <c r="S23" s="106">
        <v>41585</v>
      </c>
      <c r="T23" s="108" t="s">
        <v>677</v>
      </c>
      <c r="U23" s="115" t="s">
        <v>603</v>
      </c>
      <c r="V23" s="115" t="s">
        <v>604</v>
      </c>
      <c r="W23" s="108" t="s">
        <v>605</v>
      </c>
      <c r="X23" s="98" t="s">
        <v>2242</v>
      </c>
      <c r="Y23" s="109" t="s">
        <v>1086</v>
      </c>
    </row>
    <row r="24" spans="1:28" ht="15" customHeight="1" x14ac:dyDescent="0.25">
      <c r="A24" s="196">
        <v>0</v>
      </c>
      <c r="B24" s="87" t="s">
        <v>208</v>
      </c>
      <c r="C24" s="91" t="s">
        <v>211</v>
      </c>
      <c r="D24" s="99" t="s">
        <v>1115</v>
      </c>
      <c r="E24" s="90" t="s">
        <v>121</v>
      </c>
      <c r="F24" s="109" t="s">
        <v>498</v>
      </c>
      <c r="G24" s="104" t="s">
        <v>208</v>
      </c>
      <c r="H24" s="91" t="s">
        <v>211</v>
      </c>
      <c r="I24" s="99" t="s">
        <v>1489</v>
      </c>
      <c r="J24" s="91" t="s">
        <v>24</v>
      </c>
      <c r="K24" s="91" t="s">
        <v>25</v>
      </c>
      <c r="L24" s="99" t="s">
        <v>268</v>
      </c>
      <c r="M24" s="114" t="s">
        <v>140</v>
      </c>
      <c r="N24" s="91" t="s">
        <v>131</v>
      </c>
      <c r="O24" s="90" t="s">
        <v>659</v>
      </c>
      <c r="P24" s="91" t="s">
        <v>611</v>
      </c>
      <c r="Q24" s="91" t="s">
        <v>590</v>
      </c>
      <c r="R24" s="98" t="s">
        <v>121</v>
      </c>
      <c r="S24" s="106">
        <v>41498</v>
      </c>
      <c r="T24" s="106" t="s">
        <v>677</v>
      </c>
      <c r="U24" s="115" t="s">
        <v>603</v>
      </c>
      <c r="V24" s="115" t="s">
        <v>604</v>
      </c>
      <c r="W24" s="169" t="s">
        <v>605</v>
      </c>
      <c r="X24" s="98" t="s">
        <v>2242</v>
      </c>
      <c r="Y24" s="109" t="s">
        <v>1086</v>
      </c>
    </row>
    <row r="25" spans="1:28" ht="15" customHeight="1" x14ac:dyDescent="0.25">
      <c r="A25" s="196">
        <v>0</v>
      </c>
      <c r="B25" s="87" t="s">
        <v>208</v>
      </c>
      <c r="C25" s="91" t="s">
        <v>211</v>
      </c>
      <c r="D25" s="99" t="s">
        <v>1116</v>
      </c>
      <c r="E25" s="90" t="s">
        <v>121</v>
      </c>
      <c r="F25" s="109" t="s">
        <v>498</v>
      </c>
      <c r="G25" s="104" t="s">
        <v>208</v>
      </c>
      <c r="H25" s="91" t="s">
        <v>211</v>
      </c>
      <c r="I25" s="99" t="s">
        <v>1489</v>
      </c>
      <c r="J25" s="91" t="s">
        <v>26</v>
      </c>
      <c r="K25" s="91" t="s">
        <v>27</v>
      </c>
      <c r="L25" s="99" t="s">
        <v>268</v>
      </c>
      <c r="M25" s="114" t="s">
        <v>141</v>
      </c>
      <c r="N25" s="91" t="s">
        <v>142</v>
      </c>
      <c r="O25" s="90" t="s">
        <v>658</v>
      </c>
      <c r="P25" s="91" t="s">
        <v>611</v>
      </c>
      <c r="Q25" s="91" t="s">
        <v>590</v>
      </c>
      <c r="R25" s="98" t="s">
        <v>121</v>
      </c>
      <c r="S25" s="106">
        <v>41059</v>
      </c>
      <c r="T25" s="108" t="s">
        <v>677</v>
      </c>
      <c r="U25" s="115" t="s">
        <v>603</v>
      </c>
      <c r="V25" s="115" t="s">
        <v>604</v>
      </c>
      <c r="W25" s="108" t="s">
        <v>605</v>
      </c>
      <c r="X25" s="98" t="s">
        <v>2242</v>
      </c>
      <c r="Y25" s="109" t="s">
        <v>1086</v>
      </c>
    </row>
    <row r="26" spans="1:28" ht="15" customHeight="1" x14ac:dyDescent="0.25">
      <c r="A26" s="196">
        <v>0</v>
      </c>
      <c r="B26" s="87" t="s">
        <v>208</v>
      </c>
      <c r="C26" s="91" t="s">
        <v>211</v>
      </c>
      <c r="D26" s="99" t="s">
        <v>1117</v>
      </c>
      <c r="E26" s="90" t="s">
        <v>121</v>
      </c>
      <c r="F26" s="109" t="s">
        <v>498</v>
      </c>
      <c r="G26" s="104" t="s">
        <v>208</v>
      </c>
      <c r="H26" s="91" t="s">
        <v>211</v>
      </c>
      <c r="I26" s="99" t="s">
        <v>1489</v>
      </c>
      <c r="J26" s="91" t="s">
        <v>28</v>
      </c>
      <c r="K26" s="91" t="s">
        <v>29</v>
      </c>
      <c r="L26" s="99" t="s">
        <v>268</v>
      </c>
      <c r="M26" s="114" t="s">
        <v>144</v>
      </c>
      <c r="N26" s="91" t="s">
        <v>143</v>
      </c>
      <c r="O26" s="90" t="s">
        <v>660</v>
      </c>
      <c r="P26" s="91" t="s">
        <v>621</v>
      </c>
      <c r="Q26" s="91" t="s">
        <v>590</v>
      </c>
      <c r="R26" s="98" t="s">
        <v>121</v>
      </c>
      <c r="S26" s="106">
        <v>41500</v>
      </c>
      <c r="T26" s="106" t="s">
        <v>677</v>
      </c>
      <c r="U26" s="115" t="s">
        <v>603</v>
      </c>
      <c r="V26" s="115" t="s">
        <v>604</v>
      </c>
      <c r="W26" s="169" t="s">
        <v>605</v>
      </c>
      <c r="X26" s="98" t="s">
        <v>2242</v>
      </c>
      <c r="Y26" s="109" t="s">
        <v>1086</v>
      </c>
    </row>
    <row r="27" spans="1:28" ht="15" customHeight="1" x14ac:dyDescent="0.25">
      <c r="A27" s="196">
        <v>0</v>
      </c>
      <c r="B27" s="87" t="s">
        <v>208</v>
      </c>
      <c r="C27" s="91" t="s">
        <v>211</v>
      </c>
      <c r="D27" s="99" t="s">
        <v>1118</v>
      </c>
      <c r="E27" s="90" t="s">
        <v>121</v>
      </c>
      <c r="F27" s="109" t="s">
        <v>498</v>
      </c>
      <c r="G27" s="104" t="s">
        <v>208</v>
      </c>
      <c r="H27" s="91" t="s">
        <v>211</v>
      </c>
      <c r="I27" s="99" t="s">
        <v>1489</v>
      </c>
      <c r="J27" s="91" t="s">
        <v>30</v>
      </c>
      <c r="K27" s="91" t="s">
        <v>31</v>
      </c>
      <c r="L27" s="99" t="s">
        <v>268</v>
      </c>
      <c r="M27" s="114" t="s">
        <v>146</v>
      </c>
      <c r="N27" s="91" t="s">
        <v>145</v>
      </c>
      <c r="O27" s="90" t="s">
        <v>661</v>
      </c>
      <c r="P27" s="91" t="s">
        <v>620</v>
      </c>
      <c r="Q27" s="91" t="s">
        <v>590</v>
      </c>
      <c r="R27" s="98" t="s">
        <v>121</v>
      </c>
      <c r="S27" s="106">
        <v>41664</v>
      </c>
      <c r="T27" s="108" t="s">
        <v>677</v>
      </c>
      <c r="U27" s="115" t="s">
        <v>603</v>
      </c>
      <c r="V27" s="115" t="s">
        <v>604</v>
      </c>
      <c r="W27" s="108" t="s">
        <v>605</v>
      </c>
      <c r="X27" s="98" t="s">
        <v>2242</v>
      </c>
      <c r="Y27" s="109" t="s">
        <v>1086</v>
      </c>
    </row>
    <row r="28" spans="1:28" ht="15" customHeight="1" x14ac:dyDescent="0.25">
      <c r="A28" s="196">
        <v>0</v>
      </c>
      <c r="B28" s="87" t="s">
        <v>208</v>
      </c>
      <c r="C28" s="91" t="s">
        <v>211</v>
      </c>
      <c r="D28" s="99" t="s">
        <v>1119</v>
      </c>
      <c r="E28" s="90" t="s">
        <v>121</v>
      </c>
      <c r="F28" s="109" t="s">
        <v>498</v>
      </c>
      <c r="G28" s="104" t="s">
        <v>208</v>
      </c>
      <c r="H28" s="91" t="s">
        <v>211</v>
      </c>
      <c r="I28" s="99" t="s">
        <v>1489</v>
      </c>
      <c r="J28" s="91" t="s">
        <v>837</v>
      </c>
      <c r="K28" s="91" t="s">
        <v>32</v>
      </c>
      <c r="L28" s="91" t="s">
        <v>269</v>
      </c>
      <c r="M28" s="114" t="s">
        <v>147</v>
      </c>
      <c r="N28" s="91" t="s">
        <v>131</v>
      </c>
      <c r="O28" s="90">
        <v>2011</v>
      </c>
      <c r="P28" s="91" t="s">
        <v>622</v>
      </c>
      <c r="Q28" s="91" t="s">
        <v>590</v>
      </c>
      <c r="R28" s="98" t="s">
        <v>121</v>
      </c>
      <c r="S28" s="106">
        <v>41516</v>
      </c>
      <c r="T28" s="106" t="s">
        <v>677</v>
      </c>
      <c r="U28" s="115" t="s">
        <v>603</v>
      </c>
      <c r="V28" s="115" t="s">
        <v>604</v>
      </c>
      <c r="W28" s="169" t="s">
        <v>605</v>
      </c>
      <c r="X28" s="98" t="s">
        <v>2242</v>
      </c>
      <c r="Y28" s="109" t="s">
        <v>1086</v>
      </c>
    </row>
    <row r="29" spans="1:28" ht="15" customHeight="1" x14ac:dyDescent="0.25">
      <c r="A29" s="196">
        <v>0</v>
      </c>
      <c r="B29" s="87" t="s">
        <v>208</v>
      </c>
      <c r="C29" s="91" t="s">
        <v>211</v>
      </c>
      <c r="D29" s="99" t="s">
        <v>1120</v>
      </c>
      <c r="E29" s="90" t="s">
        <v>121</v>
      </c>
      <c r="F29" s="109" t="s">
        <v>498</v>
      </c>
      <c r="G29" s="104" t="s">
        <v>208</v>
      </c>
      <c r="H29" s="91" t="s">
        <v>211</v>
      </c>
      <c r="I29" s="99" t="s">
        <v>1489</v>
      </c>
      <c r="J29" s="91" t="s">
        <v>838</v>
      </c>
      <c r="K29" s="91" t="s">
        <v>33</v>
      </c>
      <c r="L29" s="91" t="s">
        <v>269</v>
      </c>
      <c r="M29" s="114" t="s">
        <v>148</v>
      </c>
      <c r="N29" s="91" t="s">
        <v>131</v>
      </c>
      <c r="O29" s="90">
        <v>2011</v>
      </c>
      <c r="P29" s="91" t="s">
        <v>622</v>
      </c>
      <c r="Q29" s="91" t="s">
        <v>590</v>
      </c>
      <c r="R29" s="98" t="s">
        <v>121</v>
      </c>
      <c r="S29" s="106">
        <v>41448</v>
      </c>
      <c r="T29" s="108" t="s">
        <v>677</v>
      </c>
      <c r="U29" s="115" t="s">
        <v>603</v>
      </c>
      <c r="V29" s="115" t="s">
        <v>604</v>
      </c>
      <c r="W29" s="108" t="s">
        <v>605</v>
      </c>
      <c r="X29" s="98" t="s">
        <v>2242</v>
      </c>
      <c r="Y29" s="109" t="s">
        <v>1086</v>
      </c>
    </row>
    <row r="30" spans="1:28" ht="15" customHeight="1" x14ac:dyDescent="0.25">
      <c r="A30" s="196">
        <v>0</v>
      </c>
      <c r="B30" s="87" t="s">
        <v>208</v>
      </c>
      <c r="C30" s="91" t="s">
        <v>211</v>
      </c>
      <c r="D30" s="99" t="s">
        <v>1121</v>
      </c>
      <c r="E30" s="90" t="s">
        <v>121</v>
      </c>
      <c r="F30" s="109" t="s">
        <v>498</v>
      </c>
      <c r="G30" s="104" t="s">
        <v>208</v>
      </c>
      <c r="H30" s="91" t="s">
        <v>211</v>
      </c>
      <c r="I30" s="99" t="s">
        <v>1489</v>
      </c>
      <c r="J30" s="91" t="s">
        <v>839</v>
      </c>
      <c r="K30" s="91" t="s">
        <v>34</v>
      </c>
      <c r="L30" s="91" t="s">
        <v>269</v>
      </c>
      <c r="M30" s="114" t="s">
        <v>149</v>
      </c>
      <c r="N30" s="91" t="s">
        <v>131</v>
      </c>
      <c r="O30" s="90">
        <v>2011</v>
      </c>
      <c r="P30" s="91" t="s">
        <v>622</v>
      </c>
      <c r="Q30" s="91" t="s">
        <v>590</v>
      </c>
      <c r="R30" s="98" t="s">
        <v>121</v>
      </c>
      <c r="S30" s="106">
        <v>41448</v>
      </c>
      <c r="T30" s="106" t="s">
        <v>677</v>
      </c>
      <c r="U30" s="115" t="s">
        <v>603</v>
      </c>
      <c r="V30" s="115" t="s">
        <v>604</v>
      </c>
      <c r="W30" s="169" t="s">
        <v>605</v>
      </c>
      <c r="X30" s="98" t="s">
        <v>2242</v>
      </c>
      <c r="Y30" s="109" t="s">
        <v>1086</v>
      </c>
    </row>
    <row r="31" spans="1:28" ht="15" customHeight="1" x14ac:dyDescent="0.25">
      <c r="A31" s="196">
        <v>0</v>
      </c>
      <c r="B31" s="87" t="s">
        <v>208</v>
      </c>
      <c r="C31" s="91" t="s">
        <v>211</v>
      </c>
      <c r="D31" s="99" t="s">
        <v>1122</v>
      </c>
      <c r="E31" s="90" t="s">
        <v>121</v>
      </c>
      <c r="F31" s="109" t="s">
        <v>498</v>
      </c>
      <c r="G31" s="104" t="s">
        <v>208</v>
      </c>
      <c r="H31" s="91" t="s">
        <v>211</v>
      </c>
      <c r="I31" s="99" t="s">
        <v>1489</v>
      </c>
      <c r="J31" s="91" t="s">
        <v>840</v>
      </c>
      <c r="K31" s="91" t="s">
        <v>35</v>
      </c>
      <c r="L31" s="91" t="s">
        <v>269</v>
      </c>
      <c r="M31" s="114" t="s">
        <v>155</v>
      </c>
      <c r="N31" s="91" t="s">
        <v>131</v>
      </c>
      <c r="O31" s="90">
        <v>2011</v>
      </c>
      <c r="P31" s="91" t="s">
        <v>622</v>
      </c>
      <c r="Q31" s="91" t="s">
        <v>590</v>
      </c>
      <c r="R31" s="98" t="s">
        <v>121</v>
      </c>
      <c r="S31" s="106">
        <v>41448</v>
      </c>
      <c r="T31" s="108" t="s">
        <v>677</v>
      </c>
      <c r="U31" s="115" t="s">
        <v>603</v>
      </c>
      <c r="V31" s="115" t="s">
        <v>604</v>
      </c>
      <c r="W31" s="108" t="s">
        <v>605</v>
      </c>
      <c r="X31" s="98" t="s">
        <v>2242</v>
      </c>
      <c r="Y31" s="109" t="s">
        <v>1086</v>
      </c>
    </row>
    <row r="32" spans="1:28" ht="15" customHeight="1" x14ac:dyDescent="0.25">
      <c r="A32" s="196">
        <v>0</v>
      </c>
      <c r="B32" s="87" t="s">
        <v>208</v>
      </c>
      <c r="C32" s="91" t="s">
        <v>211</v>
      </c>
      <c r="D32" s="99" t="s">
        <v>1123</v>
      </c>
      <c r="E32" s="90" t="s">
        <v>121</v>
      </c>
      <c r="F32" s="109" t="s">
        <v>498</v>
      </c>
      <c r="G32" s="104" t="s">
        <v>208</v>
      </c>
      <c r="H32" s="91" t="s">
        <v>211</v>
      </c>
      <c r="I32" s="99" t="s">
        <v>1489</v>
      </c>
      <c r="J32" s="91" t="s">
        <v>841</v>
      </c>
      <c r="K32" s="91" t="s">
        <v>36</v>
      </c>
      <c r="L32" s="91" t="s">
        <v>269</v>
      </c>
      <c r="M32" s="114" t="s">
        <v>150</v>
      </c>
      <c r="N32" s="91" t="s">
        <v>131</v>
      </c>
      <c r="O32" s="90">
        <v>2011</v>
      </c>
      <c r="P32" s="91" t="s">
        <v>622</v>
      </c>
      <c r="Q32" s="91" t="s">
        <v>590</v>
      </c>
      <c r="R32" s="98" t="s">
        <v>121</v>
      </c>
      <c r="S32" s="106">
        <v>41448</v>
      </c>
      <c r="T32" s="106" t="s">
        <v>677</v>
      </c>
      <c r="U32" s="115" t="s">
        <v>603</v>
      </c>
      <c r="V32" s="115" t="s">
        <v>604</v>
      </c>
      <c r="W32" s="169" t="s">
        <v>605</v>
      </c>
      <c r="X32" s="98" t="s">
        <v>2242</v>
      </c>
      <c r="Y32" s="109" t="s">
        <v>1086</v>
      </c>
    </row>
    <row r="33" spans="1:28" ht="15" customHeight="1" x14ac:dyDescent="0.25">
      <c r="A33" s="196">
        <v>0</v>
      </c>
      <c r="B33" s="87" t="s">
        <v>208</v>
      </c>
      <c r="C33" s="91" t="s">
        <v>211</v>
      </c>
      <c r="D33" s="99" t="s">
        <v>1124</v>
      </c>
      <c r="E33" s="90" t="s">
        <v>121</v>
      </c>
      <c r="F33" s="109" t="s">
        <v>498</v>
      </c>
      <c r="G33" s="104" t="s">
        <v>208</v>
      </c>
      <c r="H33" s="91" t="s">
        <v>211</v>
      </c>
      <c r="I33" s="99" t="s">
        <v>1489</v>
      </c>
      <c r="J33" s="91" t="s">
        <v>699</v>
      </c>
      <c r="K33" s="91" t="s">
        <v>704</v>
      </c>
      <c r="L33" s="91" t="s">
        <v>269</v>
      </c>
      <c r="M33" s="114" t="s">
        <v>708</v>
      </c>
      <c r="N33" s="91" t="s">
        <v>131</v>
      </c>
      <c r="O33" s="90">
        <v>2012</v>
      </c>
      <c r="P33" s="91" t="s">
        <v>622</v>
      </c>
      <c r="Q33" s="91" t="s">
        <v>590</v>
      </c>
      <c r="R33" s="98" t="s">
        <v>121</v>
      </c>
      <c r="S33" s="106">
        <v>41687</v>
      </c>
      <c r="T33" s="106" t="s">
        <v>677</v>
      </c>
      <c r="U33" s="115" t="s">
        <v>603</v>
      </c>
      <c r="V33" s="115" t="s">
        <v>604</v>
      </c>
      <c r="W33" s="106">
        <v>41779</v>
      </c>
      <c r="X33" s="98" t="s">
        <v>2242</v>
      </c>
      <c r="Y33" s="109" t="s">
        <v>1086</v>
      </c>
    </row>
    <row r="34" spans="1:28" ht="15" customHeight="1" x14ac:dyDescent="0.25">
      <c r="A34" s="196">
        <v>0</v>
      </c>
      <c r="B34" s="87" t="s">
        <v>208</v>
      </c>
      <c r="C34" s="91" t="s">
        <v>211</v>
      </c>
      <c r="D34" s="99" t="s">
        <v>1125</v>
      </c>
      <c r="E34" s="90" t="s">
        <v>121</v>
      </c>
      <c r="F34" s="109" t="s">
        <v>498</v>
      </c>
      <c r="G34" s="104" t="s">
        <v>208</v>
      </c>
      <c r="H34" s="91" t="s">
        <v>211</v>
      </c>
      <c r="I34" s="99" t="s">
        <v>1489</v>
      </c>
      <c r="J34" s="91" t="s">
        <v>700</v>
      </c>
      <c r="K34" s="91" t="s">
        <v>705</v>
      </c>
      <c r="L34" s="91" t="s">
        <v>269</v>
      </c>
      <c r="M34" s="114" t="s">
        <v>709</v>
      </c>
      <c r="N34" s="91" t="s">
        <v>131</v>
      </c>
      <c r="O34" s="90">
        <v>2012</v>
      </c>
      <c r="P34" s="91" t="s">
        <v>622</v>
      </c>
      <c r="Q34" s="91" t="s">
        <v>590</v>
      </c>
      <c r="R34" s="98" t="s">
        <v>121</v>
      </c>
      <c r="S34" s="106">
        <v>41687</v>
      </c>
      <c r="T34" s="106" t="s">
        <v>677</v>
      </c>
      <c r="U34" s="115" t="s">
        <v>603</v>
      </c>
      <c r="V34" s="115" t="s">
        <v>604</v>
      </c>
      <c r="W34" s="106">
        <v>41779</v>
      </c>
      <c r="X34" s="98" t="s">
        <v>2242</v>
      </c>
      <c r="Y34" s="109" t="s">
        <v>1086</v>
      </c>
    </row>
    <row r="35" spans="1:28" ht="15" customHeight="1" x14ac:dyDescent="0.25">
      <c r="A35" s="196">
        <v>0</v>
      </c>
      <c r="B35" s="87" t="s">
        <v>208</v>
      </c>
      <c r="C35" s="91" t="s">
        <v>211</v>
      </c>
      <c r="D35" s="99" t="s">
        <v>1126</v>
      </c>
      <c r="E35" s="90" t="s">
        <v>121</v>
      </c>
      <c r="F35" s="109" t="s">
        <v>498</v>
      </c>
      <c r="G35" s="104" t="s">
        <v>208</v>
      </c>
      <c r="H35" s="91" t="s">
        <v>211</v>
      </c>
      <c r="I35" s="99" t="s">
        <v>1489</v>
      </c>
      <c r="J35" s="91" t="s">
        <v>701</v>
      </c>
      <c r="K35" s="91" t="s">
        <v>706</v>
      </c>
      <c r="L35" s="91" t="s">
        <v>269</v>
      </c>
      <c r="M35" s="114" t="s">
        <v>710</v>
      </c>
      <c r="N35" s="91" t="s">
        <v>131</v>
      </c>
      <c r="O35" s="90">
        <v>2012</v>
      </c>
      <c r="P35" s="91" t="s">
        <v>622</v>
      </c>
      <c r="Q35" s="91" t="s">
        <v>590</v>
      </c>
      <c r="R35" s="98" t="s">
        <v>121</v>
      </c>
      <c r="S35" s="106">
        <v>41687</v>
      </c>
      <c r="T35" s="106" t="s">
        <v>677</v>
      </c>
      <c r="U35" s="115" t="s">
        <v>603</v>
      </c>
      <c r="V35" s="115" t="s">
        <v>604</v>
      </c>
      <c r="W35" s="106">
        <v>41779</v>
      </c>
      <c r="X35" s="98" t="s">
        <v>2242</v>
      </c>
      <c r="Y35" s="109" t="s">
        <v>1086</v>
      </c>
    </row>
    <row r="36" spans="1:28" ht="15" customHeight="1" x14ac:dyDescent="0.25">
      <c r="A36" s="196">
        <v>0</v>
      </c>
      <c r="B36" s="87" t="s">
        <v>208</v>
      </c>
      <c r="C36" s="91" t="s">
        <v>211</v>
      </c>
      <c r="D36" s="99" t="s">
        <v>1127</v>
      </c>
      <c r="E36" s="90" t="s">
        <v>121</v>
      </c>
      <c r="F36" s="109" t="s">
        <v>498</v>
      </c>
      <c r="G36" s="104" t="s">
        <v>208</v>
      </c>
      <c r="H36" s="91" t="s">
        <v>211</v>
      </c>
      <c r="I36" s="99" t="s">
        <v>1489</v>
      </c>
      <c r="J36" s="91" t="s">
        <v>702</v>
      </c>
      <c r="K36" s="91" t="s">
        <v>707</v>
      </c>
      <c r="L36" s="91" t="s">
        <v>269</v>
      </c>
      <c r="M36" s="114" t="s">
        <v>711</v>
      </c>
      <c r="N36" s="91" t="s">
        <v>131</v>
      </c>
      <c r="O36" s="90">
        <v>2012</v>
      </c>
      <c r="P36" s="91" t="s">
        <v>622</v>
      </c>
      <c r="Q36" s="91" t="s">
        <v>590</v>
      </c>
      <c r="R36" s="98" t="s">
        <v>121</v>
      </c>
      <c r="S36" s="106">
        <v>41687</v>
      </c>
      <c r="T36" s="106" t="s">
        <v>677</v>
      </c>
      <c r="U36" s="115" t="s">
        <v>603</v>
      </c>
      <c r="V36" s="115" t="s">
        <v>604</v>
      </c>
      <c r="W36" s="106">
        <v>41779</v>
      </c>
      <c r="X36" s="98" t="s">
        <v>2242</v>
      </c>
      <c r="Y36" s="109" t="s">
        <v>1086</v>
      </c>
    </row>
    <row r="37" spans="1:28" ht="15" customHeight="1" x14ac:dyDescent="0.25">
      <c r="A37" s="196">
        <v>0</v>
      </c>
      <c r="B37" s="87" t="s">
        <v>208</v>
      </c>
      <c r="C37" s="91" t="s">
        <v>211</v>
      </c>
      <c r="D37" s="99" t="s">
        <v>1128</v>
      </c>
      <c r="E37" s="90" t="s">
        <v>121</v>
      </c>
      <c r="F37" s="109" t="s">
        <v>498</v>
      </c>
      <c r="G37" s="104" t="s">
        <v>208</v>
      </c>
      <c r="H37" s="91" t="s">
        <v>211</v>
      </c>
      <c r="I37" s="99" t="s">
        <v>1489</v>
      </c>
      <c r="J37" s="91" t="s">
        <v>703</v>
      </c>
      <c r="K37" s="91" t="s">
        <v>707</v>
      </c>
      <c r="L37" s="91" t="s">
        <v>269</v>
      </c>
      <c r="M37" s="114" t="s">
        <v>712</v>
      </c>
      <c r="N37" s="91" t="s">
        <v>131</v>
      </c>
      <c r="O37" s="90">
        <v>2012</v>
      </c>
      <c r="P37" s="91" t="s">
        <v>622</v>
      </c>
      <c r="Q37" s="91" t="s">
        <v>590</v>
      </c>
      <c r="R37" s="98" t="s">
        <v>121</v>
      </c>
      <c r="S37" s="106">
        <v>41687</v>
      </c>
      <c r="T37" s="106" t="s">
        <v>677</v>
      </c>
      <c r="U37" s="115" t="s">
        <v>603</v>
      </c>
      <c r="V37" s="115" t="s">
        <v>604</v>
      </c>
      <c r="W37" s="106">
        <v>41779</v>
      </c>
      <c r="X37" s="98" t="s">
        <v>2242</v>
      </c>
      <c r="Y37" s="109" t="s">
        <v>1086</v>
      </c>
    </row>
    <row r="38" spans="1:28" ht="15" customHeight="1" x14ac:dyDescent="0.25">
      <c r="A38" s="196">
        <v>0</v>
      </c>
      <c r="B38" s="87" t="s">
        <v>208</v>
      </c>
      <c r="C38" s="91" t="s">
        <v>212</v>
      </c>
      <c r="D38" s="99" t="s">
        <v>1129</v>
      </c>
      <c r="E38" s="90" t="s">
        <v>121</v>
      </c>
      <c r="F38" s="109" t="s">
        <v>1508</v>
      </c>
      <c r="G38" s="104" t="s">
        <v>208</v>
      </c>
      <c r="H38" s="91" t="s">
        <v>212</v>
      </c>
      <c r="I38" s="99" t="s">
        <v>1499</v>
      </c>
      <c r="J38" s="91" t="s">
        <v>37</v>
      </c>
      <c r="K38" s="91" t="s">
        <v>38</v>
      </c>
      <c r="L38" s="99" t="s">
        <v>268</v>
      </c>
      <c r="M38" s="114" t="s">
        <v>151</v>
      </c>
      <c r="N38" s="91" t="s">
        <v>131</v>
      </c>
      <c r="O38" s="90" t="s">
        <v>662</v>
      </c>
      <c r="P38" s="107" t="s">
        <v>623</v>
      </c>
      <c r="Q38" s="91" t="s">
        <v>590</v>
      </c>
      <c r="R38" s="98" t="s">
        <v>121</v>
      </c>
      <c r="S38" s="106">
        <v>41354</v>
      </c>
      <c r="T38" s="108" t="s">
        <v>677</v>
      </c>
      <c r="U38" s="115" t="s">
        <v>603</v>
      </c>
      <c r="V38" s="115" t="s">
        <v>604</v>
      </c>
      <c r="W38" s="108" t="s">
        <v>605</v>
      </c>
      <c r="X38" s="98" t="s">
        <v>2242</v>
      </c>
      <c r="Y38" s="109" t="s">
        <v>1086</v>
      </c>
    </row>
    <row r="39" spans="1:28" ht="15" customHeight="1" x14ac:dyDescent="0.25">
      <c r="A39" s="196">
        <v>0</v>
      </c>
      <c r="B39" s="87" t="s">
        <v>208</v>
      </c>
      <c r="C39" s="91" t="s">
        <v>212</v>
      </c>
      <c r="D39" s="99" t="s">
        <v>1130</v>
      </c>
      <c r="E39" s="90" t="s">
        <v>121</v>
      </c>
      <c r="F39" s="109" t="s">
        <v>498</v>
      </c>
      <c r="G39" s="104" t="s">
        <v>208</v>
      </c>
      <c r="H39" s="91" t="s">
        <v>212</v>
      </c>
      <c r="I39" s="99" t="s">
        <v>1499</v>
      </c>
      <c r="J39" s="91" t="s">
        <v>842</v>
      </c>
      <c r="K39" s="91" t="s">
        <v>843</v>
      </c>
      <c r="L39" s="91" t="s">
        <v>269</v>
      </c>
      <c r="M39" s="114" t="s">
        <v>845</v>
      </c>
      <c r="N39" s="91" t="s">
        <v>131</v>
      </c>
      <c r="O39" s="90" t="s">
        <v>858</v>
      </c>
      <c r="P39" s="107" t="s">
        <v>844</v>
      </c>
      <c r="Q39" s="91" t="s">
        <v>590</v>
      </c>
      <c r="R39" s="98" t="s">
        <v>121</v>
      </c>
      <c r="S39" s="106">
        <v>41640</v>
      </c>
      <c r="T39" s="108" t="s">
        <v>677</v>
      </c>
      <c r="U39" s="115" t="s">
        <v>603</v>
      </c>
      <c r="V39" s="115" t="s">
        <v>604</v>
      </c>
      <c r="W39" s="106">
        <v>41782</v>
      </c>
      <c r="X39" s="98" t="s">
        <v>2242</v>
      </c>
      <c r="Y39" s="109" t="s">
        <v>1086</v>
      </c>
      <c r="Z39" s="89"/>
      <c r="AA39" s="89"/>
      <c r="AB39" s="89"/>
    </row>
    <row r="40" spans="1:28" ht="15" customHeight="1" x14ac:dyDescent="0.25">
      <c r="A40" s="196">
        <v>0</v>
      </c>
      <c r="B40" s="87" t="s">
        <v>208</v>
      </c>
      <c r="C40" s="91" t="s">
        <v>212</v>
      </c>
      <c r="D40" s="99" t="s">
        <v>1131</v>
      </c>
      <c r="E40" s="90" t="s">
        <v>121</v>
      </c>
      <c r="F40" s="109" t="s">
        <v>498</v>
      </c>
      <c r="G40" s="104" t="s">
        <v>208</v>
      </c>
      <c r="H40" s="91" t="s">
        <v>212</v>
      </c>
      <c r="I40" s="99" t="s">
        <v>1499</v>
      </c>
      <c r="J40" s="91" t="s">
        <v>847</v>
      </c>
      <c r="K40" s="91" t="s">
        <v>848</v>
      </c>
      <c r="L40" s="91" t="s">
        <v>269</v>
      </c>
      <c r="M40" s="114" t="s">
        <v>846</v>
      </c>
      <c r="N40" s="91" t="s">
        <v>855</v>
      </c>
      <c r="O40" s="90" t="s">
        <v>858</v>
      </c>
      <c r="P40" s="107" t="s">
        <v>844</v>
      </c>
      <c r="Q40" s="91" t="s">
        <v>590</v>
      </c>
      <c r="R40" s="98" t="s">
        <v>121</v>
      </c>
      <c r="S40" s="106">
        <v>41640</v>
      </c>
      <c r="T40" s="108" t="s">
        <v>677</v>
      </c>
      <c r="U40" s="115" t="s">
        <v>603</v>
      </c>
      <c r="V40" s="115" t="s">
        <v>604</v>
      </c>
      <c r="W40" s="106">
        <v>41782</v>
      </c>
      <c r="X40" s="98" t="s">
        <v>2242</v>
      </c>
      <c r="Y40" s="109" t="s">
        <v>1086</v>
      </c>
      <c r="Z40" s="89"/>
      <c r="AA40" s="89"/>
      <c r="AB40" s="89"/>
    </row>
    <row r="41" spans="1:28" ht="15" customHeight="1" x14ac:dyDescent="0.25">
      <c r="A41" s="196">
        <v>0</v>
      </c>
      <c r="B41" s="87" t="s">
        <v>208</v>
      </c>
      <c r="C41" s="91" t="s">
        <v>212</v>
      </c>
      <c r="D41" s="99" t="s">
        <v>1132</v>
      </c>
      <c r="E41" s="90" t="s">
        <v>121</v>
      </c>
      <c r="F41" s="109" t="s">
        <v>498</v>
      </c>
      <c r="G41" s="104" t="s">
        <v>208</v>
      </c>
      <c r="H41" s="91" t="s">
        <v>212</v>
      </c>
      <c r="I41" s="99" t="s">
        <v>1499</v>
      </c>
      <c r="J41" s="91" t="s">
        <v>849</v>
      </c>
      <c r="K41" s="91" t="s">
        <v>850</v>
      </c>
      <c r="L41" s="91" t="s">
        <v>269</v>
      </c>
      <c r="M41" s="114" t="s">
        <v>851</v>
      </c>
      <c r="N41" s="91" t="s">
        <v>856</v>
      </c>
      <c r="O41" s="90" t="s">
        <v>858</v>
      </c>
      <c r="P41" s="107" t="s">
        <v>844</v>
      </c>
      <c r="Q41" s="91" t="s">
        <v>590</v>
      </c>
      <c r="R41" s="98" t="s">
        <v>121</v>
      </c>
      <c r="S41" s="106">
        <v>41640</v>
      </c>
      <c r="T41" s="108" t="s">
        <v>677</v>
      </c>
      <c r="U41" s="115" t="s">
        <v>603</v>
      </c>
      <c r="V41" s="115" t="s">
        <v>604</v>
      </c>
      <c r="W41" s="106">
        <v>41782</v>
      </c>
      <c r="X41" s="98" t="s">
        <v>2242</v>
      </c>
      <c r="Y41" s="109" t="s">
        <v>1086</v>
      </c>
      <c r="Z41" s="89"/>
      <c r="AA41" s="89"/>
      <c r="AB41" s="89"/>
    </row>
    <row r="42" spans="1:28" ht="15" customHeight="1" x14ac:dyDescent="0.25">
      <c r="A42" s="196">
        <v>0</v>
      </c>
      <c r="B42" s="87" t="s">
        <v>208</v>
      </c>
      <c r="C42" s="91" t="s">
        <v>212</v>
      </c>
      <c r="D42" s="99" t="s">
        <v>1133</v>
      </c>
      <c r="E42" s="90" t="s">
        <v>121</v>
      </c>
      <c r="F42" s="109" t="s">
        <v>498</v>
      </c>
      <c r="G42" s="104" t="s">
        <v>208</v>
      </c>
      <c r="H42" s="91" t="s">
        <v>212</v>
      </c>
      <c r="I42" s="99" t="s">
        <v>1499</v>
      </c>
      <c r="J42" s="91" t="s">
        <v>853</v>
      </c>
      <c r="K42" s="91" t="s">
        <v>854</v>
      </c>
      <c r="L42" s="91" t="s">
        <v>269</v>
      </c>
      <c r="M42" s="114" t="s">
        <v>852</v>
      </c>
      <c r="N42" s="91" t="s">
        <v>857</v>
      </c>
      <c r="O42" s="90" t="s">
        <v>858</v>
      </c>
      <c r="P42" s="107" t="s">
        <v>844</v>
      </c>
      <c r="Q42" s="91" t="s">
        <v>590</v>
      </c>
      <c r="R42" s="98" t="s">
        <v>121</v>
      </c>
      <c r="S42" s="106">
        <v>41640</v>
      </c>
      <c r="T42" s="108" t="s">
        <v>677</v>
      </c>
      <c r="U42" s="115" t="s">
        <v>603</v>
      </c>
      <c r="V42" s="115" t="s">
        <v>604</v>
      </c>
      <c r="W42" s="106">
        <v>41782</v>
      </c>
      <c r="X42" s="98" t="s">
        <v>2242</v>
      </c>
      <c r="Y42" s="109" t="s">
        <v>1086</v>
      </c>
      <c r="Z42" s="89"/>
      <c r="AA42" s="89"/>
      <c r="AB42" s="89"/>
    </row>
    <row r="43" spans="1:28" ht="15" customHeight="1" x14ac:dyDescent="0.25">
      <c r="A43" s="196">
        <v>0</v>
      </c>
      <c r="B43" s="87" t="s">
        <v>208</v>
      </c>
      <c r="C43" s="91" t="s">
        <v>212</v>
      </c>
      <c r="D43" s="99" t="s">
        <v>1134</v>
      </c>
      <c r="E43" s="90" t="s">
        <v>121</v>
      </c>
      <c r="F43" s="109" t="s">
        <v>498</v>
      </c>
      <c r="G43" s="104" t="s">
        <v>208</v>
      </c>
      <c r="H43" s="91" t="s">
        <v>212</v>
      </c>
      <c r="I43" s="99" t="s">
        <v>1499</v>
      </c>
      <c r="J43" s="91" t="s">
        <v>39</v>
      </c>
      <c r="K43" s="91" t="s">
        <v>40</v>
      </c>
      <c r="L43" s="99" t="s">
        <v>268</v>
      </c>
      <c r="M43" s="114" t="s">
        <v>152</v>
      </c>
      <c r="N43" s="91" t="s">
        <v>131</v>
      </c>
      <c r="O43" s="90" t="s">
        <v>663</v>
      </c>
      <c r="P43" s="107" t="s">
        <v>624</v>
      </c>
      <c r="Q43" s="91" t="s">
        <v>590</v>
      </c>
      <c r="R43" s="98" t="s">
        <v>121</v>
      </c>
      <c r="S43" s="106">
        <v>41577</v>
      </c>
      <c r="T43" s="106" t="s">
        <v>677</v>
      </c>
      <c r="U43" s="115" t="s">
        <v>603</v>
      </c>
      <c r="V43" s="115" t="s">
        <v>604</v>
      </c>
      <c r="W43" s="169" t="s">
        <v>605</v>
      </c>
      <c r="X43" s="98" t="s">
        <v>2242</v>
      </c>
      <c r="Y43" s="109" t="s">
        <v>1086</v>
      </c>
    </row>
    <row r="44" spans="1:28" ht="15" customHeight="1" x14ac:dyDescent="0.25">
      <c r="A44" s="196">
        <v>0</v>
      </c>
      <c r="B44" s="87" t="s">
        <v>208</v>
      </c>
      <c r="C44" s="91" t="s">
        <v>212</v>
      </c>
      <c r="D44" s="99" t="s">
        <v>1135</v>
      </c>
      <c r="E44" s="90" t="s">
        <v>121</v>
      </c>
      <c r="F44" s="109" t="s">
        <v>498</v>
      </c>
      <c r="G44" s="104" t="s">
        <v>208</v>
      </c>
      <c r="H44" s="91" t="s">
        <v>212</v>
      </c>
      <c r="I44" s="99" t="s">
        <v>1499</v>
      </c>
      <c r="J44" s="91" t="s">
        <v>859</v>
      </c>
      <c r="K44" s="91" t="s">
        <v>41</v>
      </c>
      <c r="L44" s="91" t="s">
        <v>269</v>
      </c>
      <c r="M44" s="114" t="s">
        <v>153</v>
      </c>
      <c r="N44" s="91" t="s">
        <v>131</v>
      </c>
      <c r="O44" s="90" t="s">
        <v>625</v>
      </c>
      <c r="P44" s="91" t="s">
        <v>627</v>
      </c>
      <c r="Q44" s="91" t="s">
        <v>590</v>
      </c>
      <c r="R44" s="98" t="s">
        <v>121</v>
      </c>
      <c r="S44" s="106">
        <v>41066</v>
      </c>
      <c r="T44" s="108" t="s">
        <v>677</v>
      </c>
      <c r="U44" s="115" t="s">
        <v>603</v>
      </c>
      <c r="V44" s="115" t="s">
        <v>604</v>
      </c>
      <c r="W44" s="108" t="s">
        <v>605</v>
      </c>
      <c r="X44" s="98" t="s">
        <v>2242</v>
      </c>
      <c r="Y44" s="109" t="s">
        <v>1086</v>
      </c>
    </row>
    <row r="45" spans="1:28" ht="15" customHeight="1" x14ac:dyDescent="0.25">
      <c r="A45" s="196">
        <v>0</v>
      </c>
      <c r="B45" s="87" t="s">
        <v>208</v>
      </c>
      <c r="C45" s="91" t="s">
        <v>212</v>
      </c>
      <c r="D45" s="99" t="s">
        <v>1136</v>
      </c>
      <c r="E45" s="90" t="s">
        <v>121</v>
      </c>
      <c r="F45" s="109" t="s">
        <v>498</v>
      </c>
      <c r="G45" s="104" t="s">
        <v>208</v>
      </c>
      <c r="H45" s="91" t="s">
        <v>212</v>
      </c>
      <c r="I45" s="99" t="s">
        <v>1499</v>
      </c>
      <c r="J45" s="91" t="s">
        <v>860</v>
      </c>
      <c r="K45" s="91" t="s">
        <v>42</v>
      </c>
      <c r="L45" s="91" t="s">
        <v>269</v>
      </c>
      <c r="M45" s="114" t="s">
        <v>154</v>
      </c>
      <c r="N45" s="91" t="s">
        <v>131</v>
      </c>
      <c r="O45" s="90" t="s">
        <v>625</v>
      </c>
      <c r="P45" s="91" t="s">
        <v>628</v>
      </c>
      <c r="Q45" s="91" t="s">
        <v>590</v>
      </c>
      <c r="R45" s="98" t="s">
        <v>121</v>
      </c>
      <c r="S45" s="106">
        <v>41066</v>
      </c>
      <c r="T45" s="106" t="s">
        <v>677</v>
      </c>
      <c r="U45" s="115" t="s">
        <v>603</v>
      </c>
      <c r="V45" s="115" t="s">
        <v>604</v>
      </c>
      <c r="W45" s="169" t="s">
        <v>605</v>
      </c>
      <c r="X45" s="98" t="s">
        <v>2242</v>
      </c>
      <c r="Y45" s="109" t="s">
        <v>1086</v>
      </c>
    </row>
    <row r="46" spans="1:28" ht="15" customHeight="1" x14ac:dyDescent="0.25">
      <c r="A46" s="196">
        <v>0</v>
      </c>
      <c r="B46" s="87" t="s">
        <v>208</v>
      </c>
      <c r="C46" s="91" t="s">
        <v>212</v>
      </c>
      <c r="D46" s="99" t="s">
        <v>1137</v>
      </c>
      <c r="E46" s="90" t="s">
        <v>121</v>
      </c>
      <c r="F46" s="109" t="s">
        <v>498</v>
      </c>
      <c r="G46" s="104" t="s">
        <v>208</v>
      </c>
      <c r="H46" s="91" t="s">
        <v>212</v>
      </c>
      <c r="I46" s="99" t="s">
        <v>1499</v>
      </c>
      <c r="J46" s="91" t="s">
        <v>861</v>
      </c>
      <c r="K46" s="91" t="s">
        <v>43</v>
      </c>
      <c r="L46" s="91" t="s">
        <v>269</v>
      </c>
      <c r="M46" s="114" t="s">
        <v>156</v>
      </c>
      <c r="N46" s="91" t="s">
        <v>131</v>
      </c>
      <c r="O46" s="90" t="s">
        <v>625</v>
      </c>
      <c r="P46" s="91" t="s">
        <v>629</v>
      </c>
      <c r="Q46" s="91" t="s">
        <v>590</v>
      </c>
      <c r="R46" s="98" t="s">
        <v>121</v>
      </c>
      <c r="S46" s="106">
        <v>41066</v>
      </c>
      <c r="T46" s="108" t="s">
        <v>677</v>
      </c>
      <c r="U46" s="115" t="s">
        <v>603</v>
      </c>
      <c r="V46" s="115" t="s">
        <v>604</v>
      </c>
      <c r="W46" s="108" t="s">
        <v>605</v>
      </c>
      <c r="X46" s="98" t="s">
        <v>2242</v>
      </c>
      <c r="Y46" s="109" t="s">
        <v>1086</v>
      </c>
    </row>
    <row r="47" spans="1:28" ht="15" customHeight="1" x14ac:dyDescent="0.25">
      <c r="A47" s="196">
        <v>0</v>
      </c>
      <c r="B47" s="87" t="s">
        <v>208</v>
      </c>
      <c r="C47" s="91" t="s">
        <v>212</v>
      </c>
      <c r="D47" s="99" t="s">
        <v>1138</v>
      </c>
      <c r="E47" s="90" t="s">
        <v>121</v>
      </c>
      <c r="F47" s="109" t="s">
        <v>498</v>
      </c>
      <c r="G47" s="104" t="s">
        <v>208</v>
      </c>
      <c r="H47" s="91" t="s">
        <v>212</v>
      </c>
      <c r="I47" s="99" t="s">
        <v>1499</v>
      </c>
      <c r="J47" s="91" t="s">
        <v>862</v>
      </c>
      <c r="K47" s="91" t="s">
        <v>44</v>
      </c>
      <c r="L47" s="91" t="s">
        <v>269</v>
      </c>
      <c r="M47" s="114" t="s">
        <v>157</v>
      </c>
      <c r="N47" s="91" t="s">
        <v>124</v>
      </c>
      <c r="O47" s="90" t="s">
        <v>625</v>
      </c>
      <c r="P47" s="91" t="s">
        <v>630</v>
      </c>
      <c r="Q47" s="91" t="s">
        <v>590</v>
      </c>
      <c r="R47" s="98" t="s">
        <v>121</v>
      </c>
      <c r="S47" s="106">
        <v>41066</v>
      </c>
      <c r="T47" s="106" t="s">
        <v>677</v>
      </c>
      <c r="U47" s="115" t="s">
        <v>603</v>
      </c>
      <c r="V47" s="115" t="s">
        <v>604</v>
      </c>
      <c r="W47" s="169" t="s">
        <v>605</v>
      </c>
      <c r="X47" s="98" t="s">
        <v>2242</v>
      </c>
      <c r="Y47" s="109" t="s">
        <v>1086</v>
      </c>
    </row>
    <row r="48" spans="1:28" ht="15" customHeight="1" x14ac:dyDescent="0.25">
      <c r="A48" s="196">
        <v>0</v>
      </c>
      <c r="B48" s="87" t="s">
        <v>208</v>
      </c>
      <c r="C48" s="91" t="s">
        <v>212</v>
      </c>
      <c r="D48" s="99" t="s">
        <v>1139</v>
      </c>
      <c r="E48" s="90" t="s">
        <v>121</v>
      </c>
      <c r="F48" s="109" t="s">
        <v>498</v>
      </c>
      <c r="G48" s="104" t="s">
        <v>208</v>
      </c>
      <c r="H48" s="91" t="s">
        <v>212</v>
      </c>
      <c r="I48" s="99" t="s">
        <v>1499</v>
      </c>
      <c r="J48" s="91" t="s">
        <v>863</v>
      </c>
      <c r="K48" s="91" t="s">
        <v>45</v>
      </c>
      <c r="L48" s="91" t="s">
        <v>269</v>
      </c>
      <c r="M48" s="114" t="s">
        <v>158</v>
      </c>
      <c r="N48" s="91" t="s">
        <v>159</v>
      </c>
      <c r="O48" s="90" t="s">
        <v>625</v>
      </c>
      <c r="P48" s="91" t="s">
        <v>631</v>
      </c>
      <c r="Q48" s="91" t="s">
        <v>590</v>
      </c>
      <c r="R48" s="98" t="s">
        <v>121</v>
      </c>
      <c r="S48" s="106">
        <v>41066</v>
      </c>
      <c r="T48" s="108" t="s">
        <v>677</v>
      </c>
      <c r="U48" s="115" t="s">
        <v>603</v>
      </c>
      <c r="V48" s="115" t="s">
        <v>604</v>
      </c>
      <c r="W48" s="108" t="s">
        <v>605</v>
      </c>
      <c r="X48" s="98" t="s">
        <v>2242</v>
      </c>
      <c r="Y48" s="109" t="s">
        <v>1086</v>
      </c>
    </row>
    <row r="49" spans="1:25" ht="15" customHeight="1" x14ac:dyDescent="0.25">
      <c r="A49" s="196">
        <v>0</v>
      </c>
      <c r="B49" s="87" t="s">
        <v>208</v>
      </c>
      <c r="C49" s="91" t="s">
        <v>212</v>
      </c>
      <c r="D49" s="99" t="s">
        <v>1140</v>
      </c>
      <c r="E49" s="90" t="s">
        <v>121</v>
      </c>
      <c r="F49" s="109" t="s">
        <v>498</v>
      </c>
      <c r="G49" s="104" t="s">
        <v>208</v>
      </c>
      <c r="H49" s="91" t="s">
        <v>212</v>
      </c>
      <c r="I49" s="99" t="s">
        <v>1499</v>
      </c>
      <c r="J49" s="91" t="s">
        <v>864</v>
      </c>
      <c r="K49" s="91" t="s">
        <v>46</v>
      </c>
      <c r="L49" s="91" t="s">
        <v>269</v>
      </c>
      <c r="M49" s="114" t="s">
        <v>160</v>
      </c>
      <c r="N49" s="91" t="s">
        <v>161</v>
      </c>
      <c r="O49" s="90" t="s">
        <v>625</v>
      </c>
      <c r="P49" s="91" t="s">
        <v>632</v>
      </c>
      <c r="Q49" s="91" t="s">
        <v>590</v>
      </c>
      <c r="R49" s="98" t="s">
        <v>121</v>
      </c>
      <c r="S49" s="106">
        <v>41066</v>
      </c>
      <c r="T49" s="106" t="s">
        <v>677</v>
      </c>
      <c r="U49" s="115" t="s">
        <v>603</v>
      </c>
      <c r="V49" s="115" t="s">
        <v>604</v>
      </c>
      <c r="W49" s="169" t="s">
        <v>605</v>
      </c>
      <c r="X49" s="98" t="s">
        <v>2242</v>
      </c>
      <c r="Y49" s="109" t="s">
        <v>1086</v>
      </c>
    </row>
    <row r="50" spans="1:25" ht="15" customHeight="1" x14ac:dyDescent="0.25">
      <c r="A50" s="196">
        <v>0</v>
      </c>
      <c r="B50" s="87" t="s">
        <v>208</v>
      </c>
      <c r="C50" s="91" t="s">
        <v>212</v>
      </c>
      <c r="D50" s="99" t="s">
        <v>1141</v>
      </c>
      <c r="E50" s="90" t="s">
        <v>121</v>
      </c>
      <c r="F50" s="109" t="s">
        <v>498</v>
      </c>
      <c r="G50" s="104" t="s">
        <v>208</v>
      </c>
      <c r="H50" s="91" t="s">
        <v>212</v>
      </c>
      <c r="I50" s="99" t="s">
        <v>1499</v>
      </c>
      <c r="J50" s="91" t="s">
        <v>865</v>
      </c>
      <c r="K50" s="91" t="s">
        <v>47</v>
      </c>
      <c r="L50" s="91" t="s">
        <v>269</v>
      </c>
      <c r="M50" s="114" t="s">
        <v>162</v>
      </c>
      <c r="N50" s="91" t="s">
        <v>131</v>
      </c>
      <c r="O50" s="90" t="s">
        <v>625</v>
      </c>
      <c r="P50" s="91" t="s">
        <v>633</v>
      </c>
      <c r="Q50" s="91" t="s">
        <v>590</v>
      </c>
      <c r="R50" s="98" t="s">
        <v>121</v>
      </c>
      <c r="S50" s="106">
        <v>41066</v>
      </c>
      <c r="T50" s="108" t="s">
        <v>677</v>
      </c>
      <c r="U50" s="115" t="s">
        <v>603</v>
      </c>
      <c r="V50" s="115" t="s">
        <v>604</v>
      </c>
      <c r="W50" s="108" t="s">
        <v>605</v>
      </c>
      <c r="X50" s="98" t="s">
        <v>2242</v>
      </c>
      <c r="Y50" s="109" t="s">
        <v>1086</v>
      </c>
    </row>
    <row r="51" spans="1:25" ht="15" customHeight="1" x14ac:dyDescent="0.25">
      <c r="A51" s="196">
        <v>0</v>
      </c>
      <c r="B51" s="87" t="s">
        <v>208</v>
      </c>
      <c r="C51" s="91" t="s">
        <v>212</v>
      </c>
      <c r="D51" s="99" t="s">
        <v>1142</v>
      </c>
      <c r="E51" s="90" t="s">
        <v>121</v>
      </c>
      <c r="F51" s="109" t="s">
        <v>498</v>
      </c>
      <c r="G51" s="104" t="s">
        <v>208</v>
      </c>
      <c r="H51" s="91" t="s">
        <v>212</v>
      </c>
      <c r="I51" s="99" t="s">
        <v>1499</v>
      </c>
      <c r="J51" s="91" t="s">
        <v>866</v>
      </c>
      <c r="K51" s="91" t="s">
        <v>48</v>
      </c>
      <c r="L51" s="91" t="s">
        <v>269</v>
      </c>
      <c r="M51" s="114" t="s">
        <v>163</v>
      </c>
      <c r="N51" s="91" t="s">
        <v>131</v>
      </c>
      <c r="O51" s="90" t="s">
        <v>625</v>
      </c>
      <c r="P51" s="91" t="s">
        <v>634</v>
      </c>
      <c r="Q51" s="91" t="s">
        <v>590</v>
      </c>
      <c r="R51" s="98" t="s">
        <v>121</v>
      </c>
      <c r="S51" s="106">
        <v>41066</v>
      </c>
      <c r="T51" s="106" t="s">
        <v>677</v>
      </c>
      <c r="U51" s="115" t="s">
        <v>603</v>
      </c>
      <c r="V51" s="115" t="s">
        <v>604</v>
      </c>
      <c r="W51" s="169" t="s">
        <v>605</v>
      </c>
      <c r="X51" s="98" t="s">
        <v>2242</v>
      </c>
      <c r="Y51" s="109" t="s">
        <v>1086</v>
      </c>
    </row>
    <row r="52" spans="1:25" ht="15" customHeight="1" x14ac:dyDescent="0.25">
      <c r="A52" s="196">
        <v>0</v>
      </c>
      <c r="B52" s="87" t="s">
        <v>208</v>
      </c>
      <c r="C52" s="91" t="s">
        <v>213</v>
      </c>
      <c r="D52" s="99" t="s">
        <v>1143</v>
      </c>
      <c r="E52" s="90" t="s">
        <v>121</v>
      </c>
      <c r="F52" s="109" t="s">
        <v>498</v>
      </c>
      <c r="G52" s="104" t="s">
        <v>208</v>
      </c>
      <c r="H52" s="91" t="s">
        <v>213</v>
      </c>
      <c r="I52" s="99" t="s">
        <v>1490</v>
      </c>
      <c r="J52" s="91" t="s">
        <v>49</v>
      </c>
      <c r="K52" s="91" t="s">
        <v>50</v>
      </c>
      <c r="L52" s="91" t="s">
        <v>267</v>
      </c>
      <c r="M52" s="114" t="s">
        <v>164</v>
      </c>
      <c r="N52" s="91" t="s">
        <v>131</v>
      </c>
      <c r="O52" s="90" t="s">
        <v>664</v>
      </c>
      <c r="P52" s="91" t="s">
        <v>626</v>
      </c>
      <c r="Q52" s="91" t="s">
        <v>590</v>
      </c>
      <c r="R52" s="98" t="s">
        <v>121</v>
      </c>
      <c r="S52" s="106">
        <v>41470</v>
      </c>
      <c r="T52" s="108" t="s">
        <v>677</v>
      </c>
      <c r="U52" s="115" t="s">
        <v>603</v>
      </c>
      <c r="V52" s="115" t="s">
        <v>604</v>
      </c>
      <c r="W52" s="169" t="s">
        <v>605</v>
      </c>
      <c r="X52" s="98" t="s">
        <v>2242</v>
      </c>
      <c r="Y52" s="109" t="s">
        <v>1086</v>
      </c>
    </row>
    <row r="53" spans="1:25" ht="15" customHeight="1" x14ac:dyDescent="0.25">
      <c r="A53" s="196">
        <v>0</v>
      </c>
      <c r="B53" s="87" t="s">
        <v>208</v>
      </c>
      <c r="C53" s="91" t="s">
        <v>213</v>
      </c>
      <c r="D53" s="99" t="s">
        <v>1144</v>
      </c>
      <c r="E53" s="90" t="s">
        <v>121</v>
      </c>
      <c r="F53" s="109" t="s">
        <v>498</v>
      </c>
      <c r="G53" s="104" t="s">
        <v>208</v>
      </c>
      <c r="H53" s="91" t="s">
        <v>213</v>
      </c>
      <c r="I53" s="99" t="s">
        <v>1490</v>
      </c>
      <c r="J53" s="91" t="s">
        <v>51</v>
      </c>
      <c r="K53" s="91" t="s">
        <v>52</v>
      </c>
      <c r="L53" s="91" t="s">
        <v>267</v>
      </c>
      <c r="M53" s="114" t="s">
        <v>165</v>
      </c>
      <c r="N53" s="91" t="s">
        <v>131</v>
      </c>
      <c r="O53" s="90" t="s">
        <v>664</v>
      </c>
      <c r="P53" s="91" t="s">
        <v>626</v>
      </c>
      <c r="Q53" s="91" t="s">
        <v>590</v>
      </c>
      <c r="R53" s="98" t="s">
        <v>121</v>
      </c>
      <c r="S53" s="106">
        <v>41470</v>
      </c>
      <c r="T53" s="106" t="s">
        <v>677</v>
      </c>
      <c r="U53" s="115" t="s">
        <v>603</v>
      </c>
      <c r="V53" s="115" t="s">
        <v>604</v>
      </c>
      <c r="W53" s="108" t="s">
        <v>605</v>
      </c>
      <c r="X53" s="98" t="s">
        <v>2242</v>
      </c>
      <c r="Y53" s="109" t="s">
        <v>1086</v>
      </c>
    </row>
    <row r="54" spans="1:25" ht="15" customHeight="1" x14ac:dyDescent="0.25">
      <c r="A54" s="196">
        <v>0</v>
      </c>
      <c r="B54" s="87" t="s">
        <v>208</v>
      </c>
      <c r="C54" s="91" t="s">
        <v>213</v>
      </c>
      <c r="D54" s="99" t="s">
        <v>1145</v>
      </c>
      <c r="E54" s="90" t="s">
        <v>121</v>
      </c>
      <c r="F54" s="109" t="s">
        <v>498</v>
      </c>
      <c r="G54" s="104" t="s">
        <v>208</v>
      </c>
      <c r="H54" s="91" t="s">
        <v>213</v>
      </c>
      <c r="I54" s="99" t="s">
        <v>1490</v>
      </c>
      <c r="J54" s="91" t="s">
        <v>53</v>
      </c>
      <c r="K54" s="91" t="s">
        <v>54</v>
      </c>
      <c r="L54" s="91" t="s">
        <v>267</v>
      </c>
      <c r="M54" s="114" t="s">
        <v>166</v>
      </c>
      <c r="N54" s="91" t="s">
        <v>131</v>
      </c>
      <c r="O54" s="90" t="s">
        <v>664</v>
      </c>
      <c r="P54" s="91" t="s">
        <v>626</v>
      </c>
      <c r="Q54" s="91" t="s">
        <v>590</v>
      </c>
      <c r="R54" s="98" t="s">
        <v>121</v>
      </c>
      <c r="S54" s="106">
        <v>41470</v>
      </c>
      <c r="T54" s="108" t="s">
        <v>677</v>
      </c>
      <c r="U54" s="115" t="s">
        <v>603</v>
      </c>
      <c r="V54" s="115" t="s">
        <v>604</v>
      </c>
      <c r="W54" s="169" t="s">
        <v>605</v>
      </c>
      <c r="X54" s="98" t="s">
        <v>2242</v>
      </c>
      <c r="Y54" s="109" t="s">
        <v>1086</v>
      </c>
    </row>
    <row r="55" spans="1:25" ht="15" customHeight="1" x14ac:dyDescent="0.25">
      <c r="A55" s="196">
        <v>0</v>
      </c>
      <c r="B55" s="87" t="s">
        <v>208</v>
      </c>
      <c r="C55" s="91" t="s">
        <v>213</v>
      </c>
      <c r="D55" s="99" t="s">
        <v>1146</v>
      </c>
      <c r="E55" s="90" t="s">
        <v>121</v>
      </c>
      <c r="F55" s="109" t="s">
        <v>498</v>
      </c>
      <c r="G55" s="104" t="s">
        <v>208</v>
      </c>
      <c r="H55" s="91" t="s">
        <v>213</v>
      </c>
      <c r="I55" s="99" t="s">
        <v>1490</v>
      </c>
      <c r="J55" s="91" t="s">
        <v>55</v>
      </c>
      <c r="K55" s="91" t="s">
        <v>56</v>
      </c>
      <c r="L55" s="91" t="s">
        <v>267</v>
      </c>
      <c r="M55" s="114" t="s">
        <v>167</v>
      </c>
      <c r="N55" s="91" t="s">
        <v>131</v>
      </c>
      <c r="O55" s="90" t="s">
        <v>664</v>
      </c>
      <c r="P55" s="91" t="s">
        <v>626</v>
      </c>
      <c r="Q55" s="91" t="s">
        <v>590</v>
      </c>
      <c r="R55" s="98" t="s">
        <v>121</v>
      </c>
      <c r="S55" s="106">
        <v>41470</v>
      </c>
      <c r="T55" s="106" t="s">
        <v>677</v>
      </c>
      <c r="U55" s="115" t="s">
        <v>603</v>
      </c>
      <c r="V55" s="115" t="s">
        <v>604</v>
      </c>
      <c r="W55" s="108" t="s">
        <v>605</v>
      </c>
      <c r="X55" s="98" t="s">
        <v>2242</v>
      </c>
      <c r="Y55" s="109" t="s">
        <v>1086</v>
      </c>
    </row>
    <row r="56" spans="1:25" ht="15" customHeight="1" x14ac:dyDescent="0.25">
      <c r="A56" s="196">
        <v>0</v>
      </c>
      <c r="B56" s="87" t="s">
        <v>208</v>
      </c>
      <c r="C56" s="91" t="s">
        <v>213</v>
      </c>
      <c r="D56" s="99" t="s">
        <v>1147</v>
      </c>
      <c r="E56" s="90" t="s">
        <v>121</v>
      </c>
      <c r="F56" s="109" t="s">
        <v>498</v>
      </c>
      <c r="G56" s="104" t="s">
        <v>208</v>
      </c>
      <c r="H56" s="91" t="s">
        <v>213</v>
      </c>
      <c r="I56" s="99" t="s">
        <v>1490</v>
      </c>
      <c r="J56" s="91" t="s">
        <v>57</v>
      </c>
      <c r="K56" s="91" t="s">
        <v>58</v>
      </c>
      <c r="L56" s="91" t="s">
        <v>267</v>
      </c>
      <c r="M56" s="114" t="s">
        <v>168</v>
      </c>
      <c r="N56" s="91" t="s">
        <v>131</v>
      </c>
      <c r="O56" s="90" t="s">
        <v>664</v>
      </c>
      <c r="P56" s="91" t="s">
        <v>626</v>
      </c>
      <c r="Q56" s="91" t="s">
        <v>590</v>
      </c>
      <c r="R56" s="98" t="s">
        <v>121</v>
      </c>
      <c r="S56" s="106">
        <v>41470</v>
      </c>
      <c r="T56" s="108" t="s">
        <v>677</v>
      </c>
      <c r="U56" s="115" t="s">
        <v>603</v>
      </c>
      <c r="V56" s="115" t="s">
        <v>604</v>
      </c>
      <c r="W56" s="169" t="s">
        <v>605</v>
      </c>
      <c r="X56" s="98" t="s">
        <v>2242</v>
      </c>
      <c r="Y56" s="109" t="s">
        <v>1086</v>
      </c>
    </row>
    <row r="57" spans="1:25" ht="15" customHeight="1" x14ac:dyDescent="0.25">
      <c r="A57" s="196">
        <v>0</v>
      </c>
      <c r="B57" s="87" t="s">
        <v>208</v>
      </c>
      <c r="C57" s="91" t="s">
        <v>213</v>
      </c>
      <c r="D57" s="99" t="s">
        <v>1148</v>
      </c>
      <c r="E57" s="90" t="s">
        <v>121</v>
      </c>
      <c r="F57" s="109" t="s">
        <v>498</v>
      </c>
      <c r="G57" s="104" t="s">
        <v>208</v>
      </c>
      <c r="H57" s="91" t="s">
        <v>213</v>
      </c>
      <c r="I57" s="99" t="s">
        <v>1490</v>
      </c>
      <c r="J57" s="91" t="s">
        <v>59</v>
      </c>
      <c r="K57" s="91" t="s">
        <v>60</v>
      </c>
      <c r="L57" s="91" t="s">
        <v>267</v>
      </c>
      <c r="M57" s="114" t="s">
        <v>169</v>
      </c>
      <c r="N57" s="91" t="s">
        <v>131</v>
      </c>
      <c r="O57" s="90" t="s">
        <v>664</v>
      </c>
      <c r="P57" s="91" t="s">
        <v>626</v>
      </c>
      <c r="Q57" s="91" t="s">
        <v>590</v>
      </c>
      <c r="R57" s="98" t="s">
        <v>121</v>
      </c>
      <c r="S57" s="106">
        <v>41470</v>
      </c>
      <c r="T57" s="106" t="s">
        <v>677</v>
      </c>
      <c r="U57" s="115" t="s">
        <v>603</v>
      </c>
      <c r="V57" s="115" t="s">
        <v>604</v>
      </c>
      <c r="W57" s="108" t="s">
        <v>605</v>
      </c>
      <c r="X57" s="98" t="s">
        <v>2242</v>
      </c>
      <c r="Y57" s="109" t="s">
        <v>1086</v>
      </c>
    </row>
    <row r="58" spans="1:25" ht="15" customHeight="1" x14ac:dyDescent="0.25">
      <c r="A58" s="196">
        <v>0</v>
      </c>
      <c r="B58" s="87" t="s">
        <v>208</v>
      </c>
      <c r="C58" s="91" t="s">
        <v>213</v>
      </c>
      <c r="D58" s="99" t="s">
        <v>1149</v>
      </c>
      <c r="E58" s="90" t="s">
        <v>121</v>
      </c>
      <c r="F58" s="109" t="s">
        <v>498</v>
      </c>
      <c r="G58" s="104" t="s">
        <v>208</v>
      </c>
      <c r="H58" s="91" t="s">
        <v>213</v>
      </c>
      <c r="I58" s="99" t="s">
        <v>1490</v>
      </c>
      <c r="J58" s="91" t="s">
        <v>61</v>
      </c>
      <c r="K58" s="91" t="s">
        <v>62</v>
      </c>
      <c r="L58" s="91" t="s">
        <v>267</v>
      </c>
      <c r="M58" s="114" t="s">
        <v>170</v>
      </c>
      <c r="N58" s="91" t="s">
        <v>131</v>
      </c>
      <c r="O58" s="90" t="s">
        <v>664</v>
      </c>
      <c r="P58" s="91" t="s">
        <v>626</v>
      </c>
      <c r="Q58" s="91" t="s">
        <v>590</v>
      </c>
      <c r="R58" s="98" t="s">
        <v>121</v>
      </c>
      <c r="S58" s="106">
        <v>41470</v>
      </c>
      <c r="T58" s="108" t="s">
        <v>677</v>
      </c>
      <c r="U58" s="115" t="s">
        <v>603</v>
      </c>
      <c r="V58" s="115" t="s">
        <v>604</v>
      </c>
      <c r="W58" s="169" t="s">
        <v>605</v>
      </c>
      <c r="X58" s="98" t="s">
        <v>2242</v>
      </c>
      <c r="Y58" s="109" t="s">
        <v>1086</v>
      </c>
    </row>
    <row r="59" spans="1:25" ht="15" customHeight="1" x14ac:dyDescent="0.25">
      <c r="A59" s="196">
        <v>0</v>
      </c>
      <c r="B59" s="87" t="s">
        <v>208</v>
      </c>
      <c r="C59" s="91" t="s">
        <v>213</v>
      </c>
      <c r="D59" s="99" t="s">
        <v>1150</v>
      </c>
      <c r="E59" s="90" t="s">
        <v>121</v>
      </c>
      <c r="F59" s="109" t="s">
        <v>498</v>
      </c>
      <c r="G59" s="104" t="s">
        <v>208</v>
      </c>
      <c r="H59" s="91" t="s">
        <v>213</v>
      </c>
      <c r="I59" s="99" t="s">
        <v>1490</v>
      </c>
      <c r="J59" s="91" t="s">
        <v>63</v>
      </c>
      <c r="K59" s="91" t="s">
        <v>600</v>
      </c>
      <c r="L59" s="91" t="s">
        <v>267</v>
      </c>
      <c r="M59" s="114" t="s">
        <v>171</v>
      </c>
      <c r="N59" s="91" t="s">
        <v>131</v>
      </c>
      <c r="O59" s="90" t="s">
        <v>664</v>
      </c>
      <c r="P59" s="91" t="s">
        <v>626</v>
      </c>
      <c r="Q59" s="91" t="s">
        <v>590</v>
      </c>
      <c r="R59" s="98" t="s">
        <v>121</v>
      </c>
      <c r="S59" s="106">
        <v>41470</v>
      </c>
      <c r="T59" s="106" t="s">
        <v>677</v>
      </c>
      <c r="U59" s="115" t="s">
        <v>603</v>
      </c>
      <c r="V59" s="115" t="s">
        <v>604</v>
      </c>
      <c r="W59" s="108" t="s">
        <v>605</v>
      </c>
      <c r="X59" s="98" t="s">
        <v>2242</v>
      </c>
      <c r="Y59" s="109" t="s">
        <v>1086</v>
      </c>
    </row>
    <row r="60" spans="1:25" ht="15" customHeight="1" x14ac:dyDescent="0.25">
      <c r="A60" s="196">
        <v>0</v>
      </c>
      <c r="B60" s="87" t="s">
        <v>208</v>
      </c>
      <c r="C60" s="91" t="s">
        <v>213</v>
      </c>
      <c r="D60" s="99" t="s">
        <v>1151</v>
      </c>
      <c r="E60" s="90" t="s">
        <v>121</v>
      </c>
      <c r="F60" s="109" t="s">
        <v>498</v>
      </c>
      <c r="G60" s="104" t="s">
        <v>208</v>
      </c>
      <c r="H60" s="91" t="s">
        <v>213</v>
      </c>
      <c r="I60" s="99" t="s">
        <v>1490</v>
      </c>
      <c r="J60" s="91" t="s">
        <v>64</v>
      </c>
      <c r="K60" s="91" t="s">
        <v>65</v>
      </c>
      <c r="L60" s="99" t="s">
        <v>287</v>
      </c>
      <c r="M60" s="114" t="s">
        <v>172</v>
      </c>
      <c r="N60" s="91" t="s">
        <v>131</v>
      </c>
      <c r="O60" s="90" t="s">
        <v>664</v>
      </c>
      <c r="P60" s="91" t="s">
        <v>626</v>
      </c>
      <c r="Q60" s="91" t="s">
        <v>590</v>
      </c>
      <c r="R60" s="98" t="s">
        <v>121</v>
      </c>
      <c r="S60" s="106">
        <v>41470</v>
      </c>
      <c r="T60" s="108" t="s">
        <v>677</v>
      </c>
      <c r="U60" s="115" t="s">
        <v>603</v>
      </c>
      <c r="V60" s="115" t="s">
        <v>604</v>
      </c>
      <c r="W60" s="169" t="s">
        <v>605</v>
      </c>
      <c r="X60" s="98" t="s">
        <v>2242</v>
      </c>
      <c r="Y60" s="109" t="s">
        <v>1086</v>
      </c>
    </row>
    <row r="61" spans="1:25" ht="15" customHeight="1" x14ac:dyDescent="0.25">
      <c r="A61" s="196">
        <v>0</v>
      </c>
      <c r="B61" s="87" t="s">
        <v>208</v>
      </c>
      <c r="C61" s="91" t="s">
        <v>213</v>
      </c>
      <c r="D61" s="99" t="s">
        <v>1152</v>
      </c>
      <c r="E61" s="90" t="s">
        <v>121</v>
      </c>
      <c r="F61" s="109" t="s">
        <v>498</v>
      </c>
      <c r="G61" s="104" t="s">
        <v>208</v>
      </c>
      <c r="H61" s="91" t="s">
        <v>213</v>
      </c>
      <c r="I61" s="99" t="s">
        <v>1490</v>
      </c>
      <c r="J61" s="91" t="s">
        <v>66</v>
      </c>
      <c r="K61" s="91" t="s">
        <v>67</v>
      </c>
      <c r="L61" s="91" t="s">
        <v>269</v>
      </c>
      <c r="M61" s="114" t="s">
        <v>173</v>
      </c>
      <c r="N61" s="91" t="s">
        <v>131</v>
      </c>
      <c r="O61" s="90" t="s">
        <v>664</v>
      </c>
      <c r="P61" s="91" t="s">
        <v>626</v>
      </c>
      <c r="Q61" s="91" t="s">
        <v>590</v>
      </c>
      <c r="R61" s="98" t="s">
        <v>121</v>
      </c>
      <c r="S61" s="106">
        <v>41353</v>
      </c>
      <c r="T61" s="106" t="s">
        <v>677</v>
      </c>
      <c r="U61" s="115" t="s">
        <v>603</v>
      </c>
      <c r="V61" s="115" t="s">
        <v>604</v>
      </c>
      <c r="W61" s="108" t="s">
        <v>605</v>
      </c>
      <c r="X61" s="98" t="s">
        <v>2242</v>
      </c>
      <c r="Y61" s="109" t="s">
        <v>1086</v>
      </c>
    </row>
    <row r="62" spans="1:25" ht="15" customHeight="1" x14ac:dyDescent="0.25">
      <c r="A62" s="196">
        <v>0</v>
      </c>
      <c r="B62" s="87" t="s">
        <v>208</v>
      </c>
      <c r="C62" s="91" t="s">
        <v>213</v>
      </c>
      <c r="D62" s="99" t="s">
        <v>1153</v>
      </c>
      <c r="E62" s="90" t="s">
        <v>121</v>
      </c>
      <c r="F62" s="109" t="s">
        <v>498</v>
      </c>
      <c r="G62" s="104" t="s">
        <v>208</v>
      </c>
      <c r="H62" s="91" t="s">
        <v>213</v>
      </c>
      <c r="I62" s="99" t="s">
        <v>1490</v>
      </c>
      <c r="J62" s="91" t="s">
        <v>68</v>
      </c>
      <c r="K62" s="91" t="s">
        <v>69</v>
      </c>
      <c r="L62" s="91" t="s">
        <v>269</v>
      </c>
      <c r="M62" s="114" t="s">
        <v>174</v>
      </c>
      <c r="N62" s="91" t="s">
        <v>131</v>
      </c>
      <c r="O62" s="90" t="s">
        <v>625</v>
      </c>
      <c r="P62" s="91" t="s">
        <v>627</v>
      </c>
      <c r="Q62" s="91" t="s">
        <v>590</v>
      </c>
      <c r="R62" s="98" t="s">
        <v>121</v>
      </c>
      <c r="S62" s="106">
        <v>40526</v>
      </c>
      <c r="T62" s="108" t="s">
        <v>677</v>
      </c>
      <c r="U62" s="115" t="s">
        <v>603</v>
      </c>
      <c r="V62" s="115" t="s">
        <v>604</v>
      </c>
      <c r="W62" s="169" t="s">
        <v>605</v>
      </c>
      <c r="X62" s="98" t="s">
        <v>2242</v>
      </c>
      <c r="Y62" s="109" t="s">
        <v>1086</v>
      </c>
    </row>
    <row r="63" spans="1:25" ht="15" customHeight="1" x14ac:dyDescent="0.25">
      <c r="A63" s="196">
        <v>0</v>
      </c>
      <c r="B63" s="86" t="s">
        <v>214</v>
      </c>
      <c r="C63" s="91" t="s">
        <v>215</v>
      </c>
      <c r="D63" s="99" t="s">
        <v>1154</v>
      </c>
      <c r="E63" s="90" t="s">
        <v>121</v>
      </c>
      <c r="F63" s="109" t="s">
        <v>498</v>
      </c>
      <c r="G63" s="86" t="s">
        <v>214</v>
      </c>
      <c r="H63" s="91" t="s">
        <v>215</v>
      </c>
      <c r="I63" s="99" t="s">
        <v>1483</v>
      </c>
      <c r="J63" s="91" t="s">
        <v>70</v>
      </c>
      <c r="K63" s="91" t="s">
        <v>715</v>
      </c>
      <c r="L63" s="91" t="s">
        <v>267</v>
      </c>
      <c r="M63" s="114" t="s">
        <v>175</v>
      </c>
      <c r="N63" s="91" t="s">
        <v>176</v>
      </c>
      <c r="O63" s="90" t="s">
        <v>636</v>
      </c>
      <c r="P63" s="91" t="s">
        <v>635</v>
      </c>
      <c r="Q63" s="91" t="s">
        <v>590</v>
      </c>
      <c r="R63" s="98" t="s">
        <v>121</v>
      </c>
      <c r="S63" s="106">
        <v>41684</v>
      </c>
      <c r="T63" s="106" t="s">
        <v>713</v>
      </c>
      <c r="U63" s="171" t="s">
        <v>714</v>
      </c>
      <c r="V63" s="115" t="s">
        <v>604</v>
      </c>
      <c r="W63" s="106">
        <v>41779</v>
      </c>
      <c r="X63" s="98" t="s">
        <v>2242</v>
      </c>
      <c r="Y63" s="109" t="s">
        <v>1086</v>
      </c>
    </row>
    <row r="64" spans="1:25" ht="15" customHeight="1" x14ac:dyDescent="0.25">
      <c r="A64" s="196">
        <v>0</v>
      </c>
      <c r="B64" s="86" t="s">
        <v>214</v>
      </c>
      <c r="C64" s="91" t="s">
        <v>215</v>
      </c>
      <c r="D64" s="99" t="s">
        <v>1155</v>
      </c>
      <c r="E64" s="90" t="s">
        <v>121</v>
      </c>
      <c r="F64" s="109" t="s">
        <v>498</v>
      </c>
      <c r="G64" s="86" t="s">
        <v>214</v>
      </c>
      <c r="H64" s="91" t="s">
        <v>215</v>
      </c>
      <c r="I64" s="99" t="s">
        <v>1483</v>
      </c>
      <c r="J64" s="91" t="s">
        <v>71</v>
      </c>
      <c r="K64" s="91" t="s">
        <v>716</v>
      </c>
      <c r="L64" s="99" t="s">
        <v>268</v>
      </c>
      <c r="M64" s="114" t="s">
        <v>177</v>
      </c>
      <c r="N64" s="91" t="s">
        <v>639</v>
      </c>
      <c r="O64" s="90" t="s">
        <v>636</v>
      </c>
      <c r="P64" s="91" t="s">
        <v>635</v>
      </c>
      <c r="Q64" s="91" t="s">
        <v>590</v>
      </c>
      <c r="R64" s="98" t="s">
        <v>121</v>
      </c>
      <c r="S64" s="106">
        <v>41684</v>
      </c>
      <c r="T64" s="108" t="s">
        <v>713</v>
      </c>
      <c r="U64" s="171" t="s">
        <v>714</v>
      </c>
      <c r="V64" s="115" t="s">
        <v>604</v>
      </c>
      <c r="W64" s="106">
        <v>41779</v>
      </c>
      <c r="X64" s="98" t="s">
        <v>2242</v>
      </c>
      <c r="Y64" s="109" t="s">
        <v>1086</v>
      </c>
    </row>
    <row r="65" spans="1:28" ht="15" customHeight="1" x14ac:dyDescent="0.25">
      <c r="A65" s="196">
        <v>0</v>
      </c>
      <c r="B65" s="86" t="s">
        <v>214</v>
      </c>
      <c r="C65" s="91" t="s">
        <v>726</v>
      </c>
      <c r="D65" s="99" t="s">
        <v>1156</v>
      </c>
      <c r="E65" s="90" t="s">
        <v>121</v>
      </c>
      <c r="F65" s="109" t="s">
        <v>498</v>
      </c>
      <c r="G65" s="86" t="s">
        <v>214</v>
      </c>
      <c r="H65" s="91" t="s">
        <v>216</v>
      </c>
      <c r="I65" s="99" t="s">
        <v>1486</v>
      </c>
      <c r="J65" s="91" t="s">
        <v>637</v>
      </c>
      <c r="K65" s="91" t="s">
        <v>717</v>
      </c>
      <c r="L65" s="99" t="s">
        <v>268</v>
      </c>
      <c r="M65" s="114" t="s">
        <v>638</v>
      </c>
      <c r="N65" s="91" t="s">
        <v>131</v>
      </c>
      <c r="O65" s="90" t="s">
        <v>636</v>
      </c>
      <c r="P65" s="91" t="s">
        <v>635</v>
      </c>
      <c r="Q65" s="91" t="s">
        <v>590</v>
      </c>
      <c r="R65" s="98" t="s">
        <v>121</v>
      </c>
      <c r="S65" s="106">
        <v>41684</v>
      </c>
      <c r="T65" s="106" t="s">
        <v>713</v>
      </c>
      <c r="U65" s="171" t="s">
        <v>714</v>
      </c>
      <c r="V65" s="115" t="s">
        <v>604</v>
      </c>
      <c r="W65" s="106">
        <v>41779</v>
      </c>
      <c r="X65" s="98" t="s">
        <v>2242</v>
      </c>
      <c r="Y65" s="109" t="s">
        <v>1086</v>
      </c>
    </row>
    <row r="66" spans="1:28" ht="15" customHeight="1" x14ac:dyDescent="0.25">
      <c r="A66" s="196">
        <v>0</v>
      </c>
      <c r="B66" s="86" t="s">
        <v>214</v>
      </c>
      <c r="C66" s="91" t="s">
        <v>217</v>
      </c>
      <c r="D66" s="99" t="s">
        <v>1157</v>
      </c>
      <c r="E66" s="90" t="s">
        <v>121</v>
      </c>
      <c r="F66" s="109" t="s">
        <v>498</v>
      </c>
      <c r="G66" s="86" t="s">
        <v>214</v>
      </c>
      <c r="H66" s="91" t="s">
        <v>217</v>
      </c>
      <c r="I66" s="99" t="s">
        <v>1484</v>
      </c>
      <c r="J66" s="91" t="s">
        <v>72</v>
      </c>
      <c r="K66" s="91" t="s">
        <v>73</v>
      </c>
      <c r="L66" s="91" t="s">
        <v>269</v>
      </c>
      <c r="M66" s="114" t="s">
        <v>178</v>
      </c>
      <c r="N66" s="91" t="s">
        <v>131</v>
      </c>
      <c r="O66" s="90" t="s">
        <v>640</v>
      </c>
      <c r="P66" s="91" t="s">
        <v>641</v>
      </c>
      <c r="Q66" s="91" t="s">
        <v>590</v>
      </c>
      <c r="R66" s="98" t="s">
        <v>121</v>
      </c>
      <c r="S66" s="169" t="s">
        <v>610</v>
      </c>
      <c r="T66" s="108" t="s">
        <v>677</v>
      </c>
      <c r="U66" s="115" t="s">
        <v>603</v>
      </c>
      <c r="V66" s="115" t="s">
        <v>604</v>
      </c>
      <c r="W66" s="169" t="s">
        <v>605</v>
      </c>
      <c r="X66" s="98" t="s">
        <v>2242</v>
      </c>
      <c r="Y66" s="109" t="s">
        <v>1086</v>
      </c>
    </row>
    <row r="67" spans="1:28" ht="15" customHeight="1" x14ac:dyDescent="0.25">
      <c r="A67" s="196">
        <v>0</v>
      </c>
      <c r="B67" s="86" t="s">
        <v>214</v>
      </c>
      <c r="C67" s="91" t="s">
        <v>217</v>
      </c>
      <c r="D67" s="99" t="s">
        <v>1158</v>
      </c>
      <c r="E67" s="90" t="s">
        <v>121</v>
      </c>
      <c r="F67" s="109" t="s">
        <v>498</v>
      </c>
      <c r="G67" s="86" t="s">
        <v>214</v>
      </c>
      <c r="H67" s="91" t="s">
        <v>217</v>
      </c>
      <c r="I67" s="99" t="s">
        <v>1484</v>
      </c>
      <c r="J67" s="91" t="s">
        <v>74</v>
      </c>
      <c r="K67" s="91" t="s">
        <v>75</v>
      </c>
      <c r="L67" s="91" t="s">
        <v>269</v>
      </c>
      <c r="M67" s="114" t="s">
        <v>179</v>
      </c>
      <c r="N67" s="91" t="s">
        <v>131</v>
      </c>
      <c r="O67" s="90" t="s">
        <v>642</v>
      </c>
      <c r="P67" s="91" t="s">
        <v>641</v>
      </c>
      <c r="Q67" s="91" t="s">
        <v>590</v>
      </c>
      <c r="R67" s="98" t="s">
        <v>121</v>
      </c>
      <c r="S67" s="169" t="s">
        <v>610</v>
      </c>
      <c r="T67" s="106" t="s">
        <v>677</v>
      </c>
      <c r="U67" s="115" t="s">
        <v>603</v>
      </c>
      <c r="V67" s="115" t="s">
        <v>604</v>
      </c>
      <c r="W67" s="108" t="s">
        <v>605</v>
      </c>
      <c r="X67" s="98" t="s">
        <v>2242</v>
      </c>
      <c r="Y67" s="109" t="s">
        <v>1086</v>
      </c>
    </row>
    <row r="68" spans="1:28" ht="15" customHeight="1" x14ac:dyDescent="0.25">
      <c r="A68" s="196">
        <v>0</v>
      </c>
      <c r="B68" s="86" t="s">
        <v>214</v>
      </c>
      <c r="C68" s="91" t="s">
        <v>218</v>
      </c>
      <c r="D68" s="99" t="s">
        <v>1159</v>
      </c>
      <c r="E68" s="90" t="s">
        <v>121</v>
      </c>
      <c r="F68" s="109" t="s">
        <v>498</v>
      </c>
      <c r="G68" s="86" t="s">
        <v>214</v>
      </c>
      <c r="H68" s="91" t="s">
        <v>218</v>
      </c>
      <c r="I68" s="99" t="s">
        <v>1497</v>
      </c>
      <c r="J68" s="91" t="s">
        <v>76</v>
      </c>
      <c r="K68" s="91" t="s">
        <v>77</v>
      </c>
      <c r="L68" s="91" t="s">
        <v>267</v>
      </c>
      <c r="M68" s="114" t="s">
        <v>180</v>
      </c>
      <c r="N68" s="91" t="s">
        <v>131</v>
      </c>
      <c r="O68" s="90" t="s">
        <v>643</v>
      </c>
      <c r="P68" s="91" t="s">
        <v>641</v>
      </c>
      <c r="Q68" s="91" t="s">
        <v>590</v>
      </c>
      <c r="R68" s="98" t="s">
        <v>121</v>
      </c>
      <c r="S68" s="169" t="s">
        <v>610</v>
      </c>
      <c r="T68" s="108" t="s">
        <v>677</v>
      </c>
      <c r="U68" s="115" t="s">
        <v>603</v>
      </c>
      <c r="V68" s="115" t="s">
        <v>604</v>
      </c>
      <c r="W68" s="169" t="s">
        <v>605</v>
      </c>
      <c r="X68" s="98" t="s">
        <v>2242</v>
      </c>
      <c r="Y68" s="109" t="s">
        <v>1086</v>
      </c>
    </row>
    <row r="69" spans="1:28" ht="15" customHeight="1" x14ac:dyDescent="0.25">
      <c r="A69" s="196">
        <v>0</v>
      </c>
      <c r="B69" s="86" t="s">
        <v>214</v>
      </c>
      <c r="C69" s="91" t="s">
        <v>218</v>
      </c>
      <c r="D69" s="99" t="s">
        <v>1160</v>
      </c>
      <c r="E69" s="90" t="s">
        <v>121</v>
      </c>
      <c r="F69" s="109" t="s">
        <v>498</v>
      </c>
      <c r="G69" s="86" t="s">
        <v>214</v>
      </c>
      <c r="H69" s="91" t="s">
        <v>218</v>
      </c>
      <c r="I69" s="99" t="s">
        <v>1497</v>
      </c>
      <c r="J69" s="91" t="s">
        <v>78</v>
      </c>
      <c r="K69" s="91" t="s">
        <v>79</v>
      </c>
      <c r="L69" s="91" t="s">
        <v>267</v>
      </c>
      <c r="M69" s="114" t="s">
        <v>181</v>
      </c>
      <c r="N69" s="91" t="s">
        <v>131</v>
      </c>
      <c r="O69" s="90" t="s">
        <v>643</v>
      </c>
      <c r="P69" s="91" t="s">
        <v>641</v>
      </c>
      <c r="Q69" s="91" t="s">
        <v>590</v>
      </c>
      <c r="R69" s="98" t="s">
        <v>121</v>
      </c>
      <c r="S69" s="169" t="s">
        <v>610</v>
      </c>
      <c r="T69" s="106" t="s">
        <v>677</v>
      </c>
      <c r="U69" s="115" t="s">
        <v>603</v>
      </c>
      <c r="V69" s="115" t="s">
        <v>604</v>
      </c>
      <c r="W69" s="108" t="s">
        <v>605</v>
      </c>
      <c r="X69" s="98" t="s">
        <v>2242</v>
      </c>
      <c r="Y69" s="109" t="s">
        <v>1086</v>
      </c>
    </row>
    <row r="70" spans="1:28" ht="15" customHeight="1" x14ac:dyDescent="0.25">
      <c r="A70" s="196">
        <v>0</v>
      </c>
      <c r="B70" s="86" t="s">
        <v>214</v>
      </c>
      <c r="C70" s="91" t="s">
        <v>218</v>
      </c>
      <c r="D70" s="99" t="s">
        <v>1161</v>
      </c>
      <c r="E70" s="90" t="s">
        <v>121</v>
      </c>
      <c r="F70" s="109" t="s">
        <v>498</v>
      </c>
      <c r="G70" s="86" t="s">
        <v>214</v>
      </c>
      <c r="H70" s="91" t="s">
        <v>218</v>
      </c>
      <c r="I70" s="99" t="s">
        <v>1497</v>
      </c>
      <c r="J70" s="91" t="s">
        <v>80</v>
      </c>
      <c r="K70" s="91" t="s">
        <v>81</v>
      </c>
      <c r="L70" s="91" t="s">
        <v>267</v>
      </c>
      <c r="M70" s="114" t="s">
        <v>182</v>
      </c>
      <c r="N70" s="91" t="s">
        <v>131</v>
      </c>
      <c r="O70" s="90" t="s">
        <v>643</v>
      </c>
      <c r="P70" s="91" t="s">
        <v>641</v>
      </c>
      <c r="Q70" s="91" t="s">
        <v>590</v>
      </c>
      <c r="R70" s="98" t="s">
        <v>121</v>
      </c>
      <c r="S70" s="169" t="s">
        <v>610</v>
      </c>
      <c r="T70" s="108" t="s">
        <v>677</v>
      </c>
      <c r="U70" s="115" t="s">
        <v>603</v>
      </c>
      <c r="V70" s="115" t="s">
        <v>604</v>
      </c>
      <c r="W70" s="169" t="s">
        <v>605</v>
      </c>
      <c r="X70" s="98" t="s">
        <v>2242</v>
      </c>
      <c r="Y70" s="109" t="s">
        <v>1086</v>
      </c>
    </row>
    <row r="71" spans="1:28" ht="15" customHeight="1" x14ac:dyDescent="0.25">
      <c r="A71" s="196">
        <v>0</v>
      </c>
      <c r="B71" s="86" t="s">
        <v>214</v>
      </c>
      <c r="C71" s="91" t="s">
        <v>218</v>
      </c>
      <c r="D71" s="99" t="s">
        <v>1162</v>
      </c>
      <c r="E71" s="90" t="s">
        <v>121</v>
      </c>
      <c r="F71" s="109" t="s">
        <v>498</v>
      </c>
      <c r="G71" s="86" t="s">
        <v>214</v>
      </c>
      <c r="H71" s="91" t="s">
        <v>218</v>
      </c>
      <c r="I71" s="99" t="s">
        <v>1497</v>
      </c>
      <c r="J71" s="91" t="s">
        <v>82</v>
      </c>
      <c r="K71" s="91" t="s">
        <v>83</v>
      </c>
      <c r="L71" s="91" t="s">
        <v>267</v>
      </c>
      <c r="M71" s="114" t="s">
        <v>183</v>
      </c>
      <c r="N71" s="91" t="s">
        <v>131</v>
      </c>
      <c r="O71" s="90" t="s">
        <v>643</v>
      </c>
      <c r="P71" s="91" t="s">
        <v>641</v>
      </c>
      <c r="Q71" s="91" t="s">
        <v>590</v>
      </c>
      <c r="R71" s="98" t="s">
        <v>121</v>
      </c>
      <c r="S71" s="169" t="s">
        <v>610</v>
      </c>
      <c r="T71" s="106" t="s">
        <v>677</v>
      </c>
      <c r="U71" s="115" t="s">
        <v>603</v>
      </c>
      <c r="V71" s="115" t="s">
        <v>604</v>
      </c>
      <c r="W71" s="108" t="s">
        <v>605</v>
      </c>
      <c r="X71" s="98" t="s">
        <v>2242</v>
      </c>
      <c r="Y71" s="109" t="s">
        <v>1086</v>
      </c>
    </row>
    <row r="72" spans="1:28" ht="15" customHeight="1" x14ac:dyDescent="0.25">
      <c r="A72" s="196">
        <v>0</v>
      </c>
      <c r="B72" s="86" t="s">
        <v>214</v>
      </c>
      <c r="C72" s="91" t="s">
        <v>218</v>
      </c>
      <c r="D72" s="99" t="s">
        <v>1163</v>
      </c>
      <c r="E72" s="90" t="s">
        <v>121</v>
      </c>
      <c r="F72" s="109" t="s">
        <v>498</v>
      </c>
      <c r="G72" s="86" t="s">
        <v>214</v>
      </c>
      <c r="H72" s="91" t="s">
        <v>218</v>
      </c>
      <c r="I72" s="99" t="s">
        <v>1497</v>
      </c>
      <c r="J72" s="91" t="s">
        <v>84</v>
      </c>
      <c r="K72" s="91" t="s">
        <v>85</v>
      </c>
      <c r="L72" s="91" t="s">
        <v>269</v>
      </c>
      <c r="M72" s="114" t="s">
        <v>184</v>
      </c>
      <c r="N72" s="91" t="s">
        <v>131</v>
      </c>
      <c r="O72" s="90" t="s">
        <v>665</v>
      </c>
      <c r="P72" s="91" t="s">
        <v>644</v>
      </c>
      <c r="Q72" s="91" t="s">
        <v>590</v>
      </c>
      <c r="R72" s="98" t="s">
        <v>121</v>
      </c>
      <c r="S72" s="172" t="s">
        <v>668</v>
      </c>
      <c r="T72" s="108" t="s">
        <v>677</v>
      </c>
      <c r="U72" s="115" t="s">
        <v>603</v>
      </c>
      <c r="V72" s="115" t="s">
        <v>604</v>
      </c>
      <c r="W72" s="169" t="s">
        <v>605</v>
      </c>
      <c r="X72" s="98" t="s">
        <v>2242</v>
      </c>
      <c r="Y72" s="109" t="s">
        <v>1086</v>
      </c>
    </row>
    <row r="73" spans="1:28" ht="15" customHeight="1" x14ac:dyDescent="0.25">
      <c r="A73" s="196">
        <v>0</v>
      </c>
      <c r="B73" s="86" t="s">
        <v>214</v>
      </c>
      <c r="C73" s="91" t="s">
        <v>218</v>
      </c>
      <c r="D73" s="99" t="s">
        <v>1164</v>
      </c>
      <c r="E73" s="90" t="s">
        <v>121</v>
      </c>
      <c r="F73" s="109" t="s">
        <v>498</v>
      </c>
      <c r="G73" s="86" t="s">
        <v>214</v>
      </c>
      <c r="H73" s="91" t="s">
        <v>218</v>
      </c>
      <c r="I73" s="99" t="s">
        <v>1497</v>
      </c>
      <c r="J73" s="91" t="s">
        <v>86</v>
      </c>
      <c r="K73" s="91" t="s">
        <v>87</v>
      </c>
      <c r="L73" s="91" t="s">
        <v>269</v>
      </c>
      <c r="M73" s="114" t="s">
        <v>185</v>
      </c>
      <c r="N73" s="91" t="s">
        <v>131</v>
      </c>
      <c r="O73" s="90" t="s">
        <v>665</v>
      </c>
      <c r="P73" s="91" t="s">
        <v>644</v>
      </c>
      <c r="Q73" s="91" t="s">
        <v>590</v>
      </c>
      <c r="R73" s="98" t="s">
        <v>121</v>
      </c>
      <c r="S73" s="172" t="s">
        <v>668</v>
      </c>
      <c r="T73" s="106" t="s">
        <v>677</v>
      </c>
      <c r="U73" s="115" t="s">
        <v>603</v>
      </c>
      <c r="V73" s="115" t="s">
        <v>604</v>
      </c>
      <c r="W73" s="108" t="s">
        <v>605</v>
      </c>
      <c r="X73" s="98" t="s">
        <v>2242</v>
      </c>
      <c r="Y73" s="109" t="s">
        <v>1086</v>
      </c>
    </row>
    <row r="74" spans="1:28" ht="15" customHeight="1" x14ac:dyDescent="0.25">
      <c r="A74" s="196">
        <v>0</v>
      </c>
      <c r="B74" s="86" t="s">
        <v>214</v>
      </c>
      <c r="C74" s="91" t="s">
        <v>218</v>
      </c>
      <c r="D74" s="99" t="s">
        <v>1165</v>
      </c>
      <c r="E74" s="90" t="s">
        <v>121</v>
      </c>
      <c r="F74" s="109" t="s">
        <v>498</v>
      </c>
      <c r="G74" s="86" t="s">
        <v>214</v>
      </c>
      <c r="H74" s="91" t="s">
        <v>218</v>
      </c>
      <c r="I74" s="99" t="s">
        <v>1497</v>
      </c>
      <c r="J74" s="91" t="s">
        <v>88</v>
      </c>
      <c r="K74" s="91" t="s">
        <v>89</v>
      </c>
      <c r="L74" s="91" t="s">
        <v>269</v>
      </c>
      <c r="M74" s="114" t="s">
        <v>186</v>
      </c>
      <c r="N74" s="91" t="s">
        <v>131</v>
      </c>
      <c r="O74" s="90" t="s">
        <v>665</v>
      </c>
      <c r="P74" s="91" t="s">
        <v>644</v>
      </c>
      <c r="Q74" s="91" t="s">
        <v>590</v>
      </c>
      <c r="R74" s="98" t="s">
        <v>121</v>
      </c>
      <c r="S74" s="172" t="s">
        <v>668</v>
      </c>
      <c r="T74" s="108" t="s">
        <v>677</v>
      </c>
      <c r="U74" s="115" t="s">
        <v>603</v>
      </c>
      <c r="V74" s="115" t="s">
        <v>604</v>
      </c>
      <c r="W74" s="169" t="s">
        <v>605</v>
      </c>
      <c r="X74" s="98" t="s">
        <v>2242</v>
      </c>
      <c r="Y74" s="109" t="s">
        <v>1086</v>
      </c>
    </row>
    <row r="75" spans="1:28" ht="15" customHeight="1" x14ac:dyDescent="0.25">
      <c r="A75" s="196">
        <v>0</v>
      </c>
      <c r="B75" s="86" t="s">
        <v>214</v>
      </c>
      <c r="C75" s="91" t="s">
        <v>218</v>
      </c>
      <c r="D75" s="99" t="s">
        <v>1166</v>
      </c>
      <c r="E75" s="90" t="s">
        <v>121</v>
      </c>
      <c r="F75" s="109" t="s">
        <v>498</v>
      </c>
      <c r="G75" s="86" t="s">
        <v>214</v>
      </c>
      <c r="H75" s="91" t="s">
        <v>218</v>
      </c>
      <c r="I75" s="99" t="s">
        <v>1497</v>
      </c>
      <c r="J75" s="91" t="s">
        <v>90</v>
      </c>
      <c r="K75" s="91" t="s">
        <v>91</v>
      </c>
      <c r="L75" s="91" t="s">
        <v>269</v>
      </c>
      <c r="M75" s="114" t="s">
        <v>187</v>
      </c>
      <c r="N75" s="91" t="s">
        <v>131</v>
      </c>
      <c r="O75" s="90" t="s">
        <v>665</v>
      </c>
      <c r="P75" s="91" t="s">
        <v>644</v>
      </c>
      <c r="Q75" s="91" t="s">
        <v>590</v>
      </c>
      <c r="R75" s="98" t="s">
        <v>121</v>
      </c>
      <c r="S75" s="172" t="s">
        <v>668</v>
      </c>
      <c r="T75" s="106" t="s">
        <v>677</v>
      </c>
      <c r="U75" s="115" t="s">
        <v>603</v>
      </c>
      <c r="V75" s="115" t="s">
        <v>604</v>
      </c>
      <c r="W75" s="108" t="s">
        <v>605</v>
      </c>
      <c r="X75" s="98" t="s">
        <v>2242</v>
      </c>
      <c r="Y75" s="109" t="s">
        <v>1086</v>
      </c>
    </row>
    <row r="76" spans="1:28" ht="15" customHeight="1" x14ac:dyDescent="0.25">
      <c r="A76" s="196">
        <v>0</v>
      </c>
      <c r="B76" s="86" t="s">
        <v>214</v>
      </c>
      <c r="C76" s="91" t="s">
        <v>219</v>
      </c>
      <c r="D76" s="99" t="s">
        <v>1167</v>
      </c>
      <c r="E76" s="90" t="s">
        <v>121</v>
      </c>
      <c r="F76" s="109" t="s">
        <v>1540</v>
      </c>
      <c r="G76" s="86" t="s">
        <v>214</v>
      </c>
      <c r="H76" s="91" t="s">
        <v>219</v>
      </c>
      <c r="I76" s="99" t="s">
        <v>1485</v>
      </c>
      <c r="J76" s="91" t="s">
        <v>92</v>
      </c>
      <c r="K76" s="91" t="s">
        <v>93</v>
      </c>
      <c r="L76" s="99" t="s">
        <v>268</v>
      </c>
      <c r="M76" s="114" t="s">
        <v>188</v>
      </c>
      <c r="N76" s="91" t="s">
        <v>189</v>
      </c>
      <c r="O76" s="90" t="s">
        <v>666</v>
      </c>
      <c r="P76" s="107" t="s">
        <v>645</v>
      </c>
      <c r="Q76" s="91" t="s">
        <v>590</v>
      </c>
      <c r="R76" s="98" t="s">
        <v>121</v>
      </c>
      <c r="S76" s="106">
        <v>41379</v>
      </c>
      <c r="T76" s="108" t="s">
        <v>677</v>
      </c>
      <c r="U76" s="115" t="s">
        <v>603</v>
      </c>
      <c r="V76" s="115" t="s">
        <v>604</v>
      </c>
      <c r="W76" s="169" t="s">
        <v>605</v>
      </c>
      <c r="X76" s="98" t="s">
        <v>2242</v>
      </c>
      <c r="Y76" s="109" t="s">
        <v>1086</v>
      </c>
    </row>
    <row r="77" spans="1:28" ht="15" customHeight="1" x14ac:dyDescent="0.25">
      <c r="A77" s="196">
        <v>0</v>
      </c>
      <c r="B77" s="86" t="s">
        <v>214</v>
      </c>
      <c r="C77" s="91" t="s">
        <v>219</v>
      </c>
      <c r="D77" s="99" t="s">
        <v>1168</v>
      </c>
      <c r="E77" s="90" t="s">
        <v>1504</v>
      </c>
      <c r="F77" s="109" t="s">
        <v>1535</v>
      </c>
      <c r="G77" s="86" t="s">
        <v>214</v>
      </c>
      <c r="H77" s="91" t="s">
        <v>219</v>
      </c>
      <c r="I77" s="99" t="s">
        <v>1485</v>
      </c>
      <c r="J77" s="91" t="s">
        <v>94</v>
      </c>
      <c r="K77" s="91" t="s">
        <v>95</v>
      </c>
      <c r="L77" s="99" t="s">
        <v>268</v>
      </c>
      <c r="M77" s="114" t="s">
        <v>190</v>
      </c>
      <c r="N77" s="91" t="s">
        <v>191</v>
      </c>
      <c r="O77" s="90"/>
      <c r="P77" s="91" t="s">
        <v>646</v>
      </c>
      <c r="Q77" s="91" t="s">
        <v>590</v>
      </c>
      <c r="R77" s="98" t="s">
        <v>121</v>
      </c>
      <c r="S77" s="173">
        <v>40817</v>
      </c>
      <c r="T77" s="106" t="s">
        <v>677</v>
      </c>
      <c r="U77" s="115" t="s">
        <v>603</v>
      </c>
      <c r="V77" s="115" t="s">
        <v>604</v>
      </c>
      <c r="W77" s="108" t="s">
        <v>605</v>
      </c>
      <c r="X77" s="98" t="s">
        <v>2242</v>
      </c>
      <c r="Y77" s="109" t="s">
        <v>1086</v>
      </c>
      <c r="Z77" s="45"/>
      <c r="AA77" s="45"/>
      <c r="AB77" s="45"/>
    </row>
    <row r="78" spans="1:28" ht="15" customHeight="1" x14ac:dyDescent="0.25">
      <c r="A78" s="196">
        <v>0</v>
      </c>
      <c r="B78" s="86" t="s">
        <v>214</v>
      </c>
      <c r="C78" s="91" t="s">
        <v>219</v>
      </c>
      <c r="D78" s="99" t="s">
        <v>1169</v>
      </c>
      <c r="E78" s="90" t="s">
        <v>1504</v>
      </c>
      <c r="F78" s="109" t="s">
        <v>2347</v>
      </c>
      <c r="G78" s="86" t="s">
        <v>214</v>
      </c>
      <c r="H78" s="91" t="s">
        <v>219</v>
      </c>
      <c r="I78" s="99" t="s">
        <v>1485</v>
      </c>
      <c r="J78" s="91" t="s">
        <v>96</v>
      </c>
      <c r="K78" s="91" t="s">
        <v>97</v>
      </c>
      <c r="L78" s="91" t="s">
        <v>269</v>
      </c>
      <c r="M78" s="114" t="s">
        <v>192</v>
      </c>
      <c r="N78" s="91" t="s">
        <v>131</v>
      </c>
      <c r="O78" s="90">
        <v>2010</v>
      </c>
      <c r="P78" s="91" t="s">
        <v>644</v>
      </c>
      <c r="Q78" s="91" t="s">
        <v>590</v>
      </c>
      <c r="R78" s="98" t="s">
        <v>121</v>
      </c>
      <c r="S78" s="169">
        <v>2010</v>
      </c>
      <c r="T78" s="108" t="s">
        <v>677</v>
      </c>
      <c r="U78" s="115" t="s">
        <v>603</v>
      </c>
      <c r="V78" s="115" t="s">
        <v>604</v>
      </c>
      <c r="W78" s="169" t="s">
        <v>605</v>
      </c>
      <c r="X78" s="98" t="s">
        <v>2242</v>
      </c>
      <c r="Y78" s="109" t="s">
        <v>1086</v>
      </c>
      <c r="Z78" s="45"/>
      <c r="AA78" s="45"/>
      <c r="AB78" s="45"/>
    </row>
    <row r="79" spans="1:28" ht="15" customHeight="1" x14ac:dyDescent="0.25">
      <c r="A79" s="196">
        <v>0</v>
      </c>
      <c r="B79" s="86" t="s">
        <v>220</v>
      </c>
      <c r="C79" s="91"/>
      <c r="D79" s="99" t="s">
        <v>1170</v>
      </c>
      <c r="E79" s="90" t="s">
        <v>121</v>
      </c>
      <c r="F79" s="109" t="s">
        <v>498</v>
      </c>
      <c r="G79" s="86" t="s">
        <v>759</v>
      </c>
      <c r="H79" s="116" t="s">
        <v>760</v>
      </c>
      <c r="I79" s="99" t="s">
        <v>1492</v>
      </c>
      <c r="J79" s="91" t="s">
        <v>98</v>
      </c>
      <c r="K79" s="91" t="s">
        <v>99</v>
      </c>
      <c r="L79" s="91" t="s">
        <v>267</v>
      </c>
      <c r="M79" s="114" t="s">
        <v>193</v>
      </c>
      <c r="N79" s="91" t="s">
        <v>131</v>
      </c>
      <c r="O79" s="90"/>
      <c r="P79" s="91" t="s">
        <v>647</v>
      </c>
      <c r="Q79" s="91" t="s">
        <v>590</v>
      </c>
      <c r="R79" s="98" t="s">
        <v>121</v>
      </c>
      <c r="S79" s="106">
        <v>40666</v>
      </c>
      <c r="T79" s="106" t="s">
        <v>677</v>
      </c>
      <c r="U79" s="115" t="s">
        <v>603</v>
      </c>
      <c r="V79" s="115" t="s">
        <v>604</v>
      </c>
      <c r="W79" s="108" t="s">
        <v>605</v>
      </c>
      <c r="X79" s="98" t="s">
        <v>2242</v>
      </c>
      <c r="Y79" s="109" t="s">
        <v>1086</v>
      </c>
    </row>
    <row r="80" spans="1:28" ht="15" customHeight="1" x14ac:dyDescent="0.25">
      <c r="A80" s="196">
        <v>0</v>
      </c>
      <c r="B80" s="86" t="s">
        <v>220</v>
      </c>
      <c r="C80" s="91"/>
      <c r="D80" s="99" t="s">
        <v>1171</v>
      </c>
      <c r="E80" s="90" t="s">
        <v>121</v>
      </c>
      <c r="F80" s="109" t="s">
        <v>498</v>
      </c>
      <c r="G80" s="86" t="s">
        <v>759</v>
      </c>
      <c r="H80" s="116" t="s">
        <v>760</v>
      </c>
      <c r="I80" s="99" t="s">
        <v>1492</v>
      </c>
      <c r="J80" s="91" t="s">
        <v>100</v>
      </c>
      <c r="K80" s="91" t="s">
        <v>101</v>
      </c>
      <c r="L80" s="91" t="s">
        <v>269</v>
      </c>
      <c r="M80" s="114" t="s">
        <v>194</v>
      </c>
      <c r="N80" s="91" t="s">
        <v>131</v>
      </c>
      <c r="O80" s="170" t="s">
        <v>667</v>
      </c>
      <c r="P80" s="91" t="s">
        <v>648</v>
      </c>
      <c r="Q80" s="91" t="s">
        <v>590</v>
      </c>
      <c r="R80" s="98" t="s">
        <v>121</v>
      </c>
      <c r="S80" s="172" t="s">
        <v>670</v>
      </c>
      <c r="T80" s="108" t="s">
        <v>677</v>
      </c>
      <c r="U80" s="115" t="s">
        <v>603</v>
      </c>
      <c r="V80" s="115" t="s">
        <v>604</v>
      </c>
      <c r="W80" s="169" t="s">
        <v>605</v>
      </c>
      <c r="X80" s="98" t="s">
        <v>2242</v>
      </c>
      <c r="Y80" s="109" t="s">
        <v>1086</v>
      </c>
    </row>
    <row r="81" spans="1:28" ht="15" customHeight="1" x14ac:dyDescent="0.25">
      <c r="A81" s="196">
        <v>1</v>
      </c>
      <c r="B81" s="86" t="s">
        <v>220</v>
      </c>
      <c r="C81" s="91"/>
      <c r="D81" s="99" t="s">
        <v>1172</v>
      </c>
      <c r="E81" s="90" t="s">
        <v>1504</v>
      </c>
      <c r="F81" s="109" t="s">
        <v>2351</v>
      </c>
      <c r="G81" s="86" t="s">
        <v>759</v>
      </c>
      <c r="H81" s="116" t="s">
        <v>760</v>
      </c>
      <c r="I81" s="99" t="s">
        <v>1492</v>
      </c>
      <c r="J81" s="91" t="s">
        <v>102</v>
      </c>
      <c r="K81" s="91" t="s">
        <v>103</v>
      </c>
      <c r="L81" s="91" t="s">
        <v>269</v>
      </c>
      <c r="M81" s="114" t="s">
        <v>195</v>
      </c>
      <c r="N81" s="91" t="s">
        <v>131</v>
      </c>
      <c r="O81" s="90"/>
      <c r="P81" s="91" t="s">
        <v>649</v>
      </c>
      <c r="Q81" s="91" t="s">
        <v>590</v>
      </c>
      <c r="R81" s="169" t="s">
        <v>755</v>
      </c>
      <c r="S81" s="169" t="s">
        <v>650</v>
      </c>
      <c r="T81" s="106" t="s">
        <v>677</v>
      </c>
      <c r="U81" s="115" t="s">
        <v>603</v>
      </c>
      <c r="V81" s="115" t="s">
        <v>604</v>
      </c>
      <c r="W81" s="108" t="s">
        <v>605</v>
      </c>
      <c r="X81" s="98" t="s">
        <v>2242</v>
      </c>
      <c r="Y81" s="109" t="s">
        <v>1086</v>
      </c>
      <c r="Z81" s="45"/>
      <c r="AA81" s="45"/>
      <c r="AB81" s="45"/>
    </row>
    <row r="82" spans="1:28" ht="15" customHeight="1" x14ac:dyDescent="0.25">
      <c r="A82" s="196">
        <v>0</v>
      </c>
      <c r="B82" s="86" t="s">
        <v>220</v>
      </c>
      <c r="C82" s="91"/>
      <c r="D82" s="99" t="s">
        <v>1173</v>
      </c>
      <c r="E82" s="90" t="s">
        <v>1504</v>
      </c>
      <c r="F82" s="109" t="s">
        <v>1525</v>
      </c>
      <c r="G82" s="86" t="s">
        <v>759</v>
      </c>
      <c r="H82" s="131" t="s">
        <v>760</v>
      </c>
      <c r="I82" s="99" t="s">
        <v>1492</v>
      </c>
      <c r="J82" s="91" t="s">
        <v>104</v>
      </c>
      <c r="K82" s="91" t="s">
        <v>105</v>
      </c>
      <c r="L82" s="99" t="s">
        <v>287</v>
      </c>
      <c r="M82" s="114" t="s">
        <v>196</v>
      </c>
      <c r="N82" s="91" t="s">
        <v>131</v>
      </c>
      <c r="O82" s="90"/>
      <c r="P82" s="91" t="s">
        <v>651</v>
      </c>
      <c r="Q82" s="91" t="s">
        <v>590</v>
      </c>
      <c r="R82" s="98" t="s">
        <v>121</v>
      </c>
      <c r="S82" s="106">
        <v>40666</v>
      </c>
      <c r="T82" s="108" t="s">
        <v>677</v>
      </c>
      <c r="U82" s="115" t="s">
        <v>603</v>
      </c>
      <c r="V82" s="115" t="s">
        <v>604</v>
      </c>
      <c r="W82" s="169" t="s">
        <v>605</v>
      </c>
      <c r="X82" s="98" t="s">
        <v>2242</v>
      </c>
      <c r="Y82" s="109" t="s">
        <v>1086</v>
      </c>
      <c r="Z82" s="45"/>
      <c r="AA82" s="45"/>
      <c r="AB82" s="45"/>
    </row>
    <row r="83" spans="1:28" ht="15" customHeight="1" x14ac:dyDescent="0.25">
      <c r="A83" s="196">
        <v>0</v>
      </c>
      <c r="B83" s="86" t="s">
        <v>220</v>
      </c>
      <c r="C83" s="91"/>
      <c r="D83" s="99" t="s">
        <v>1174</v>
      </c>
      <c r="E83" s="90" t="s">
        <v>121</v>
      </c>
      <c r="F83" s="109" t="s">
        <v>498</v>
      </c>
      <c r="G83" s="86" t="s">
        <v>759</v>
      </c>
      <c r="H83" s="131" t="s">
        <v>758</v>
      </c>
      <c r="I83" s="99" t="s">
        <v>1491</v>
      </c>
      <c r="J83" s="91" t="s">
        <v>106</v>
      </c>
      <c r="K83" s="91" t="s">
        <v>1917</v>
      </c>
      <c r="L83" s="99" t="s">
        <v>287</v>
      </c>
      <c r="M83" s="114" t="s">
        <v>197</v>
      </c>
      <c r="N83" s="91" t="s">
        <v>198</v>
      </c>
      <c r="O83" s="90"/>
      <c r="P83" s="91" t="s">
        <v>635</v>
      </c>
      <c r="Q83" s="91" t="s">
        <v>590</v>
      </c>
      <c r="R83" s="98" t="s">
        <v>121</v>
      </c>
      <c r="S83" s="106">
        <v>40676</v>
      </c>
      <c r="T83" s="106" t="s">
        <v>677</v>
      </c>
      <c r="U83" s="115" t="s">
        <v>603</v>
      </c>
      <c r="V83" s="115" t="s">
        <v>604</v>
      </c>
      <c r="W83" s="108" t="s">
        <v>605</v>
      </c>
      <c r="X83" s="98" t="s">
        <v>2242</v>
      </c>
      <c r="Y83" s="109" t="s">
        <v>1086</v>
      </c>
    </row>
    <row r="84" spans="1:28" ht="15" customHeight="1" x14ac:dyDescent="0.25">
      <c r="A84" s="196">
        <v>0</v>
      </c>
      <c r="B84" s="86" t="s">
        <v>220</v>
      </c>
      <c r="C84" s="91"/>
      <c r="D84" s="99" t="s">
        <v>1175</v>
      </c>
      <c r="E84" s="90" t="s">
        <v>1504</v>
      </c>
      <c r="F84" s="109" t="s">
        <v>1524</v>
      </c>
      <c r="G84" s="86" t="s">
        <v>759</v>
      </c>
      <c r="H84" s="131" t="s">
        <v>758</v>
      </c>
      <c r="I84" s="99" t="s">
        <v>1491</v>
      </c>
      <c r="J84" s="91" t="s">
        <v>107</v>
      </c>
      <c r="K84" s="91" t="s">
        <v>108</v>
      </c>
      <c r="L84" s="99" t="s">
        <v>268</v>
      </c>
      <c r="M84" s="114" t="s">
        <v>199</v>
      </c>
      <c r="N84" s="91" t="s">
        <v>131</v>
      </c>
      <c r="O84" s="90" t="s">
        <v>653</v>
      </c>
      <c r="P84" s="91" t="s">
        <v>652</v>
      </c>
      <c r="Q84" s="91" t="s">
        <v>590</v>
      </c>
      <c r="R84" s="98" t="s">
        <v>121</v>
      </c>
      <c r="S84" s="106">
        <v>40709</v>
      </c>
      <c r="T84" s="106" t="s">
        <v>677</v>
      </c>
      <c r="U84" s="115" t="s">
        <v>603</v>
      </c>
      <c r="V84" s="115" t="s">
        <v>604</v>
      </c>
      <c r="W84" s="169" t="s">
        <v>605</v>
      </c>
      <c r="X84" s="98" t="s">
        <v>2242</v>
      </c>
      <c r="Y84" s="109" t="s">
        <v>1086</v>
      </c>
      <c r="Z84" s="45"/>
      <c r="AA84" s="45"/>
      <c r="AB84" s="45"/>
    </row>
    <row r="85" spans="1:28" ht="15" customHeight="1" x14ac:dyDescent="0.25">
      <c r="A85" s="195">
        <v>1</v>
      </c>
      <c r="B85" s="86" t="s">
        <v>220</v>
      </c>
      <c r="C85" s="91"/>
      <c r="D85" s="99" t="s">
        <v>1176</v>
      </c>
      <c r="E85" s="90" t="s">
        <v>1504</v>
      </c>
      <c r="F85" s="109" t="s">
        <v>498</v>
      </c>
      <c r="G85" s="86" t="s">
        <v>759</v>
      </c>
      <c r="H85" s="131" t="s">
        <v>760</v>
      </c>
      <c r="I85" s="99" t="s">
        <v>1492</v>
      </c>
      <c r="J85" s="91" t="s">
        <v>109</v>
      </c>
      <c r="K85" s="91" t="s">
        <v>110</v>
      </c>
      <c r="L85" s="91" t="s">
        <v>269</v>
      </c>
      <c r="M85" s="114" t="s">
        <v>200</v>
      </c>
      <c r="N85" s="91" t="s">
        <v>131</v>
      </c>
      <c r="O85" s="90"/>
      <c r="P85" s="91" t="s">
        <v>651</v>
      </c>
      <c r="Q85" s="91" t="s">
        <v>590</v>
      </c>
      <c r="R85" s="98" t="s">
        <v>121</v>
      </c>
      <c r="S85" s="106">
        <v>40666</v>
      </c>
      <c r="T85" s="108" t="s">
        <v>677</v>
      </c>
      <c r="U85" s="115" t="s">
        <v>603</v>
      </c>
      <c r="V85" s="115" t="s">
        <v>604</v>
      </c>
      <c r="W85" s="108" t="s">
        <v>605</v>
      </c>
      <c r="X85" s="98" t="s">
        <v>2242</v>
      </c>
      <c r="Y85" s="109" t="s">
        <v>1086</v>
      </c>
      <c r="Z85" s="45"/>
      <c r="AA85" s="45"/>
      <c r="AB85" s="45"/>
    </row>
    <row r="86" spans="1:28" ht="15" customHeight="1" x14ac:dyDescent="0.25">
      <c r="A86" s="195">
        <v>0</v>
      </c>
      <c r="B86" s="86" t="s">
        <v>220</v>
      </c>
      <c r="C86" s="91"/>
      <c r="D86" s="99" t="s">
        <v>1177</v>
      </c>
      <c r="E86" s="90" t="s">
        <v>1504</v>
      </c>
      <c r="F86" s="109" t="s">
        <v>1524</v>
      </c>
      <c r="G86" s="86" t="s">
        <v>759</v>
      </c>
      <c r="H86" s="131" t="s">
        <v>758</v>
      </c>
      <c r="I86" s="99" t="s">
        <v>1491</v>
      </c>
      <c r="J86" s="91" t="s">
        <v>111</v>
      </c>
      <c r="K86" s="91" t="s">
        <v>112</v>
      </c>
      <c r="L86" s="91" t="s">
        <v>269</v>
      </c>
      <c r="M86" s="114" t="s">
        <v>201</v>
      </c>
      <c r="N86" s="91" t="s">
        <v>131</v>
      </c>
      <c r="O86" s="90">
        <v>2010</v>
      </c>
      <c r="P86" s="91" t="s">
        <v>644</v>
      </c>
      <c r="Q86" s="91" t="s">
        <v>590</v>
      </c>
      <c r="R86" s="98" t="s">
        <v>121</v>
      </c>
      <c r="S86" s="106">
        <v>40608</v>
      </c>
      <c r="T86" s="106" t="s">
        <v>677</v>
      </c>
      <c r="U86" s="115" t="s">
        <v>603</v>
      </c>
      <c r="V86" s="115" t="s">
        <v>604</v>
      </c>
      <c r="W86" s="169" t="s">
        <v>605</v>
      </c>
      <c r="X86" s="98" t="s">
        <v>2242</v>
      </c>
      <c r="Y86" s="109" t="s">
        <v>1086</v>
      </c>
      <c r="Z86" s="45"/>
      <c r="AA86" s="45"/>
      <c r="AB86" s="45"/>
    </row>
    <row r="87" spans="1:28" ht="30" customHeight="1" x14ac:dyDescent="0.25">
      <c r="A87" s="195">
        <v>0</v>
      </c>
      <c r="B87" s="86" t="s">
        <v>221</v>
      </c>
      <c r="C87" s="91"/>
      <c r="D87" s="99" t="s">
        <v>1178</v>
      </c>
      <c r="E87" s="90" t="s">
        <v>121</v>
      </c>
      <c r="F87" s="109" t="s">
        <v>1509</v>
      </c>
      <c r="G87" s="91" t="s">
        <v>722</v>
      </c>
      <c r="H87" s="91" t="s">
        <v>722</v>
      </c>
      <c r="I87" s="99" t="s">
        <v>1498</v>
      </c>
      <c r="J87" s="91" t="s">
        <v>113</v>
      </c>
      <c r="K87" s="91" t="s">
        <v>114</v>
      </c>
      <c r="L87" s="99" t="s">
        <v>268</v>
      </c>
      <c r="M87" s="114" t="s">
        <v>202</v>
      </c>
      <c r="N87" s="91" t="s">
        <v>203</v>
      </c>
      <c r="O87" s="90">
        <v>2010</v>
      </c>
      <c r="P87" s="91" t="s">
        <v>654</v>
      </c>
      <c r="Q87" s="91" t="s">
        <v>590</v>
      </c>
      <c r="R87" s="98" t="s">
        <v>121</v>
      </c>
      <c r="S87" s="169">
        <v>2011</v>
      </c>
      <c r="T87" s="108" t="s">
        <v>677</v>
      </c>
      <c r="U87" s="115" t="s">
        <v>603</v>
      </c>
      <c r="V87" s="115" t="s">
        <v>604</v>
      </c>
      <c r="W87" s="108" t="s">
        <v>605</v>
      </c>
      <c r="X87" s="98" t="s">
        <v>2242</v>
      </c>
      <c r="Y87" s="109" t="s">
        <v>1086</v>
      </c>
    </row>
    <row r="88" spans="1:28" ht="30" customHeight="1" x14ac:dyDescent="0.25">
      <c r="A88" s="195">
        <v>0</v>
      </c>
      <c r="B88" s="86" t="s">
        <v>221</v>
      </c>
      <c r="C88" s="91"/>
      <c r="D88" s="99" t="s">
        <v>1179</v>
      </c>
      <c r="E88" s="90" t="s">
        <v>121</v>
      </c>
      <c r="F88" s="109" t="s">
        <v>498</v>
      </c>
      <c r="G88" s="91" t="s">
        <v>722</v>
      </c>
      <c r="H88" s="91" t="s">
        <v>722</v>
      </c>
      <c r="I88" s="99" t="s">
        <v>1498</v>
      </c>
      <c r="J88" s="91" t="s">
        <v>115</v>
      </c>
      <c r="K88" s="91" t="s">
        <v>116</v>
      </c>
      <c r="L88" s="99" t="s">
        <v>268</v>
      </c>
      <c r="M88" s="114" t="s">
        <v>204</v>
      </c>
      <c r="N88" s="91" t="s">
        <v>205</v>
      </c>
      <c r="O88" s="90">
        <v>2010</v>
      </c>
      <c r="P88" s="91" t="s">
        <v>654</v>
      </c>
      <c r="Q88" s="91" t="s">
        <v>590</v>
      </c>
      <c r="R88" s="98" t="s">
        <v>121</v>
      </c>
      <c r="S88" s="169">
        <v>2011</v>
      </c>
      <c r="T88" s="106" t="s">
        <v>677</v>
      </c>
      <c r="U88" s="115" t="s">
        <v>603</v>
      </c>
      <c r="V88" s="115" t="s">
        <v>604</v>
      </c>
      <c r="W88" s="169" t="s">
        <v>605</v>
      </c>
      <c r="X88" s="98" t="s">
        <v>2242</v>
      </c>
      <c r="Y88" s="109" t="s">
        <v>1086</v>
      </c>
    </row>
    <row r="89" spans="1:28" ht="15" customHeight="1" x14ac:dyDescent="0.25">
      <c r="A89" s="195">
        <v>1</v>
      </c>
      <c r="B89" s="109"/>
      <c r="C89" s="109"/>
      <c r="D89" s="90" t="s">
        <v>1312</v>
      </c>
      <c r="E89" s="90" t="s">
        <v>121</v>
      </c>
      <c r="F89" s="109" t="s">
        <v>1532</v>
      </c>
      <c r="G89" s="109" t="s">
        <v>214</v>
      </c>
      <c r="H89" s="109" t="s">
        <v>219</v>
      </c>
      <c r="I89" s="109" t="s">
        <v>1485</v>
      </c>
      <c r="J89" s="109" t="s">
        <v>1047</v>
      </c>
      <c r="K89" s="109" t="s">
        <v>1074</v>
      </c>
      <c r="L89" s="91" t="s">
        <v>267</v>
      </c>
      <c r="M89" s="109"/>
      <c r="N89" s="109" t="s">
        <v>1076</v>
      </c>
      <c r="O89" s="128" t="s">
        <v>1078</v>
      </c>
      <c r="P89" s="109" t="s">
        <v>1081</v>
      </c>
      <c r="Q89" s="109" t="s">
        <v>1082</v>
      </c>
      <c r="R89" s="98" t="s">
        <v>121</v>
      </c>
      <c r="S89" s="135">
        <v>41883</v>
      </c>
      <c r="T89" s="109" t="s">
        <v>1083</v>
      </c>
      <c r="U89" s="109" t="s">
        <v>1082</v>
      </c>
      <c r="V89" s="109"/>
      <c r="W89" s="135">
        <v>41792</v>
      </c>
      <c r="X89" s="111" t="s">
        <v>1077</v>
      </c>
      <c r="Y89" s="109" t="s">
        <v>1089</v>
      </c>
    </row>
    <row r="90" spans="1:28" ht="30" customHeight="1" x14ac:dyDescent="0.25">
      <c r="A90" s="195">
        <v>1</v>
      </c>
      <c r="B90" s="86" t="s">
        <v>1571</v>
      </c>
      <c r="C90" s="86"/>
      <c r="D90" s="99" t="s">
        <v>1626</v>
      </c>
      <c r="E90" s="90" t="s">
        <v>121</v>
      </c>
      <c r="F90" s="109"/>
      <c r="G90" s="86" t="s">
        <v>718</v>
      </c>
      <c r="H90" s="86" t="s">
        <v>720</v>
      </c>
      <c r="I90" s="99" t="s">
        <v>1482</v>
      </c>
      <c r="J90" s="91" t="s">
        <v>1615</v>
      </c>
      <c r="K90" s="91" t="s">
        <v>1622</v>
      </c>
      <c r="L90" s="99" t="s">
        <v>268</v>
      </c>
      <c r="M90" s="115" t="s">
        <v>1619</v>
      </c>
      <c r="N90" s="91" t="s">
        <v>131</v>
      </c>
      <c r="O90" s="90" t="s">
        <v>1631</v>
      </c>
      <c r="P90" s="91" t="s">
        <v>322</v>
      </c>
      <c r="Q90" s="91" t="s">
        <v>590</v>
      </c>
      <c r="R90" s="98" t="s">
        <v>121</v>
      </c>
      <c r="S90" s="106">
        <v>41718</v>
      </c>
      <c r="T90" s="108" t="s">
        <v>746</v>
      </c>
      <c r="U90" s="115" t="s">
        <v>603</v>
      </c>
      <c r="V90" s="91"/>
      <c r="W90" s="174">
        <v>41905</v>
      </c>
      <c r="X90" s="98" t="s">
        <v>2242</v>
      </c>
      <c r="Y90" s="109" t="s">
        <v>1086</v>
      </c>
    </row>
    <row r="91" spans="1:28" ht="15" customHeight="1" x14ac:dyDescent="0.25">
      <c r="A91" s="195">
        <v>1</v>
      </c>
      <c r="B91" s="86" t="s">
        <v>1571</v>
      </c>
      <c r="C91" s="86"/>
      <c r="D91" s="99" t="s">
        <v>1627</v>
      </c>
      <c r="E91" s="90" t="s">
        <v>121</v>
      </c>
      <c r="F91" s="109"/>
      <c r="G91" s="86" t="s">
        <v>1571</v>
      </c>
      <c r="H91" s="86" t="s">
        <v>1571</v>
      </c>
      <c r="I91" s="99" t="s">
        <v>2241</v>
      </c>
      <c r="J91" s="91" t="s">
        <v>1616</v>
      </c>
      <c r="K91" s="91" t="s">
        <v>1623</v>
      </c>
      <c r="L91" s="91" t="s">
        <v>2245</v>
      </c>
      <c r="M91" s="115" t="s">
        <v>1620</v>
      </c>
      <c r="N91" s="91" t="s">
        <v>744</v>
      </c>
      <c r="O91" s="90" t="s">
        <v>1637</v>
      </c>
      <c r="P91" s="91" t="s">
        <v>322</v>
      </c>
      <c r="Q91" s="91" t="s">
        <v>590</v>
      </c>
      <c r="R91" s="98" t="s">
        <v>121</v>
      </c>
      <c r="S91" s="174">
        <v>41855</v>
      </c>
      <c r="T91" s="106" t="s">
        <v>1630</v>
      </c>
      <c r="U91" s="171" t="s">
        <v>1625</v>
      </c>
      <c r="V91" s="115" t="s">
        <v>1635</v>
      </c>
      <c r="W91" s="174">
        <v>41905</v>
      </c>
      <c r="X91" s="98" t="s">
        <v>2242</v>
      </c>
      <c r="Y91" s="109" t="s">
        <v>1086</v>
      </c>
    </row>
    <row r="92" spans="1:28" ht="15" customHeight="1" x14ac:dyDescent="0.25">
      <c r="A92" s="195">
        <v>1</v>
      </c>
      <c r="B92" s="86" t="s">
        <v>1571</v>
      </c>
      <c r="C92" s="86"/>
      <c r="D92" s="99" t="s">
        <v>1628</v>
      </c>
      <c r="E92" s="90" t="s">
        <v>121</v>
      </c>
      <c r="F92" s="109"/>
      <c r="G92" s="86" t="s">
        <v>1571</v>
      </c>
      <c r="H92" s="86" t="s">
        <v>1571</v>
      </c>
      <c r="I92" s="99" t="s">
        <v>2241</v>
      </c>
      <c r="J92" s="91" t="s">
        <v>1617</v>
      </c>
      <c r="K92" s="91"/>
      <c r="L92" s="91" t="s">
        <v>2245</v>
      </c>
      <c r="M92" s="129"/>
      <c r="N92" s="91" t="s">
        <v>744</v>
      </c>
      <c r="O92" s="90" t="s">
        <v>1637</v>
      </c>
      <c r="P92" s="91" t="s">
        <v>322</v>
      </c>
      <c r="Q92" s="91" t="s">
        <v>590</v>
      </c>
      <c r="R92" s="98" t="s">
        <v>121</v>
      </c>
      <c r="S92" s="174">
        <v>41855</v>
      </c>
      <c r="T92" s="106" t="s">
        <v>1630</v>
      </c>
      <c r="U92" s="171" t="s">
        <v>1625</v>
      </c>
      <c r="V92" s="115" t="s">
        <v>1634</v>
      </c>
      <c r="W92" s="174">
        <v>41905</v>
      </c>
      <c r="X92" s="98" t="s">
        <v>2242</v>
      </c>
      <c r="Y92" s="109" t="s">
        <v>1086</v>
      </c>
    </row>
    <row r="93" spans="1:28" ht="30" customHeight="1" x14ac:dyDescent="0.25">
      <c r="A93" s="195">
        <v>1</v>
      </c>
      <c r="B93" s="86" t="s">
        <v>1571</v>
      </c>
      <c r="C93" s="86"/>
      <c r="D93" s="99" t="s">
        <v>1629</v>
      </c>
      <c r="E93" s="90" t="s">
        <v>121</v>
      </c>
      <c r="F93" s="109"/>
      <c r="G93" s="86" t="s">
        <v>718</v>
      </c>
      <c r="H93" s="86" t="s">
        <v>720</v>
      </c>
      <c r="I93" s="99" t="s">
        <v>1482</v>
      </c>
      <c r="J93" s="91" t="s">
        <v>1618</v>
      </c>
      <c r="K93" s="91" t="s">
        <v>1624</v>
      </c>
      <c r="L93" s="91" t="s">
        <v>267</v>
      </c>
      <c r="M93" s="115" t="s">
        <v>1621</v>
      </c>
      <c r="N93" s="91" t="s">
        <v>207</v>
      </c>
      <c r="O93" s="90" t="s">
        <v>1637</v>
      </c>
      <c r="P93" s="91" t="s">
        <v>322</v>
      </c>
      <c r="Q93" s="91" t="s">
        <v>590</v>
      </c>
      <c r="R93" s="98" t="s">
        <v>121</v>
      </c>
      <c r="S93" s="174">
        <v>41877</v>
      </c>
      <c r="T93" s="106" t="s">
        <v>1630</v>
      </c>
      <c r="U93" s="171" t="s">
        <v>1625</v>
      </c>
      <c r="V93" s="115" t="s">
        <v>1636</v>
      </c>
      <c r="W93" s="174">
        <v>41905</v>
      </c>
      <c r="X93" s="98" t="s">
        <v>2242</v>
      </c>
      <c r="Y93" s="109" t="s">
        <v>1086</v>
      </c>
    </row>
    <row r="94" spans="1:28" ht="15" customHeight="1" x14ac:dyDescent="0.25">
      <c r="A94" s="195">
        <v>1</v>
      </c>
      <c r="B94" s="109"/>
      <c r="C94" s="109"/>
      <c r="D94" s="90" t="s">
        <v>1313</v>
      </c>
      <c r="E94" s="90" t="s">
        <v>121</v>
      </c>
      <c r="F94" s="109" t="s">
        <v>1532</v>
      </c>
      <c r="G94" s="109" t="s">
        <v>214</v>
      </c>
      <c r="H94" s="109" t="s">
        <v>219</v>
      </c>
      <c r="I94" s="109" t="s">
        <v>1485</v>
      </c>
      <c r="J94" s="109" t="s">
        <v>1048</v>
      </c>
      <c r="K94" s="109" t="s">
        <v>1074</v>
      </c>
      <c r="L94" s="91" t="s">
        <v>267</v>
      </c>
      <c r="M94" s="109"/>
      <c r="N94" s="109" t="s">
        <v>1076</v>
      </c>
      <c r="O94" s="128" t="s">
        <v>1078</v>
      </c>
      <c r="P94" s="109" t="s">
        <v>1081</v>
      </c>
      <c r="Q94" s="109" t="s">
        <v>1082</v>
      </c>
      <c r="R94" s="98" t="s">
        <v>121</v>
      </c>
      <c r="S94" s="135">
        <v>41883</v>
      </c>
      <c r="T94" s="109" t="s">
        <v>1083</v>
      </c>
      <c r="U94" s="109" t="s">
        <v>1082</v>
      </c>
      <c r="V94" s="109"/>
      <c r="W94" s="135">
        <v>41792</v>
      </c>
      <c r="X94" s="111" t="s">
        <v>1077</v>
      </c>
      <c r="Y94" s="109" t="s">
        <v>1089</v>
      </c>
    </row>
    <row r="95" spans="1:28" ht="30" customHeight="1" x14ac:dyDescent="0.25">
      <c r="A95" s="195">
        <v>1</v>
      </c>
      <c r="B95" s="86" t="s">
        <v>718</v>
      </c>
      <c r="C95" s="91"/>
      <c r="D95" s="99" t="s">
        <v>1644</v>
      </c>
      <c r="E95" s="90" t="s">
        <v>121</v>
      </c>
      <c r="F95" s="109"/>
      <c r="G95" s="91" t="s">
        <v>722</v>
      </c>
      <c r="H95" s="91" t="s">
        <v>722</v>
      </c>
      <c r="I95" s="99" t="s">
        <v>1498</v>
      </c>
      <c r="J95" s="91" t="s">
        <v>1646</v>
      </c>
      <c r="K95" s="107" t="s">
        <v>1651</v>
      </c>
      <c r="L95" s="99" t="s">
        <v>268</v>
      </c>
      <c r="M95" s="114" t="s">
        <v>1649</v>
      </c>
      <c r="N95" s="91" t="s">
        <v>1648</v>
      </c>
      <c r="O95" s="90">
        <v>2005</v>
      </c>
      <c r="P95" s="91" t="s">
        <v>1650</v>
      </c>
      <c r="Q95" s="91" t="s">
        <v>590</v>
      </c>
      <c r="R95" s="98" t="s">
        <v>121</v>
      </c>
      <c r="S95" s="173">
        <v>41640</v>
      </c>
      <c r="T95" s="169" t="s">
        <v>1642</v>
      </c>
      <c r="U95" s="91" t="s">
        <v>1643</v>
      </c>
      <c r="V95" s="115" t="s">
        <v>1652</v>
      </c>
      <c r="W95" s="174">
        <v>41905</v>
      </c>
      <c r="X95" s="98" t="s">
        <v>2242</v>
      </c>
      <c r="Y95" s="109" t="s">
        <v>1086</v>
      </c>
    </row>
    <row r="96" spans="1:28" ht="15" customHeight="1" x14ac:dyDescent="0.25">
      <c r="A96" s="195">
        <v>1</v>
      </c>
      <c r="B96" s="86"/>
      <c r="C96" s="86"/>
      <c r="D96" s="91" t="s">
        <v>1248</v>
      </c>
      <c r="E96" s="90" t="s">
        <v>121</v>
      </c>
      <c r="F96" s="86"/>
      <c r="G96" s="86" t="s">
        <v>759</v>
      </c>
      <c r="H96" s="131" t="s">
        <v>760</v>
      </c>
      <c r="I96" s="86" t="s">
        <v>1492</v>
      </c>
      <c r="J96" s="86" t="s">
        <v>1521</v>
      </c>
      <c r="K96" s="86" t="s">
        <v>1521</v>
      </c>
      <c r="L96" s="86" t="s">
        <v>269</v>
      </c>
      <c r="M96" s="86" t="s">
        <v>1596</v>
      </c>
      <c r="N96" s="86" t="s">
        <v>131</v>
      </c>
      <c r="O96" s="86" t="s">
        <v>1607</v>
      </c>
      <c r="P96" s="86" t="s">
        <v>1608</v>
      </c>
      <c r="Q96" s="86" t="s">
        <v>644</v>
      </c>
      <c r="R96" s="129" t="s">
        <v>1596</v>
      </c>
      <c r="S96" s="86" t="s">
        <v>1596</v>
      </c>
      <c r="T96" s="86" t="s">
        <v>1596</v>
      </c>
      <c r="U96" s="86" t="s">
        <v>1603</v>
      </c>
      <c r="V96" s="86" t="s">
        <v>1596</v>
      </c>
      <c r="W96" s="135">
        <v>41904</v>
      </c>
      <c r="X96" s="98" t="s">
        <v>2242</v>
      </c>
      <c r="Y96" s="86" t="s">
        <v>1088</v>
      </c>
    </row>
    <row r="97" spans="1:28" ht="15" customHeight="1" x14ac:dyDescent="0.25">
      <c r="A97" s="195">
        <v>1</v>
      </c>
      <c r="B97" s="86"/>
      <c r="C97" s="86"/>
      <c r="D97" s="91" t="s">
        <v>1602</v>
      </c>
      <c r="E97" s="90" t="s">
        <v>121</v>
      </c>
      <c r="F97" s="86"/>
      <c r="G97" s="131" t="s">
        <v>214</v>
      </c>
      <c r="H97" s="116" t="s">
        <v>219</v>
      </c>
      <c r="I97" s="86" t="s">
        <v>1485</v>
      </c>
      <c r="J97" s="86" t="s">
        <v>698</v>
      </c>
      <c r="K97" s="86" t="s">
        <v>1606</v>
      </c>
      <c r="L97" s="86" t="s">
        <v>268</v>
      </c>
      <c r="M97" s="86" t="s">
        <v>1596</v>
      </c>
      <c r="N97" s="86" t="s">
        <v>131</v>
      </c>
      <c r="O97" s="86" t="s">
        <v>1669</v>
      </c>
      <c r="P97" s="86" t="s">
        <v>644</v>
      </c>
      <c r="Q97" s="86" t="s">
        <v>644</v>
      </c>
      <c r="R97" s="129" t="s">
        <v>1596</v>
      </c>
      <c r="S97" s="86" t="s">
        <v>1596</v>
      </c>
      <c r="T97" s="86" t="s">
        <v>1596</v>
      </c>
      <c r="U97" s="86" t="s">
        <v>1603</v>
      </c>
      <c r="V97" s="86" t="s">
        <v>1596</v>
      </c>
      <c r="W97" s="135">
        <v>41904</v>
      </c>
      <c r="X97" s="98" t="s">
        <v>2242</v>
      </c>
      <c r="Y97" s="86" t="s">
        <v>1088</v>
      </c>
    </row>
    <row r="98" spans="1:28" ht="15" customHeight="1" x14ac:dyDescent="0.25">
      <c r="A98" s="195">
        <v>1</v>
      </c>
      <c r="B98" s="86"/>
      <c r="C98" s="86"/>
      <c r="D98" s="91" t="s">
        <v>1250</v>
      </c>
      <c r="E98" s="90" t="s">
        <v>121</v>
      </c>
      <c r="F98" s="86"/>
      <c r="G98" s="131" t="s">
        <v>214</v>
      </c>
      <c r="H98" s="116" t="s">
        <v>219</v>
      </c>
      <c r="I98" s="86" t="s">
        <v>1485</v>
      </c>
      <c r="J98" s="86" t="s">
        <v>1522</v>
      </c>
      <c r="K98" s="86" t="s">
        <v>1609</v>
      </c>
      <c r="L98" s="86" t="s">
        <v>268</v>
      </c>
      <c r="M98" s="86" t="s">
        <v>1596</v>
      </c>
      <c r="N98" s="86" t="s">
        <v>131</v>
      </c>
      <c r="O98" s="86" t="s">
        <v>1667</v>
      </c>
      <c r="P98" s="86" t="s">
        <v>1672</v>
      </c>
      <c r="Q98" s="86" t="s">
        <v>644</v>
      </c>
      <c r="R98" s="129" t="s">
        <v>1596</v>
      </c>
      <c r="S98" s="86" t="s">
        <v>1596</v>
      </c>
      <c r="T98" s="86" t="s">
        <v>1596</v>
      </c>
      <c r="U98" s="86" t="s">
        <v>1603</v>
      </c>
      <c r="V98" s="86" t="s">
        <v>1596</v>
      </c>
      <c r="W98" s="135">
        <v>41904</v>
      </c>
      <c r="X98" s="98" t="s">
        <v>2242</v>
      </c>
      <c r="Y98" s="86" t="s">
        <v>1088</v>
      </c>
    </row>
    <row r="99" spans="1:28" ht="15" customHeight="1" x14ac:dyDescent="0.25">
      <c r="A99" s="195">
        <v>0</v>
      </c>
      <c r="B99" s="86" t="s">
        <v>250</v>
      </c>
      <c r="C99" s="86"/>
      <c r="D99" s="91" t="s">
        <v>1183</v>
      </c>
      <c r="E99" s="90" t="s">
        <v>121</v>
      </c>
      <c r="F99" s="109" t="s">
        <v>1534</v>
      </c>
      <c r="G99" s="131" t="s">
        <v>214</v>
      </c>
      <c r="H99" s="116" t="s">
        <v>219</v>
      </c>
      <c r="I99" s="99" t="s">
        <v>1485</v>
      </c>
      <c r="J99" s="86" t="s">
        <v>579</v>
      </c>
      <c r="K99" s="86" t="s">
        <v>770</v>
      </c>
      <c r="L99" s="99" t="s">
        <v>268</v>
      </c>
      <c r="M99" s="115" t="s">
        <v>889</v>
      </c>
      <c r="N99" s="86" t="s">
        <v>888</v>
      </c>
      <c r="O99" s="109" t="s">
        <v>899</v>
      </c>
      <c r="P99" s="86" t="s">
        <v>771</v>
      </c>
      <c r="Q99" s="86" t="s">
        <v>767</v>
      </c>
      <c r="R99" s="98" t="s">
        <v>121</v>
      </c>
      <c r="S99" s="135">
        <v>40387</v>
      </c>
      <c r="T99" s="86"/>
      <c r="U99" s="115" t="s">
        <v>883</v>
      </c>
      <c r="V99" s="86" t="s">
        <v>886</v>
      </c>
      <c r="W99" s="135">
        <v>41786</v>
      </c>
      <c r="X99" s="98" t="s">
        <v>2242</v>
      </c>
      <c r="Y99" s="86" t="s">
        <v>1087</v>
      </c>
    </row>
    <row r="100" spans="1:28" ht="15" customHeight="1" x14ac:dyDescent="0.25">
      <c r="A100" s="195">
        <v>0</v>
      </c>
      <c r="B100" s="86" t="s">
        <v>250</v>
      </c>
      <c r="C100" s="86" t="s">
        <v>212</v>
      </c>
      <c r="D100" s="91" t="s">
        <v>1184</v>
      </c>
      <c r="E100" s="90" t="s">
        <v>1504</v>
      </c>
      <c r="F100" s="109" t="s">
        <v>1529</v>
      </c>
      <c r="G100" s="131" t="s">
        <v>208</v>
      </c>
      <c r="H100" s="116" t="s">
        <v>212</v>
      </c>
      <c r="I100" s="99" t="s">
        <v>1499</v>
      </c>
      <c r="J100" s="86" t="s">
        <v>772</v>
      </c>
      <c r="K100" s="86" t="s">
        <v>810</v>
      </c>
      <c r="L100" s="99" t="s">
        <v>268</v>
      </c>
      <c r="M100" s="115" t="s">
        <v>890</v>
      </c>
      <c r="N100" s="86" t="s">
        <v>131</v>
      </c>
      <c r="O100" s="109" t="s">
        <v>882</v>
      </c>
      <c r="P100" s="86" t="s">
        <v>811</v>
      </c>
      <c r="Q100" s="86" t="s">
        <v>767</v>
      </c>
      <c r="R100" s="98" t="s">
        <v>121</v>
      </c>
      <c r="S100" s="135">
        <v>41144</v>
      </c>
      <c r="T100" s="86"/>
      <c r="U100" s="171" t="s">
        <v>714</v>
      </c>
      <c r="V100" s="86" t="s">
        <v>886</v>
      </c>
      <c r="W100" s="135">
        <v>41786</v>
      </c>
      <c r="X100" s="98" t="s">
        <v>2242</v>
      </c>
      <c r="Y100" s="86" t="s">
        <v>1087</v>
      </c>
      <c r="Z100" s="45"/>
      <c r="AA100" s="45"/>
      <c r="AB100" s="45"/>
    </row>
    <row r="101" spans="1:28" ht="15" customHeight="1" x14ac:dyDescent="0.25">
      <c r="A101" s="195">
        <v>0</v>
      </c>
      <c r="B101" s="86" t="s">
        <v>250</v>
      </c>
      <c r="C101" s="86" t="s">
        <v>212</v>
      </c>
      <c r="D101" s="91" t="s">
        <v>1185</v>
      </c>
      <c r="E101" s="90" t="s">
        <v>1504</v>
      </c>
      <c r="F101" s="109" t="s">
        <v>1529</v>
      </c>
      <c r="G101" s="131" t="s">
        <v>208</v>
      </c>
      <c r="H101" s="116" t="s">
        <v>212</v>
      </c>
      <c r="I101" s="99" t="s">
        <v>1499</v>
      </c>
      <c r="J101" s="86" t="s">
        <v>773</v>
      </c>
      <c r="K101" s="86" t="s">
        <v>810</v>
      </c>
      <c r="L101" s="99" t="s">
        <v>268</v>
      </c>
      <c r="M101" s="115" t="s">
        <v>891</v>
      </c>
      <c r="N101" s="86" t="s">
        <v>131</v>
      </c>
      <c r="O101" s="109" t="s">
        <v>882</v>
      </c>
      <c r="P101" s="86" t="s">
        <v>811</v>
      </c>
      <c r="Q101" s="86" t="s">
        <v>767</v>
      </c>
      <c r="R101" s="98" t="s">
        <v>121</v>
      </c>
      <c r="S101" s="135">
        <v>41144</v>
      </c>
      <c r="T101" s="86"/>
      <c r="U101" s="171" t="s">
        <v>714</v>
      </c>
      <c r="V101" s="86" t="s">
        <v>886</v>
      </c>
      <c r="W101" s="135">
        <v>41786</v>
      </c>
      <c r="X101" s="98" t="s">
        <v>2242</v>
      </c>
      <c r="Y101" s="86" t="s">
        <v>1087</v>
      </c>
      <c r="Z101" s="45"/>
      <c r="AA101" s="45"/>
      <c r="AB101" s="45"/>
    </row>
    <row r="102" spans="1:28" ht="15" customHeight="1" x14ac:dyDescent="0.25">
      <c r="A102" s="195">
        <v>0</v>
      </c>
      <c r="B102" s="86" t="s">
        <v>250</v>
      </c>
      <c r="C102" s="86" t="s">
        <v>212</v>
      </c>
      <c r="D102" s="91" t="s">
        <v>1186</v>
      </c>
      <c r="E102" s="90" t="s">
        <v>1504</v>
      </c>
      <c r="F102" s="109" t="s">
        <v>1529</v>
      </c>
      <c r="G102" s="131" t="s">
        <v>208</v>
      </c>
      <c r="H102" s="116" t="s">
        <v>212</v>
      </c>
      <c r="I102" s="99" t="s">
        <v>1499</v>
      </c>
      <c r="J102" s="86" t="s">
        <v>774</v>
      </c>
      <c r="K102" s="86" t="s">
        <v>812</v>
      </c>
      <c r="L102" s="99" t="s">
        <v>268</v>
      </c>
      <c r="M102" s="115" t="s">
        <v>892</v>
      </c>
      <c r="N102" s="86" t="s">
        <v>131</v>
      </c>
      <c r="O102" s="109" t="s">
        <v>882</v>
      </c>
      <c r="P102" s="86" t="s">
        <v>811</v>
      </c>
      <c r="Q102" s="86" t="s">
        <v>767</v>
      </c>
      <c r="R102" s="98" t="s">
        <v>121</v>
      </c>
      <c r="S102" s="135">
        <v>41144</v>
      </c>
      <c r="T102" s="86"/>
      <c r="U102" s="171" t="s">
        <v>714</v>
      </c>
      <c r="V102" s="86" t="s">
        <v>886</v>
      </c>
      <c r="W102" s="135">
        <v>41786</v>
      </c>
      <c r="X102" s="98" t="s">
        <v>2242</v>
      </c>
      <c r="Y102" s="86" t="s">
        <v>1087</v>
      </c>
      <c r="Z102" s="45"/>
      <c r="AA102" s="45"/>
      <c r="AB102" s="45"/>
    </row>
    <row r="103" spans="1:28" ht="15" customHeight="1" x14ac:dyDescent="0.25">
      <c r="A103" s="195">
        <v>0</v>
      </c>
      <c r="B103" s="86" t="s">
        <v>250</v>
      </c>
      <c r="C103" s="86" t="s">
        <v>212</v>
      </c>
      <c r="D103" s="91" t="s">
        <v>1187</v>
      </c>
      <c r="E103" s="90" t="s">
        <v>1504</v>
      </c>
      <c r="F103" s="109" t="s">
        <v>1529</v>
      </c>
      <c r="G103" s="131" t="s">
        <v>208</v>
      </c>
      <c r="H103" s="116" t="s">
        <v>212</v>
      </c>
      <c r="I103" s="99" t="s">
        <v>1499</v>
      </c>
      <c r="J103" s="86" t="s">
        <v>775</v>
      </c>
      <c r="K103" s="86" t="s">
        <v>812</v>
      </c>
      <c r="L103" s="99" t="s">
        <v>268</v>
      </c>
      <c r="M103" s="115" t="s">
        <v>893</v>
      </c>
      <c r="N103" s="86" t="s">
        <v>887</v>
      </c>
      <c r="O103" s="109" t="s">
        <v>882</v>
      </c>
      <c r="P103" s="86" t="s">
        <v>811</v>
      </c>
      <c r="Q103" s="86" t="s">
        <v>767</v>
      </c>
      <c r="R103" s="98" t="s">
        <v>121</v>
      </c>
      <c r="S103" s="135">
        <v>41144</v>
      </c>
      <c r="T103" s="86"/>
      <c r="U103" s="171" t="s">
        <v>714</v>
      </c>
      <c r="V103" s="86" t="s">
        <v>886</v>
      </c>
      <c r="W103" s="135">
        <v>41786</v>
      </c>
      <c r="X103" s="98" t="s">
        <v>2242</v>
      </c>
      <c r="Y103" s="86" t="s">
        <v>1087</v>
      </c>
      <c r="Z103" s="45"/>
      <c r="AA103" s="45"/>
      <c r="AB103" s="45"/>
    </row>
    <row r="104" spans="1:28" ht="15" customHeight="1" x14ac:dyDescent="0.25">
      <c r="A104" s="195">
        <v>0</v>
      </c>
      <c r="B104" s="86" t="s">
        <v>250</v>
      </c>
      <c r="C104" s="86" t="s">
        <v>212</v>
      </c>
      <c r="D104" s="91" t="s">
        <v>1188</v>
      </c>
      <c r="E104" s="90" t="s">
        <v>1504</v>
      </c>
      <c r="F104" s="109" t="s">
        <v>1529</v>
      </c>
      <c r="G104" s="131" t="s">
        <v>208</v>
      </c>
      <c r="H104" s="116" t="s">
        <v>212</v>
      </c>
      <c r="I104" s="99" t="s">
        <v>1499</v>
      </c>
      <c r="J104" s="86" t="s">
        <v>776</v>
      </c>
      <c r="K104" s="86" t="s">
        <v>812</v>
      </c>
      <c r="L104" s="99" t="s">
        <v>268</v>
      </c>
      <c r="M104" s="115" t="s">
        <v>894</v>
      </c>
      <c r="N104" s="86" t="s">
        <v>131</v>
      </c>
      <c r="O104" s="109" t="s">
        <v>882</v>
      </c>
      <c r="P104" s="86" t="s">
        <v>811</v>
      </c>
      <c r="Q104" s="86" t="s">
        <v>767</v>
      </c>
      <c r="R104" s="98" t="s">
        <v>121</v>
      </c>
      <c r="S104" s="135">
        <v>41144</v>
      </c>
      <c r="T104" s="86"/>
      <c r="U104" s="171" t="s">
        <v>714</v>
      </c>
      <c r="V104" s="86" t="s">
        <v>886</v>
      </c>
      <c r="W104" s="135">
        <v>41786</v>
      </c>
      <c r="X104" s="98" t="s">
        <v>2242</v>
      </c>
      <c r="Y104" s="86" t="s">
        <v>1087</v>
      </c>
      <c r="Z104" s="45"/>
      <c r="AA104" s="45"/>
      <c r="AB104" s="45"/>
    </row>
    <row r="105" spans="1:28" ht="15" customHeight="1" x14ac:dyDescent="0.25">
      <c r="A105" s="195">
        <v>0</v>
      </c>
      <c r="B105" s="86" t="s">
        <v>250</v>
      </c>
      <c r="C105" s="86" t="s">
        <v>212</v>
      </c>
      <c r="D105" s="91" t="s">
        <v>1189</v>
      </c>
      <c r="E105" s="90" t="s">
        <v>1504</v>
      </c>
      <c r="F105" s="109" t="s">
        <v>1529</v>
      </c>
      <c r="G105" s="131" t="s">
        <v>208</v>
      </c>
      <c r="H105" s="116" t="s">
        <v>212</v>
      </c>
      <c r="I105" s="99" t="s">
        <v>1499</v>
      </c>
      <c r="J105" s="86" t="s">
        <v>777</v>
      </c>
      <c r="K105" s="86" t="s">
        <v>812</v>
      </c>
      <c r="L105" s="99" t="s">
        <v>268</v>
      </c>
      <c r="M105" s="115" t="s">
        <v>895</v>
      </c>
      <c r="N105" s="86" t="s">
        <v>887</v>
      </c>
      <c r="O105" s="109" t="s">
        <v>882</v>
      </c>
      <c r="P105" s="86" t="s">
        <v>811</v>
      </c>
      <c r="Q105" s="86" t="s">
        <v>767</v>
      </c>
      <c r="R105" s="98" t="s">
        <v>121</v>
      </c>
      <c r="S105" s="135">
        <v>41144</v>
      </c>
      <c r="T105" s="86"/>
      <c r="U105" s="171" t="s">
        <v>714</v>
      </c>
      <c r="V105" s="86" t="s">
        <v>886</v>
      </c>
      <c r="W105" s="135">
        <v>41786</v>
      </c>
      <c r="X105" s="98" t="s">
        <v>2242</v>
      </c>
      <c r="Y105" s="86" t="s">
        <v>1087</v>
      </c>
      <c r="Z105" s="45"/>
      <c r="AA105" s="45"/>
      <c r="AB105" s="45"/>
    </row>
    <row r="106" spans="1:28" ht="15" customHeight="1" x14ac:dyDescent="0.25">
      <c r="A106" s="195">
        <v>0</v>
      </c>
      <c r="B106" s="86" t="s">
        <v>250</v>
      </c>
      <c r="C106" s="86" t="s">
        <v>212</v>
      </c>
      <c r="D106" s="91" t="s">
        <v>1190</v>
      </c>
      <c r="E106" s="90" t="s">
        <v>1504</v>
      </c>
      <c r="F106" s="109" t="s">
        <v>1529</v>
      </c>
      <c r="G106" s="131" t="s">
        <v>208</v>
      </c>
      <c r="H106" s="116" t="s">
        <v>212</v>
      </c>
      <c r="I106" s="99" t="s">
        <v>1499</v>
      </c>
      <c r="J106" s="86" t="s">
        <v>778</v>
      </c>
      <c r="K106" s="86" t="s">
        <v>812</v>
      </c>
      <c r="L106" s="99" t="s">
        <v>268</v>
      </c>
      <c r="M106" s="115" t="s">
        <v>896</v>
      </c>
      <c r="N106" s="86" t="s">
        <v>131</v>
      </c>
      <c r="O106" s="109" t="s">
        <v>882</v>
      </c>
      <c r="P106" s="86" t="s">
        <v>811</v>
      </c>
      <c r="Q106" s="86" t="s">
        <v>767</v>
      </c>
      <c r="R106" s="98" t="s">
        <v>121</v>
      </c>
      <c r="S106" s="135">
        <v>41144</v>
      </c>
      <c r="T106" s="86"/>
      <c r="U106" s="171" t="s">
        <v>714</v>
      </c>
      <c r="V106" s="86" t="s">
        <v>886</v>
      </c>
      <c r="W106" s="135">
        <v>41786</v>
      </c>
      <c r="X106" s="98" t="s">
        <v>2242</v>
      </c>
      <c r="Y106" s="86" t="s">
        <v>1087</v>
      </c>
      <c r="Z106" s="45"/>
      <c r="AA106" s="45"/>
      <c r="AB106" s="45"/>
    </row>
    <row r="107" spans="1:28" ht="15" customHeight="1" x14ac:dyDescent="0.25">
      <c r="A107" s="195">
        <v>0</v>
      </c>
      <c r="B107" s="86" t="s">
        <v>250</v>
      </c>
      <c r="C107" s="86" t="s">
        <v>212</v>
      </c>
      <c r="D107" s="91" t="s">
        <v>1191</v>
      </c>
      <c r="E107" s="90" t="s">
        <v>1504</v>
      </c>
      <c r="F107" s="109" t="s">
        <v>1529</v>
      </c>
      <c r="G107" s="131" t="s">
        <v>208</v>
      </c>
      <c r="H107" s="116" t="s">
        <v>212</v>
      </c>
      <c r="I107" s="99" t="s">
        <v>1499</v>
      </c>
      <c r="J107" s="86" t="s">
        <v>779</v>
      </c>
      <c r="K107" s="86" t="s">
        <v>812</v>
      </c>
      <c r="L107" s="99" t="s">
        <v>268</v>
      </c>
      <c r="M107" s="115" t="s">
        <v>897</v>
      </c>
      <c r="N107" s="86" t="s">
        <v>131</v>
      </c>
      <c r="O107" s="109" t="s">
        <v>882</v>
      </c>
      <c r="P107" s="86" t="s">
        <v>811</v>
      </c>
      <c r="Q107" s="86" t="s">
        <v>767</v>
      </c>
      <c r="R107" s="98" t="s">
        <v>121</v>
      </c>
      <c r="S107" s="135">
        <v>41144</v>
      </c>
      <c r="T107" s="86"/>
      <c r="U107" s="171" t="s">
        <v>714</v>
      </c>
      <c r="V107" s="86" t="s">
        <v>886</v>
      </c>
      <c r="W107" s="135">
        <v>41786</v>
      </c>
      <c r="X107" s="98" t="s">
        <v>2242</v>
      </c>
      <c r="Y107" s="86" t="s">
        <v>1087</v>
      </c>
      <c r="Z107" s="45"/>
      <c r="AA107" s="45"/>
      <c r="AB107" s="45"/>
    </row>
    <row r="108" spans="1:28" ht="15" customHeight="1" x14ac:dyDescent="0.25">
      <c r="A108" s="195">
        <v>0</v>
      </c>
      <c r="B108" s="86" t="s">
        <v>250</v>
      </c>
      <c r="C108" s="86" t="s">
        <v>212</v>
      </c>
      <c r="D108" s="91" t="s">
        <v>1192</v>
      </c>
      <c r="E108" s="90" t="s">
        <v>121</v>
      </c>
      <c r="F108" s="109" t="s">
        <v>498</v>
      </c>
      <c r="G108" s="131" t="s">
        <v>208</v>
      </c>
      <c r="H108" s="116" t="s">
        <v>212</v>
      </c>
      <c r="I108" s="99" t="s">
        <v>1499</v>
      </c>
      <c r="J108" s="86" t="s">
        <v>780</v>
      </c>
      <c r="K108" s="86" t="s">
        <v>814</v>
      </c>
      <c r="L108" s="99" t="s">
        <v>268</v>
      </c>
      <c r="M108" s="115" t="s">
        <v>898</v>
      </c>
      <c r="N108" s="86" t="s">
        <v>131</v>
      </c>
      <c r="O108" s="109" t="s">
        <v>882</v>
      </c>
      <c r="P108" s="86" t="s">
        <v>811</v>
      </c>
      <c r="Q108" s="86" t="s">
        <v>767</v>
      </c>
      <c r="R108" s="98" t="s">
        <v>121</v>
      </c>
      <c r="S108" s="135">
        <v>41144</v>
      </c>
      <c r="T108" s="86"/>
      <c r="U108" s="171" t="s">
        <v>714</v>
      </c>
      <c r="V108" s="86" t="s">
        <v>886</v>
      </c>
      <c r="W108" s="135">
        <v>41786</v>
      </c>
      <c r="X108" s="98" t="s">
        <v>2242</v>
      </c>
      <c r="Y108" s="86" t="s">
        <v>1087</v>
      </c>
    </row>
    <row r="109" spans="1:28" ht="15" customHeight="1" x14ac:dyDescent="0.25">
      <c r="A109" s="195">
        <v>0</v>
      </c>
      <c r="B109" s="86" t="s">
        <v>250</v>
      </c>
      <c r="C109" s="86" t="s">
        <v>781</v>
      </c>
      <c r="D109" s="91" t="s">
        <v>1193</v>
      </c>
      <c r="E109" s="90" t="s">
        <v>1504</v>
      </c>
      <c r="F109" s="109" t="s">
        <v>1513</v>
      </c>
      <c r="G109" s="131" t="s">
        <v>208</v>
      </c>
      <c r="H109" s="116" t="s">
        <v>213</v>
      </c>
      <c r="I109" s="99" t="s">
        <v>1490</v>
      </c>
      <c r="J109" s="86" t="s">
        <v>782</v>
      </c>
      <c r="K109" s="86" t="s">
        <v>813</v>
      </c>
      <c r="L109" s="99" t="s">
        <v>268</v>
      </c>
      <c r="M109" s="115" t="s">
        <v>900</v>
      </c>
      <c r="N109" s="86" t="s">
        <v>131</v>
      </c>
      <c r="O109" s="109" t="s">
        <v>882</v>
      </c>
      <c r="P109" s="86" t="s">
        <v>811</v>
      </c>
      <c r="Q109" s="86" t="s">
        <v>767</v>
      </c>
      <c r="R109" s="98" t="s">
        <v>121</v>
      </c>
      <c r="S109" s="135">
        <v>40526</v>
      </c>
      <c r="T109" s="86"/>
      <c r="U109" s="171" t="s">
        <v>714</v>
      </c>
      <c r="V109" s="86" t="s">
        <v>886</v>
      </c>
      <c r="W109" s="135">
        <v>41786</v>
      </c>
      <c r="X109" s="98" t="s">
        <v>2242</v>
      </c>
      <c r="Y109" s="86" t="s">
        <v>1087</v>
      </c>
      <c r="Z109" s="45"/>
      <c r="AA109" s="45"/>
      <c r="AB109" s="45"/>
    </row>
    <row r="110" spans="1:28" ht="15" customHeight="1" x14ac:dyDescent="0.25">
      <c r="A110" s="195">
        <v>0</v>
      </c>
      <c r="B110" s="86" t="s">
        <v>580</v>
      </c>
      <c r="C110" s="86"/>
      <c r="D110" s="91" t="s">
        <v>1194</v>
      </c>
      <c r="E110" s="90" t="s">
        <v>1504</v>
      </c>
      <c r="F110" s="109" t="s">
        <v>1513</v>
      </c>
      <c r="G110" s="131" t="s">
        <v>214</v>
      </c>
      <c r="H110" s="116" t="s">
        <v>219</v>
      </c>
      <c r="I110" s="99" t="s">
        <v>1485</v>
      </c>
      <c r="J110" s="86" t="s">
        <v>783</v>
      </c>
      <c r="K110" s="86" t="s">
        <v>815</v>
      </c>
      <c r="L110" s="99" t="s">
        <v>268</v>
      </c>
      <c r="M110" s="115" t="s">
        <v>901</v>
      </c>
      <c r="N110" s="86" t="s">
        <v>131</v>
      </c>
      <c r="O110" s="109">
        <v>2010</v>
      </c>
      <c r="P110" s="86" t="s">
        <v>816</v>
      </c>
      <c r="Q110" s="86" t="s">
        <v>767</v>
      </c>
      <c r="R110" s="98" t="s">
        <v>121</v>
      </c>
      <c r="S110" s="135">
        <v>40385</v>
      </c>
      <c r="T110" s="86"/>
      <c r="U110" s="115" t="s">
        <v>883</v>
      </c>
      <c r="V110" s="86" t="s">
        <v>886</v>
      </c>
      <c r="W110" s="135">
        <v>41786</v>
      </c>
      <c r="X110" s="98" t="s">
        <v>2242</v>
      </c>
      <c r="Y110" s="86" t="s">
        <v>1087</v>
      </c>
      <c r="Z110" s="45"/>
      <c r="AA110" s="45"/>
      <c r="AB110" s="45"/>
    </row>
    <row r="111" spans="1:28" ht="15" customHeight="1" x14ac:dyDescent="0.25">
      <c r="A111" s="195">
        <v>1</v>
      </c>
      <c r="B111" s="86" t="s">
        <v>580</v>
      </c>
      <c r="C111" s="86"/>
      <c r="D111" s="91" t="s">
        <v>1195</v>
      </c>
      <c r="E111" s="90" t="s">
        <v>1504</v>
      </c>
      <c r="F111" s="109" t="s">
        <v>2327</v>
      </c>
      <c r="G111" s="131" t="s">
        <v>214</v>
      </c>
      <c r="H111" s="116" t="s">
        <v>940</v>
      </c>
      <c r="I111" s="99" t="s">
        <v>1496</v>
      </c>
      <c r="J111" s="86" t="s">
        <v>784</v>
      </c>
      <c r="K111" s="86" t="s">
        <v>817</v>
      </c>
      <c r="L111" s="91" t="s">
        <v>267</v>
      </c>
      <c r="M111" s="115" t="s">
        <v>902</v>
      </c>
      <c r="N111" s="86" t="s">
        <v>903</v>
      </c>
      <c r="O111" s="44">
        <v>41081</v>
      </c>
      <c r="P111" s="86" t="s">
        <v>818</v>
      </c>
      <c r="Q111" s="86" t="s">
        <v>767</v>
      </c>
      <c r="R111" s="98" t="s">
        <v>121</v>
      </c>
      <c r="S111" s="135">
        <v>41093</v>
      </c>
      <c r="T111" s="86"/>
      <c r="U111" s="115" t="s">
        <v>883</v>
      </c>
      <c r="V111" s="86" t="s">
        <v>886</v>
      </c>
      <c r="W111" s="135">
        <v>41786</v>
      </c>
      <c r="X111" s="98" t="s">
        <v>2242</v>
      </c>
      <c r="Y111" s="86" t="s">
        <v>1087</v>
      </c>
      <c r="Z111" s="45"/>
      <c r="AA111" s="45"/>
      <c r="AB111" s="45"/>
    </row>
    <row r="112" spans="1:28" ht="15" customHeight="1" x14ac:dyDescent="0.25">
      <c r="A112" s="195">
        <v>0</v>
      </c>
      <c r="B112" s="86" t="s">
        <v>580</v>
      </c>
      <c r="C112" s="86"/>
      <c r="D112" s="91" t="s">
        <v>1196</v>
      </c>
      <c r="E112" s="90" t="s">
        <v>1504</v>
      </c>
      <c r="F112" s="109" t="s">
        <v>2346</v>
      </c>
      <c r="G112" s="131" t="s">
        <v>214</v>
      </c>
      <c r="H112" s="116" t="s">
        <v>219</v>
      </c>
      <c r="I112" s="99" t="s">
        <v>1485</v>
      </c>
      <c r="J112" s="86" t="s">
        <v>785</v>
      </c>
      <c r="K112" s="86" t="s">
        <v>819</v>
      </c>
      <c r="L112" s="99" t="s">
        <v>268</v>
      </c>
      <c r="M112" s="115" t="s">
        <v>904</v>
      </c>
      <c r="N112" s="86" t="s">
        <v>131</v>
      </c>
      <c r="O112" s="109" t="s">
        <v>899</v>
      </c>
      <c r="P112" s="86" t="s">
        <v>820</v>
      </c>
      <c r="Q112" s="86" t="s">
        <v>767</v>
      </c>
      <c r="R112" s="98" t="s">
        <v>121</v>
      </c>
      <c r="S112" s="135">
        <v>40382</v>
      </c>
      <c r="T112" s="86"/>
      <c r="U112" s="115" t="s">
        <v>883</v>
      </c>
      <c r="V112" s="86" t="s">
        <v>886</v>
      </c>
      <c r="W112" s="135">
        <v>41786</v>
      </c>
      <c r="X112" s="98" t="s">
        <v>2242</v>
      </c>
      <c r="Y112" s="86" t="s">
        <v>1087</v>
      </c>
      <c r="Z112" s="45"/>
      <c r="AA112" s="45"/>
      <c r="AB112" s="45"/>
    </row>
    <row r="113" spans="1:28" ht="15" customHeight="1" x14ac:dyDescent="0.25">
      <c r="A113" s="195">
        <v>1</v>
      </c>
      <c r="B113" s="86" t="s">
        <v>580</v>
      </c>
      <c r="C113" s="86"/>
      <c r="D113" s="91" t="s">
        <v>1197</v>
      </c>
      <c r="E113" s="90" t="s">
        <v>1504</v>
      </c>
      <c r="F113" s="109" t="s">
        <v>2326</v>
      </c>
      <c r="G113" s="131" t="s">
        <v>214</v>
      </c>
      <c r="H113" s="116" t="s">
        <v>940</v>
      </c>
      <c r="I113" s="99" t="s">
        <v>1496</v>
      </c>
      <c r="J113" s="86" t="s">
        <v>786</v>
      </c>
      <c r="K113" s="86" t="s">
        <v>899</v>
      </c>
      <c r="L113" s="99" t="s">
        <v>268</v>
      </c>
      <c r="M113" s="115" t="s">
        <v>905</v>
      </c>
      <c r="N113" s="86" t="s">
        <v>745</v>
      </c>
      <c r="O113" s="44">
        <v>41495</v>
      </c>
      <c r="P113" s="86" t="s">
        <v>821</v>
      </c>
      <c r="Q113" s="86" t="s">
        <v>767</v>
      </c>
      <c r="R113" s="98" t="s">
        <v>121</v>
      </c>
      <c r="S113" s="135">
        <v>41495</v>
      </c>
      <c r="T113" s="86"/>
      <c r="U113" s="171" t="s">
        <v>714</v>
      </c>
      <c r="V113" s="86" t="s">
        <v>886</v>
      </c>
      <c r="W113" s="135">
        <v>41786</v>
      </c>
      <c r="X113" s="98" t="s">
        <v>2242</v>
      </c>
      <c r="Y113" s="86" t="s">
        <v>1087</v>
      </c>
      <c r="Z113" s="45"/>
      <c r="AA113" s="45"/>
      <c r="AB113" s="45"/>
    </row>
    <row r="114" spans="1:28" ht="15" customHeight="1" x14ac:dyDescent="0.25">
      <c r="A114" s="195">
        <v>1</v>
      </c>
      <c r="B114" s="86" t="s">
        <v>580</v>
      </c>
      <c r="C114" s="86"/>
      <c r="D114" s="91" t="s">
        <v>1198</v>
      </c>
      <c r="E114" s="90" t="s">
        <v>1504</v>
      </c>
      <c r="F114" s="109" t="s">
        <v>2379</v>
      </c>
      <c r="G114" s="131" t="s">
        <v>1570</v>
      </c>
      <c r="H114" s="116" t="s">
        <v>1570</v>
      </c>
      <c r="I114" s="99" t="s">
        <v>2197</v>
      </c>
      <c r="J114" s="86" t="s">
        <v>787</v>
      </c>
      <c r="K114" s="86" t="s">
        <v>823</v>
      </c>
      <c r="L114" s="99" t="s">
        <v>287</v>
      </c>
      <c r="M114" s="115" t="s">
        <v>906</v>
      </c>
      <c r="N114" s="86" t="s">
        <v>907</v>
      </c>
      <c r="O114" s="109" t="s">
        <v>899</v>
      </c>
      <c r="P114" s="86" t="s">
        <v>824</v>
      </c>
      <c r="Q114" s="86" t="s">
        <v>767</v>
      </c>
      <c r="R114" s="98" t="s">
        <v>121</v>
      </c>
      <c r="S114" s="135">
        <v>36620</v>
      </c>
      <c r="T114" s="86"/>
      <c r="U114" s="115" t="s">
        <v>883</v>
      </c>
      <c r="V114" s="86" t="s">
        <v>886</v>
      </c>
      <c r="W114" s="135">
        <v>41786</v>
      </c>
      <c r="X114" s="98" t="s">
        <v>2242</v>
      </c>
      <c r="Y114" s="86" t="s">
        <v>1087</v>
      </c>
    </row>
    <row r="115" spans="1:28" ht="15" customHeight="1" x14ac:dyDescent="0.25">
      <c r="A115" s="195">
        <v>0</v>
      </c>
      <c r="B115" s="86" t="s">
        <v>580</v>
      </c>
      <c r="C115" s="86"/>
      <c r="D115" s="91" t="s">
        <v>1199</v>
      </c>
      <c r="E115" s="90" t="s">
        <v>1504</v>
      </c>
      <c r="F115" s="109" t="s">
        <v>1524</v>
      </c>
      <c r="G115" s="131" t="s">
        <v>759</v>
      </c>
      <c r="H115" s="131" t="s">
        <v>758</v>
      </c>
      <c r="I115" s="99" t="s">
        <v>1491</v>
      </c>
      <c r="J115" s="91" t="s">
        <v>788</v>
      </c>
      <c r="K115" s="86" t="s">
        <v>822</v>
      </c>
      <c r="L115" s="86" t="s">
        <v>269</v>
      </c>
      <c r="M115" s="115" t="s">
        <v>908</v>
      </c>
      <c r="N115" s="86" t="s">
        <v>131</v>
      </c>
      <c r="O115" s="109">
        <v>2010</v>
      </c>
      <c r="P115" s="86" t="s">
        <v>820</v>
      </c>
      <c r="Q115" s="86" t="s">
        <v>767</v>
      </c>
      <c r="R115" s="98" t="s">
        <v>121</v>
      </c>
      <c r="S115" s="135">
        <v>40266</v>
      </c>
      <c r="T115" s="86"/>
      <c r="U115" s="115" t="s">
        <v>883</v>
      </c>
      <c r="V115" s="86" t="s">
        <v>886</v>
      </c>
      <c r="W115" s="135">
        <v>41786</v>
      </c>
      <c r="X115" s="98" t="s">
        <v>2242</v>
      </c>
      <c r="Y115" s="86" t="s">
        <v>1087</v>
      </c>
      <c r="Z115" s="45"/>
      <c r="AA115" s="45"/>
      <c r="AB115" s="45"/>
    </row>
    <row r="116" spans="1:28" ht="15" customHeight="1" x14ac:dyDescent="0.25">
      <c r="A116" s="195">
        <v>0</v>
      </c>
      <c r="B116" s="86" t="s">
        <v>580</v>
      </c>
      <c r="C116" s="86"/>
      <c r="D116" s="91" t="s">
        <v>1200</v>
      </c>
      <c r="E116" s="90" t="s">
        <v>1504</v>
      </c>
      <c r="F116" s="109" t="s">
        <v>1524</v>
      </c>
      <c r="G116" s="131" t="s">
        <v>759</v>
      </c>
      <c r="H116" s="131" t="s">
        <v>758</v>
      </c>
      <c r="I116" s="99" t="s">
        <v>1491</v>
      </c>
      <c r="J116" s="91" t="s">
        <v>789</v>
      </c>
      <c r="K116" s="86" t="s">
        <v>825</v>
      </c>
      <c r="L116" s="99" t="s">
        <v>268</v>
      </c>
      <c r="M116" s="115" t="s">
        <v>909</v>
      </c>
      <c r="N116" s="86" t="s">
        <v>131</v>
      </c>
      <c r="O116" s="109">
        <v>2010</v>
      </c>
      <c r="P116" s="86" t="s">
        <v>826</v>
      </c>
      <c r="Q116" s="86" t="s">
        <v>767</v>
      </c>
      <c r="R116" s="98" t="s">
        <v>121</v>
      </c>
      <c r="S116" s="135">
        <v>40266</v>
      </c>
      <c r="T116" s="86"/>
      <c r="U116" s="115" t="s">
        <v>883</v>
      </c>
      <c r="V116" s="86" t="s">
        <v>886</v>
      </c>
      <c r="W116" s="135">
        <v>41786</v>
      </c>
      <c r="X116" s="98" t="s">
        <v>2242</v>
      </c>
      <c r="Y116" s="86" t="s">
        <v>1087</v>
      </c>
      <c r="Z116" s="45"/>
      <c r="AA116" s="45"/>
      <c r="AB116" s="45"/>
    </row>
    <row r="117" spans="1:28" ht="15" customHeight="1" x14ac:dyDescent="0.25">
      <c r="A117" s="195">
        <v>0</v>
      </c>
      <c r="B117" s="86" t="s">
        <v>582</v>
      </c>
      <c r="C117" s="86"/>
      <c r="D117" s="91" t="s">
        <v>1201</v>
      </c>
      <c r="E117" s="90" t="s">
        <v>121</v>
      </c>
      <c r="F117" s="109" t="s">
        <v>1511</v>
      </c>
      <c r="G117" s="131" t="s">
        <v>208</v>
      </c>
      <c r="H117" s="116" t="s">
        <v>211</v>
      </c>
      <c r="I117" s="99" t="s">
        <v>1489</v>
      </c>
      <c r="J117" s="86" t="s">
        <v>790</v>
      </c>
      <c r="K117" s="86" t="s">
        <v>827</v>
      </c>
      <c r="L117" s="91" t="s">
        <v>267</v>
      </c>
      <c r="M117" s="115" t="s">
        <v>910</v>
      </c>
      <c r="N117" s="86" t="s">
        <v>131</v>
      </c>
      <c r="O117" s="44">
        <v>41640</v>
      </c>
      <c r="P117" s="86" t="s">
        <v>877</v>
      </c>
      <c r="Q117" s="86" t="s">
        <v>767</v>
      </c>
      <c r="R117" s="98" t="s">
        <v>121</v>
      </c>
      <c r="S117" s="135">
        <v>41663</v>
      </c>
      <c r="T117" s="86"/>
      <c r="U117" s="115" t="s">
        <v>883</v>
      </c>
      <c r="V117" s="86" t="s">
        <v>886</v>
      </c>
      <c r="W117" s="135">
        <v>41786</v>
      </c>
      <c r="X117" s="98" t="s">
        <v>2242</v>
      </c>
      <c r="Y117" s="86" t="s">
        <v>1087</v>
      </c>
    </row>
    <row r="118" spans="1:28" ht="15" customHeight="1" x14ac:dyDescent="0.25">
      <c r="A118" s="195">
        <v>0</v>
      </c>
      <c r="B118" s="86" t="s">
        <v>582</v>
      </c>
      <c r="C118" s="86" t="s">
        <v>792</v>
      </c>
      <c r="D118" s="91" t="s">
        <v>1202</v>
      </c>
      <c r="E118" s="90" t="s">
        <v>1504</v>
      </c>
      <c r="F118" s="109" t="s">
        <v>1513</v>
      </c>
      <c r="G118" s="104" t="s">
        <v>208</v>
      </c>
      <c r="H118" s="91" t="s">
        <v>211</v>
      </c>
      <c r="I118" s="99" t="s">
        <v>1489</v>
      </c>
      <c r="J118" s="86" t="s">
        <v>791</v>
      </c>
      <c r="K118" s="86" t="s">
        <v>867</v>
      </c>
      <c r="L118" s="86" t="s">
        <v>269</v>
      </c>
      <c r="M118" s="115" t="s">
        <v>911</v>
      </c>
      <c r="N118" s="86" t="s">
        <v>131</v>
      </c>
      <c r="O118" s="109">
        <v>2011</v>
      </c>
      <c r="P118" s="86" t="s">
        <v>816</v>
      </c>
      <c r="Q118" s="86" t="s">
        <v>767</v>
      </c>
      <c r="R118" s="98" t="s">
        <v>121</v>
      </c>
      <c r="S118" s="135">
        <v>41466</v>
      </c>
      <c r="T118" s="86"/>
      <c r="U118" s="115" t="s">
        <v>883</v>
      </c>
      <c r="V118" s="86" t="s">
        <v>886</v>
      </c>
      <c r="W118" s="135">
        <v>41786</v>
      </c>
      <c r="X118" s="98" t="s">
        <v>2242</v>
      </c>
      <c r="Y118" s="86" t="s">
        <v>1087</v>
      </c>
      <c r="Z118" s="45"/>
      <c r="AA118" s="45"/>
      <c r="AB118" s="45"/>
    </row>
    <row r="119" spans="1:28" ht="15" customHeight="1" x14ac:dyDescent="0.25">
      <c r="A119" s="195">
        <v>0</v>
      </c>
      <c r="B119" s="86" t="s">
        <v>582</v>
      </c>
      <c r="C119" s="86" t="s">
        <v>792</v>
      </c>
      <c r="D119" s="91" t="s">
        <v>1203</v>
      </c>
      <c r="E119" s="90" t="s">
        <v>1504</v>
      </c>
      <c r="F119" s="109" t="s">
        <v>1513</v>
      </c>
      <c r="G119" s="104" t="s">
        <v>208</v>
      </c>
      <c r="H119" s="91" t="s">
        <v>211</v>
      </c>
      <c r="I119" s="99" t="s">
        <v>1489</v>
      </c>
      <c r="J119" s="86" t="s">
        <v>793</v>
      </c>
      <c r="K119" s="86" t="s">
        <v>867</v>
      </c>
      <c r="L119" s="86" t="s">
        <v>269</v>
      </c>
      <c r="M119" s="115" t="s">
        <v>912</v>
      </c>
      <c r="N119" s="86" t="s">
        <v>131</v>
      </c>
      <c r="O119" s="109">
        <v>2011</v>
      </c>
      <c r="P119" s="86" t="s">
        <v>816</v>
      </c>
      <c r="Q119" s="86" t="s">
        <v>767</v>
      </c>
      <c r="R119" s="98" t="s">
        <v>121</v>
      </c>
      <c r="S119" s="135">
        <v>41466</v>
      </c>
      <c r="T119" s="86"/>
      <c r="U119" s="115" t="s">
        <v>883</v>
      </c>
      <c r="V119" s="86" t="s">
        <v>886</v>
      </c>
      <c r="W119" s="135">
        <v>41786</v>
      </c>
      <c r="X119" s="98" t="s">
        <v>2242</v>
      </c>
      <c r="Y119" s="86" t="s">
        <v>1087</v>
      </c>
      <c r="Z119" s="45"/>
      <c r="AA119" s="45"/>
      <c r="AB119" s="45"/>
    </row>
    <row r="120" spans="1:28" ht="15" customHeight="1" x14ac:dyDescent="0.25">
      <c r="A120" s="195">
        <v>0</v>
      </c>
      <c r="B120" s="86" t="s">
        <v>582</v>
      </c>
      <c r="C120" s="86" t="s">
        <v>792</v>
      </c>
      <c r="D120" s="91" t="s">
        <v>1204</v>
      </c>
      <c r="E120" s="90" t="s">
        <v>1504</v>
      </c>
      <c r="F120" s="109" t="s">
        <v>1513</v>
      </c>
      <c r="G120" s="104" t="s">
        <v>208</v>
      </c>
      <c r="H120" s="91" t="s">
        <v>211</v>
      </c>
      <c r="I120" s="99" t="s">
        <v>1489</v>
      </c>
      <c r="J120" s="86" t="s">
        <v>794</v>
      </c>
      <c r="K120" s="86" t="s">
        <v>867</v>
      </c>
      <c r="L120" s="86" t="s">
        <v>269</v>
      </c>
      <c r="M120" s="115" t="s">
        <v>913</v>
      </c>
      <c r="N120" s="86" t="s">
        <v>131</v>
      </c>
      <c r="O120" s="109">
        <v>2011</v>
      </c>
      <c r="P120" s="86" t="s">
        <v>816</v>
      </c>
      <c r="Q120" s="86" t="s">
        <v>767</v>
      </c>
      <c r="R120" s="98" t="s">
        <v>121</v>
      </c>
      <c r="S120" s="135">
        <v>41466</v>
      </c>
      <c r="T120" s="86"/>
      <c r="U120" s="115" t="s">
        <v>883</v>
      </c>
      <c r="V120" s="86" t="s">
        <v>886</v>
      </c>
      <c r="W120" s="135">
        <v>41786</v>
      </c>
      <c r="X120" s="98" t="s">
        <v>2242</v>
      </c>
      <c r="Y120" s="86" t="s">
        <v>1087</v>
      </c>
      <c r="Z120" s="45"/>
      <c r="AA120" s="45"/>
      <c r="AB120" s="45"/>
    </row>
    <row r="121" spans="1:28" ht="15" customHeight="1" x14ac:dyDescent="0.25">
      <c r="A121" s="195">
        <v>0</v>
      </c>
      <c r="B121" s="86" t="s">
        <v>582</v>
      </c>
      <c r="C121" s="86" t="s">
        <v>792</v>
      </c>
      <c r="D121" s="91" t="s">
        <v>1205</v>
      </c>
      <c r="E121" s="90" t="s">
        <v>1504</v>
      </c>
      <c r="F121" s="109" t="s">
        <v>1513</v>
      </c>
      <c r="G121" s="104" t="s">
        <v>208</v>
      </c>
      <c r="H121" s="91" t="s">
        <v>211</v>
      </c>
      <c r="I121" s="99" t="s">
        <v>1489</v>
      </c>
      <c r="J121" s="86" t="s">
        <v>795</v>
      </c>
      <c r="K121" s="86" t="s">
        <v>867</v>
      </c>
      <c r="L121" s="86" t="s">
        <v>269</v>
      </c>
      <c r="M121" s="115" t="s">
        <v>914</v>
      </c>
      <c r="N121" s="86" t="s">
        <v>131</v>
      </c>
      <c r="O121" s="109">
        <v>2011</v>
      </c>
      <c r="P121" s="86" t="s">
        <v>816</v>
      </c>
      <c r="Q121" s="86" t="s">
        <v>767</v>
      </c>
      <c r="R121" s="98" t="s">
        <v>121</v>
      </c>
      <c r="S121" s="135">
        <v>41466</v>
      </c>
      <c r="T121" s="86"/>
      <c r="U121" s="115" t="s">
        <v>883</v>
      </c>
      <c r="V121" s="86" t="s">
        <v>886</v>
      </c>
      <c r="W121" s="135">
        <v>41786</v>
      </c>
      <c r="X121" s="98" t="s">
        <v>2242</v>
      </c>
      <c r="Y121" s="86" t="s">
        <v>1087</v>
      </c>
      <c r="Z121" s="45"/>
      <c r="AA121" s="45"/>
      <c r="AB121" s="45"/>
    </row>
    <row r="122" spans="1:28" ht="15" customHeight="1" x14ac:dyDescent="0.25">
      <c r="A122" s="195">
        <v>0</v>
      </c>
      <c r="B122" s="86" t="s">
        <v>582</v>
      </c>
      <c r="C122" s="86" t="s">
        <v>792</v>
      </c>
      <c r="D122" s="91" t="s">
        <v>1206</v>
      </c>
      <c r="E122" s="90" t="s">
        <v>1504</v>
      </c>
      <c r="F122" s="109" t="s">
        <v>1513</v>
      </c>
      <c r="G122" s="104" t="s">
        <v>208</v>
      </c>
      <c r="H122" s="91" t="s">
        <v>211</v>
      </c>
      <c r="I122" s="99" t="s">
        <v>1489</v>
      </c>
      <c r="J122" s="86" t="s">
        <v>796</v>
      </c>
      <c r="K122" s="86" t="s">
        <v>867</v>
      </c>
      <c r="L122" s="86" t="s">
        <v>269</v>
      </c>
      <c r="M122" s="115" t="s">
        <v>915</v>
      </c>
      <c r="N122" s="86" t="s">
        <v>131</v>
      </c>
      <c r="O122" s="109">
        <v>2011</v>
      </c>
      <c r="P122" s="86" t="s">
        <v>816</v>
      </c>
      <c r="Q122" s="86" t="s">
        <v>767</v>
      </c>
      <c r="R122" s="98" t="s">
        <v>121</v>
      </c>
      <c r="S122" s="135">
        <v>41466</v>
      </c>
      <c r="T122" s="86"/>
      <c r="U122" s="115" t="s">
        <v>883</v>
      </c>
      <c r="V122" s="86" t="s">
        <v>886</v>
      </c>
      <c r="W122" s="135">
        <v>41786</v>
      </c>
      <c r="X122" s="98" t="s">
        <v>2242</v>
      </c>
      <c r="Y122" s="86" t="s">
        <v>1087</v>
      </c>
      <c r="Z122" s="45"/>
      <c r="AA122" s="45"/>
      <c r="AB122" s="45"/>
    </row>
    <row r="123" spans="1:28" ht="15" customHeight="1" x14ac:dyDescent="0.25">
      <c r="A123" s="195">
        <v>0</v>
      </c>
      <c r="B123" s="86" t="s">
        <v>582</v>
      </c>
      <c r="C123" s="86"/>
      <c r="D123" s="91" t="s">
        <v>1207</v>
      </c>
      <c r="E123" s="90" t="s">
        <v>1504</v>
      </c>
      <c r="F123" s="109" t="s">
        <v>1513</v>
      </c>
      <c r="G123" s="104" t="s">
        <v>208</v>
      </c>
      <c r="H123" s="91" t="s">
        <v>211</v>
      </c>
      <c r="I123" s="99" t="s">
        <v>1489</v>
      </c>
      <c r="J123" s="86" t="s">
        <v>797</v>
      </c>
      <c r="K123" s="86" t="s">
        <v>876</v>
      </c>
      <c r="L123" s="99" t="s">
        <v>268</v>
      </c>
      <c r="M123" s="115" t="s">
        <v>917</v>
      </c>
      <c r="N123" s="86" t="s">
        <v>131</v>
      </c>
      <c r="O123" s="109" t="s">
        <v>916</v>
      </c>
      <c r="P123" s="115" t="s">
        <v>877</v>
      </c>
      <c r="Q123" s="86" t="s">
        <v>767</v>
      </c>
      <c r="R123" s="98" t="s">
        <v>121</v>
      </c>
      <c r="S123" s="135">
        <v>41486</v>
      </c>
      <c r="T123" s="86"/>
      <c r="U123" s="115" t="s">
        <v>883</v>
      </c>
      <c r="V123" s="86" t="s">
        <v>886</v>
      </c>
      <c r="W123" s="135">
        <v>41786</v>
      </c>
      <c r="X123" s="98" t="s">
        <v>2242</v>
      </c>
      <c r="Y123" s="86" t="s">
        <v>1087</v>
      </c>
      <c r="Z123" s="45"/>
      <c r="AA123" s="45"/>
      <c r="AB123" s="45"/>
    </row>
    <row r="124" spans="1:28" ht="15" customHeight="1" x14ac:dyDescent="0.25">
      <c r="A124" s="195">
        <v>0</v>
      </c>
      <c r="B124" s="86" t="s">
        <v>582</v>
      </c>
      <c r="C124" s="86"/>
      <c r="D124" s="91" t="s">
        <v>1208</v>
      </c>
      <c r="E124" s="90" t="s">
        <v>1504</v>
      </c>
      <c r="F124" s="109" t="s">
        <v>1513</v>
      </c>
      <c r="G124" s="131" t="s">
        <v>208</v>
      </c>
      <c r="H124" s="116" t="s">
        <v>211</v>
      </c>
      <c r="I124" s="99" t="s">
        <v>1489</v>
      </c>
      <c r="J124" s="86" t="s">
        <v>798</v>
      </c>
      <c r="K124" s="86" t="s">
        <v>878</v>
      </c>
      <c r="L124" s="99" t="s">
        <v>287</v>
      </c>
      <c r="M124" s="115" t="s">
        <v>918</v>
      </c>
      <c r="N124" s="86" t="s">
        <v>907</v>
      </c>
      <c r="O124" s="109" t="s">
        <v>919</v>
      </c>
      <c r="P124" s="86" t="s">
        <v>879</v>
      </c>
      <c r="Q124" s="86" t="s">
        <v>767</v>
      </c>
      <c r="R124" s="98" t="s">
        <v>121</v>
      </c>
      <c r="S124" s="135">
        <v>41498</v>
      </c>
      <c r="T124" s="86"/>
      <c r="U124" s="115" t="s">
        <v>883</v>
      </c>
      <c r="V124" s="86" t="s">
        <v>886</v>
      </c>
      <c r="W124" s="135">
        <v>41786</v>
      </c>
      <c r="X124" s="98" t="s">
        <v>2242</v>
      </c>
      <c r="Y124" s="86" t="s">
        <v>1087</v>
      </c>
      <c r="Z124" s="45"/>
      <c r="AA124" s="45"/>
      <c r="AB124" s="45"/>
    </row>
    <row r="125" spans="1:28" ht="15" customHeight="1" x14ac:dyDescent="0.25">
      <c r="A125" s="195">
        <v>0</v>
      </c>
      <c r="B125" s="86" t="s">
        <v>582</v>
      </c>
      <c r="C125" s="86"/>
      <c r="D125" s="91" t="s">
        <v>1209</v>
      </c>
      <c r="E125" s="90" t="s">
        <v>121</v>
      </c>
      <c r="F125" s="109" t="s">
        <v>498</v>
      </c>
      <c r="G125" s="131" t="s">
        <v>214</v>
      </c>
      <c r="H125" s="116" t="s">
        <v>216</v>
      </c>
      <c r="I125" s="99" t="s">
        <v>1486</v>
      </c>
      <c r="J125" s="86" t="s">
        <v>799</v>
      </c>
      <c r="K125" s="86" t="s">
        <v>868</v>
      </c>
      <c r="L125" s="99" t="s">
        <v>268</v>
      </c>
      <c r="M125" s="115" t="s">
        <v>920</v>
      </c>
      <c r="N125" s="86" t="s">
        <v>921</v>
      </c>
      <c r="O125" s="109" t="s">
        <v>922</v>
      </c>
      <c r="P125" s="86" t="s">
        <v>811</v>
      </c>
      <c r="Q125" s="86" t="s">
        <v>767</v>
      </c>
      <c r="R125" s="98" t="s">
        <v>121</v>
      </c>
      <c r="S125" s="135">
        <v>41372</v>
      </c>
      <c r="T125" s="86"/>
      <c r="U125" s="115" t="s">
        <v>883</v>
      </c>
      <c r="V125" s="86" t="s">
        <v>886</v>
      </c>
      <c r="W125" s="135">
        <v>41786</v>
      </c>
      <c r="X125" s="98" t="s">
        <v>2242</v>
      </c>
      <c r="Y125" s="86" t="s">
        <v>1087</v>
      </c>
    </row>
    <row r="126" spans="1:28" ht="15" customHeight="1" x14ac:dyDescent="0.25">
      <c r="A126" s="195">
        <v>0</v>
      </c>
      <c r="B126" s="86" t="s">
        <v>582</v>
      </c>
      <c r="C126" s="86"/>
      <c r="D126" s="91" t="s">
        <v>1210</v>
      </c>
      <c r="E126" s="90" t="s">
        <v>121</v>
      </c>
      <c r="F126" s="109" t="s">
        <v>1531</v>
      </c>
      <c r="G126" s="131" t="s">
        <v>208</v>
      </c>
      <c r="H126" s="116" t="s">
        <v>210</v>
      </c>
      <c r="I126" s="99" t="s">
        <v>1500</v>
      </c>
      <c r="J126" s="86" t="s">
        <v>800</v>
      </c>
      <c r="K126" s="86" t="s">
        <v>869</v>
      </c>
      <c r="L126" s="91" t="s">
        <v>267</v>
      </c>
      <c r="M126" s="115" t="s">
        <v>923</v>
      </c>
      <c r="N126" s="86" t="s">
        <v>924</v>
      </c>
      <c r="O126" s="109" t="s">
        <v>925</v>
      </c>
      <c r="P126" s="86" t="s">
        <v>322</v>
      </c>
      <c r="Q126" s="86" t="s">
        <v>767</v>
      </c>
      <c r="R126" s="98" t="s">
        <v>121</v>
      </c>
      <c r="S126" s="135">
        <v>41359</v>
      </c>
      <c r="T126" s="86"/>
      <c r="U126" s="115" t="s">
        <v>883</v>
      </c>
      <c r="V126" s="86" t="s">
        <v>886</v>
      </c>
      <c r="W126" s="135">
        <v>41786</v>
      </c>
      <c r="X126" s="98" t="s">
        <v>2242</v>
      </c>
      <c r="Y126" s="86" t="s">
        <v>1087</v>
      </c>
    </row>
    <row r="127" spans="1:28" ht="15" customHeight="1" x14ac:dyDescent="0.25">
      <c r="A127" s="195">
        <v>0</v>
      </c>
      <c r="B127" s="86" t="s">
        <v>582</v>
      </c>
      <c r="C127" s="86" t="s">
        <v>802</v>
      </c>
      <c r="D127" s="91" t="s">
        <v>1211</v>
      </c>
      <c r="E127" s="90" t="s">
        <v>121</v>
      </c>
      <c r="F127" s="109" t="s">
        <v>498</v>
      </c>
      <c r="G127" s="104" t="s">
        <v>208</v>
      </c>
      <c r="H127" s="91" t="s">
        <v>211</v>
      </c>
      <c r="I127" s="99" t="s">
        <v>1489</v>
      </c>
      <c r="J127" s="86" t="s">
        <v>801</v>
      </c>
      <c r="K127" s="86" t="s">
        <v>870</v>
      </c>
      <c r="L127" s="99" t="s">
        <v>268</v>
      </c>
      <c r="M127" s="115" t="s">
        <v>926</v>
      </c>
      <c r="N127" s="86" t="s">
        <v>927</v>
      </c>
      <c r="O127" s="109" t="s">
        <v>899</v>
      </c>
      <c r="P127" s="86" t="s">
        <v>928</v>
      </c>
      <c r="Q127" s="86" t="s">
        <v>767</v>
      </c>
      <c r="R127" s="98" t="s">
        <v>121</v>
      </c>
      <c r="S127" s="135">
        <v>41495</v>
      </c>
      <c r="T127" s="86"/>
      <c r="U127" s="171" t="s">
        <v>714</v>
      </c>
      <c r="V127" s="86" t="s">
        <v>886</v>
      </c>
      <c r="W127" s="135">
        <v>41786</v>
      </c>
      <c r="X127" s="98" t="s">
        <v>2242</v>
      </c>
      <c r="Y127" s="86" t="s">
        <v>1087</v>
      </c>
    </row>
    <row r="128" spans="1:28" ht="15" customHeight="1" x14ac:dyDescent="0.25">
      <c r="A128" s="195">
        <v>0</v>
      </c>
      <c r="B128" s="86" t="s">
        <v>582</v>
      </c>
      <c r="C128" s="86" t="s">
        <v>802</v>
      </c>
      <c r="D128" s="91" t="s">
        <v>1212</v>
      </c>
      <c r="E128" s="90" t="s">
        <v>121</v>
      </c>
      <c r="F128" s="109" t="s">
        <v>498</v>
      </c>
      <c r="G128" s="104" t="s">
        <v>208</v>
      </c>
      <c r="H128" s="91" t="s">
        <v>211</v>
      </c>
      <c r="I128" s="99" t="s">
        <v>1489</v>
      </c>
      <c r="J128" s="86" t="s">
        <v>803</v>
      </c>
      <c r="K128" s="86" t="s">
        <v>870</v>
      </c>
      <c r="L128" s="99" t="s">
        <v>268</v>
      </c>
      <c r="M128" s="115" t="s">
        <v>929</v>
      </c>
      <c r="N128" s="86" t="s">
        <v>927</v>
      </c>
      <c r="O128" s="109" t="s">
        <v>899</v>
      </c>
      <c r="P128" s="86" t="s">
        <v>928</v>
      </c>
      <c r="Q128" s="86" t="s">
        <v>767</v>
      </c>
      <c r="R128" s="98" t="s">
        <v>121</v>
      </c>
      <c r="S128" s="135">
        <v>41495</v>
      </c>
      <c r="T128" s="86"/>
      <c r="U128" s="171" t="s">
        <v>714</v>
      </c>
      <c r="V128" s="86" t="s">
        <v>886</v>
      </c>
      <c r="W128" s="135">
        <v>41786</v>
      </c>
      <c r="X128" s="98" t="s">
        <v>2242</v>
      </c>
      <c r="Y128" s="86" t="s">
        <v>1087</v>
      </c>
    </row>
    <row r="129" spans="1:28" ht="15" customHeight="1" x14ac:dyDescent="0.25">
      <c r="A129" s="195">
        <v>0</v>
      </c>
      <c r="B129" s="86" t="s">
        <v>582</v>
      </c>
      <c r="C129" s="86" t="s">
        <v>805</v>
      </c>
      <c r="D129" s="91" t="s">
        <v>1213</v>
      </c>
      <c r="E129" s="90" t="s">
        <v>121</v>
      </c>
      <c r="F129" s="109" t="s">
        <v>498</v>
      </c>
      <c r="G129" s="104" t="s">
        <v>208</v>
      </c>
      <c r="H129" s="91" t="s">
        <v>211</v>
      </c>
      <c r="I129" s="99" t="s">
        <v>1489</v>
      </c>
      <c r="J129" s="86" t="s">
        <v>804</v>
      </c>
      <c r="K129" s="86" t="s">
        <v>871</v>
      </c>
      <c r="L129" s="91" t="s">
        <v>267</v>
      </c>
      <c r="M129" s="115" t="s">
        <v>930</v>
      </c>
      <c r="N129" s="86" t="s">
        <v>927</v>
      </c>
      <c r="O129" s="109" t="s">
        <v>899</v>
      </c>
      <c r="P129" s="86" t="s">
        <v>928</v>
      </c>
      <c r="Q129" s="86" t="s">
        <v>767</v>
      </c>
      <c r="R129" s="98" t="s">
        <v>121</v>
      </c>
      <c r="S129" s="135">
        <v>41495</v>
      </c>
      <c r="T129" s="86"/>
      <c r="U129" s="171" t="s">
        <v>714</v>
      </c>
      <c r="V129" s="86" t="s">
        <v>886</v>
      </c>
      <c r="W129" s="135">
        <v>41786</v>
      </c>
      <c r="X129" s="98" t="s">
        <v>2242</v>
      </c>
      <c r="Y129" s="86" t="s">
        <v>1087</v>
      </c>
    </row>
    <row r="130" spans="1:28" ht="15" customHeight="1" x14ac:dyDescent="0.25">
      <c r="A130" s="195">
        <v>0</v>
      </c>
      <c r="B130" s="86" t="s">
        <v>582</v>
      </c>
      <c r="C130" s="86" t="s">
        <v>805</v>
      </c>
      <c r="D130" s="91" t="s">
        <v>1214</v>
      </c>
      <c r="E130" s="90" t="s">
        <v>121</v>
      </c>
      <c r="F130" s="109" t="s">
        <v>498</v>
      </c>
      <c r="G130" s="104" t="s">
        <v>208</v>
      </c>
      <c r="H130" s="91" t="s">
        <v>211</v>
      </c>
      <c r="I130" s="99" t="s">
        <v>1489</v>
      </c>
      <c r="J130" s="86" t="s">
        <v>806</v>
      </c>
      <c r="K130" s="86" t="s">
        <v>871</v>
      </c>
      <c r="L130" s="91" t="s">
        <v>267</v>
      </c>
      <c r="M130" s="115" t="s">
        <v>931</v>
      </c>
      <c r="N130" s="86" t="s">
        <v>927</v>
      </c>
      <c r="O130" s="109" t="s">
        <v>899</v>
      </c>
      <c r="P130" s="86" t="s">
        <v>928</v>
      </c>
      <c r="Q130" s="86" t="s">
        <v>767</v>
      </c>
      <c r="R130" s="98" t="s">
        <v>121</v>
      </c>
      <c r="S130" s="135">
        <v>41495</v>
      </c>
      <c r="T130" s="86"/>
      <c r="U130" s="171" t="s">
        <v>714</v>
      </c>
      <c r="V130" s="86" t="s">
        <v>886</v>
      </c>
      <c r="W130" s="135">
        <v>41786</v>
      </c>
      <c r="X130" s="98" t="s">
        <v>2242</v>
      </c>
      <c r="Y130" s="86" t="s">
        <v>1087</v>
      </c>
    </row>
    <row r="131" spans="1:28" ht="15" customHeight="1" x14ac:dyDescent="0.25">
      <c r="A131" s="195">
        <v>0</v>
      </c>
      <c r="B131" s="86" t="s">
        <v>582</v>
      </c>
      <c r="C131" s="86"/>
      <c r="D131" s="91" t="s">
        <v>1215</v>
      </c>
      <c r="E131" s="90" t="s">
        <v>1504</v>
      </c>
      <c r="F131" s="109" t="s">
        <v>498</v>
      </c>
      <c r="G131" s="131" t="s">
        <v>208</v>
      </c>
      <c r="H131" s="116" t="s">
        <v>211</v>
      </c>
      <c r="I131" s="99" t="s">
        <v>1489</v>
      </c>
      <c r="J131" s="86" t="s">
        <v>807</v>
      </c>
      <c r="K131" s="86" t="s">
        <v>872</v>
      </c>
      <c r="L131" s="99" t="s">
        <v>268</v>
      </c>
      <c r="M131" s="115" t="s">
        <v>932</v>
      </c>
      <c r="N131" s="109" t="s">
        <v>745</v>
      </c>
      <c r="O131" s="109" t="s">
        <v>933</v>
      </c>
      <c r="P131" s="86" t="s">
        <v>873</v>
      </c>
      <c r="Q131" s="86" t="s">
        <v>767</v>
      </c>
      <c r="R131" s="98" t="s">
        <v>121</v>
      </c>
      <c r="S131" s="135">
        <v>41361</v>
      </c>
      <c r="T131" s="86"/>
      <c r="U131" s="171" t="s">
        <v>714</v>
      </c>
      <c r="V131" s="86" t="s">
        <v>886</v>
      </c>
      <c r="W131" s="135">
        <v>41786</v>
      </c>
      <c r="X131" s="98" t="s">
        <v>2242</v>
      </c>
      <c r="Y131" s="86" t="s">
        <v>1087</v>
      </c>
      <c r="Z131" s="45"/>
      <c r="AA131" s="45"/>
      <c r="AB131" s="45"/>
    </row>
    <row r="132" spans="1:28" ht="15" customHeight="1" x14ac:dyDescent="0.25">
      <c r="A132" s="195">
        <v>0</v>
      </c>
      <c r="B132" s="86" t="s">
        <v>582</v>
      </c>
      <c r="C132" s="86"/>
      <c r="D132" s="91" t="s">
        <v>1216</v>
      </c>
      <c r="E132" s="90" t="s">
        <v>1504</v>
      </c>
      <c r="F132" s="109" t="s">
        <v>1530</v>
      </c>
      <c r="G132" s="104" t="s">
        <v>208</v>
      </c>
      <c r="H132" s="104" t="s">
        <v>723</v>
      </c>
      <c r="I132" s="99" t="s">
        <v>1488</v>
      </c>
      <c r="J132" s="86" t="s">
        <v>581</v>
      </c>
      <c r="K132" s="86" t="s">
        <v>874</v>
      </c>
      <c r="L132" s="99" t="s">
        <v>287</v>
      </c>
      <c r="M132" s="115" t="s">
        <v>934</v>
      </c>
      <c r="N132" s="86" t="s">
        <v>745</v>
      </c>
      <c r="O132" s="109" t="s">
        <v>935</v>
      </c>
      <c r="P132" s="86" t="s">
        <v>875</v>
      </c>
      <c r="Q132" s="86" t="s">
        <v>767</v>
      </c>
      <c r="R132" s="98" t="s">
        <v>121</v>
      </c>
      <c r="S132" s="135">
        <v>38923</v>
      </c>
      <c r="T132" s="86"/>
      <c r="U132" s="171" t="s">
        <v>714</v>
      </c>
      <c r="V132" s="86" t="s">
        <v>886</v>
      </c>
      <c r="W132" s="135">
        <v>41786</v>
      </c>
      <c r="X132" s="98" t="s">
        <v>2242</v>
      </c>
      <c r="Y132" s="86" t="s">
        <v>1087</v>
      </c>
      <c r="Z132" s="45"/>
      <c r="AA132" s="45"/>
      <c r="AB132" s="45"/>
    </row>
    <row r="133" spans="1:28" ht="15" customHeight="1" x14ac:dyDescent="0.25">
      <c r="A133" s="195">
        <v>0</v>
      </c>
      <c r="B133" s="86" t="s">
        <v>578</v>
      </c>
      <c r="C133" s="86"/>
      <c r="D133" s="91" t="s">
        <v>1217</v>
      </c>
      <c r="E133" s="90" t="s">
        <v>1504</v>
      </c>
      <c r="F133" s="109" t="s">
        <v>2309</v>
      </c>
      <c r="G133" s="131" t="s">
        <v>208</v>
      </c>
      <c r="H133" s="116" t="s">
        <v>210</v>
      </c>
      <c r="I133" s="99" t="s">
        <v>1500</v>
      </c>
      <c r="J133" s="86" t="s">
        <v>808</v>
      </c>
      <c r="K133" s="86" t="s">
        <v>880</v>
      </c>
      <c r="L133" s="91" t="s">
        <v>267</v>
      </c>
      <c r="M133" s="115" t="s">
        <v>936</v>
      </c>
      <c r="N133" s="86" t="s">
        <v>937</v>
      </c>
      <c r="O133" s="44">
        <v>41000</v>
      </c>
      <c r="P133" s="86" t="s">
        <v>877</v>
      </c>
      <c r="Q133" s="86" t="s">
        <v>767</v>
      </c>
      <c r="R133" s="98" t="s">
        <v>121</v>
      </c>
      <c r="S133" s="135">
        <v>41619</v>
      </c>
      <c r="T133" s="86"/>
      <c r="U133" s="115" t="s">
        <v>883</v>
      </c>
      <c r="V133" s="86" t="s">
        <v>886</v>
      </c>
      <c r="W133" s="135">
        <v>41786</v>
      </c>
      <c r="X133" s="98" t="s">
        <v>2242</v>
      </c>
      <c r="Y133" s="86" t="s">
        <v>1087</v>
      </c>
      <c r="Z133" s="45"/>
      <c r="AA133" s="45"/>
      <c r="AB133" s="45"/>
    </row>
    <row r="134" spans="1:28" ht="15.75" customHeight="1" x14ac:dyDescent="0.25">
      <c r="A134" s="195">
        <v>1</v>
      </c>
      <c r="B134" s="86" t="s">
        <v>578</v>
      </c>
      <c r="C134" s="86"/>
      <c r="D134" s="91" t="s">
        <v>1218</v>
      </c>
      <c r="E134" s="90" t="s">
        <v>1504</v>
      </c>
      <c r="F134" s="109" t="s">
        <v>2350</v>
      </c>
      <c r="G134" s="131" t="s">
        <v>759</v>
      </c>
      <c r="H134" s="116" t="s">
        <v>760</v>
      </c>
      <c r="I134" s="99" t="s">
        <v>1492</v>
      </c>
      <c r="J134" s="86" t="s">
        <v>809</v>
      </c>
      <c r="K134" s="86" t="s">
        <v>881</v>
      </c>
      <c r="L134" s="86" t="s">
        <v>269</v>
      </c>
      <c r="M134" s="115" t="s">
        <v>938</v>
      </c>
      <c r="N134" s="86" t="s">
        <v>131</v>
      </c>
      <c r="O134" s="109" t="s">
        <v>899</v>
      </c>
      <c r="P134" s="86" t="s">
        <v>649</v>
      </c>
      <c r="Q134" s="86" t="s">
        <v>767</v>
      </c>
      <c r="R134" s="129" t="s">
        <v>939</v>
      </c>
      <c r="S134" s="129" t="s">
        <v>899</v>
      </c>
      <c r="T134" s="86"/>
      <c r="U134" s="115" t="s">
        <v>883</v>
      </c>
      <c r="V134" s="86" t="s">
        <v>886</v>
      </c>
      <c r="W134" s="135">
        <v>41786</v>
      </c>
      <c r="X134" s="98" t="s">
        <v>2242</v>
      </c>
      <c r="Y134" s="86" t="s">
        <v>1087</v>
      </c>
      <c r="Z134" s="45"/>
      <c r="AA134" s="45"/>
      <c r="AB134" s="45"/>
    </row>
    <row r="135" spans="1:28" ht="15" customHeight="1" x14ac:dyDescent="0.25">
      <c r="A135" s="195">
        <v>1</v>
      </c>
      <c r="B135" s="86"/>
      <c r="C135" s="86"/>
      <c r="D135" s="91" t="s">
        <v>1252</v>
      </c>
      <c r="E135" s="90" t="s">
        <v>121</v>
      </c>
      <c r="F135" s="86"/>
      <c r="G135" s="131" t="s">
        <v>214</v>
      </c>
      <c r="H135" s="116" t="s">
        <v>219</v>
      </c>
      <c r="I135" s="86" t="s">
        <v>1485</v>
      </c>
      <c r="J135" s="86" t="s">
        <v>695</v>
      </c>
      <c r="K135" s="86" t="s">
        <v>1671</v>
      </c>
      <c r="L135" s="86" t="s">
        <v>269</v>
      </c>
      <c r="M135" s="86" t="s">
        <v>1596</v>
      </c>
      <c r="N135" s="86" t="s">
        <v>131</v>
      </c>
      <c r="O135" s="86" t="s">
        <v>1669</v>
      </c>
      <c r="P135" s="86" t="s">
        <v>644</v>
      </c>
      <c r="Q135" s="86" t="s">
        <v>644</v>
      </c>
      <c r="R135" s="129" t="s">
        <v>1596</v>
      </c>
      <c r="S135" s="86" t="s">
        <v>1596</v>
      </c>
      <c r="T135" s="86" t="s">
        <v>1596</v>
      </c>
      <c r="U135" s="86" t="s">
        <v>1603</v>
      </c>
      <c r="V135" s="86" t="s">
        <v>1596</v>
      </c>
      <c r="W135" s="135">
        <v>41904</v>
      </c>
      <c r="X135" s="98" t="s">
        <v>2242</v>
      </c>
      <c r="Y135" s="86" t="s">
        <v>1088</v>
      </c>
    </row>
    <row r="136" spans="1:28" ht="15" customHeight="1" x14ac:dyDescent="0.25">
      <c r="A136" s="195">
        <v>1</v>
      </c>
      <c r="B136" s="86"/>
      <c r="C136" s="86"/>
      <c r="D136" s="91" t="s">
        <v>1601</v>
      </c>
      <c r="E136" s="90" t="s">
        <v>121</v>
      </c>
      <c r="F136" s="86"/>
      <c r="G136" s="131" t="s">
        <v>214</v>
      </c>
      <c r="H136" s="116" t="s">
        <v>219</v>
      </c>
      <c r="I136" s="86" t="s">
        <v>1485</v>
      </c>
      <c r="J136" s="86" t="s">
        <v>697</v>
      </c>
      <c r="K136" s="131" t="s">
        <v>2357</v>
      </c>
      <c r="L136" s="86" t="s">
        <v>268</v>
      </c>
      <c r="M136" s="86" t="s">
        <v>1596</v>
      </c>
      <c r="N136" s="86" t="s">
        <v>131</v>
      </c>
      <c r="O136" s="86" t="s">
        <v>1669</v>
      </c>
      <c r="P136" s="86" t="s">
        <v>644</v>
      </c>
      <c r="Q136" s="86" t="s">
        <v>644</v>
      </c>
      <c r="R136" s="129" t="s">
        <v>1596</v>
      </c>
      <c r="S136" s="86" t="s">
        <v>1596</v>
      </c>
      <c r="T136" s="86" t="s">
        <v>1596</v>
      </c>
      <c r="U136" s="86" t="s">
        <v>1603</v>
      </c>
      <c r="V136" s="86" t="s">
        <v>1596</v>
      </c>
      <c r="W136" s="135">
        <v>41904</v>
      </c>
      <c r="X136" s="98" t="s">
        <v>2242</v>
      </c>
      <c r="Y136" s="86" t="s">
        <v>1088</v>
      </c>
    </row>
    <row r="137" spans="1:28" ht="15" customHeight="1" x14ac:dyDescent="0.25">
      <c r="A137" s="195">
        <v>1</v>
      </c>
      <c r="B137" s="86"/>
      <c r="C137" s="86"/>
      <c r="D137" s="91" t="s">
        <v>1664</v>
      </c>
      <c r="E137" s="90" t="s">
        <v>121</v>
      </c>
      <c r="F137" s="86"/>
      <c r="G137" s="131" t="s">
        <v>214</v>
      </c>
      <c r="H137" s="116" t="s">
        <v>219</v>
      </c>
      <c r="I137" s="86" t="s">
        <v>1485</v>
      </c>
      <c r="J137" s="86" t="s">
        <v>696</v>
      </c>
      <c r="K137" s="86" t="s">
        <v>1605</v>
      </c>
      <c r="L137" s="86" t="s">
        <v>268</v>
      </c>
      <c r="M137" s="86" t="s">
        <v>1596</v>
      </c>
      <c r="N137" s="86" t="s">
        <v>131</v>
      </c>
      <c r="O137" s="86" t="s">
        <v>1669</v>
      </c>
      <c r="P137" s="86" t="s">
        <v>644</v>
      </c>
      <c r="Q137" s="86" t="s">
        <v>644</v>
      </c>
      <c r="R137" s="129" t="s">
        <v>1596</v>
      </c>
      <c r="S137" s="86" t="s">
        <v>1596</v>
      </c>
      <c r="T137" s="86" t="s">
        <v>1596</v>
      </c>
      <c r="U137" s="86" t="s">
        <v>1603</v>
      </c>
      <c r="V137" s="86" t="s">
        <v>1596</v>
      </c>
      <c r="W137" s="135">
        <v>41904</v>
      </c>
      <c r="X137" s="98" t="s">
        <v>2242</v>
      </c>
      <c r="Y137" s="86" t="s">
        <v>1088</v>
      </c>
    </row>
    <row r="138" spans="1:28" ht="30" customHeight="1" x14ac:dyDescent="0.25">
      <c r="A138" s="195">
        <v>0</v>
      </c>
      <c r="B138" s="119" t="s">
        <v>540</v>
      </c>
      <c r="C138" s="119" t="s">
        <v>545</v>
      </c>
      <c r="D138" s="123" t="s">
        <v>1384</v>
      </c>
      <c r="E138" s="90" t="s">
        <v>1504</v>
      </c>
      <c r="F138" s="109" t="s">
        <v>2111</v>
      </c>
      <c r="G138" s="119" t="s">
        <v>718</v>
      </c>
      <c r="H138" s="99" t="s">
        <v>719</v>
      </c>
      <c r="I138" s="99" t="s">
        <v>1481</v>
      </c>
      <c r="J138" s="122" t="s">
        <v>325</v>
      </c>
      <c r="K138" s="122" t="s">
        <v>326</v>
      </c>
      <c r="L138" s="99" t="s">
        <v>287</v>
      </c>
      <c r="M138" s="119"/>
      <c r="N138" s="123" t="s">
        <v>327</v>
      </c>
      <c r="O138" s="123"/>
      <c r="P138" s="119" t="s">
        <v>322</v>
      </c>
      <c r="Q138" s="119" t="s">
        <v>278</v>
      </c>
      <c r="R138" s="111" t="s">
        <v>1547</v>
      </c>
      <c r="S138" s="134" t="s">
        <v>1547</v>
      </c>
      <c r="T138" s="119"/>
      <c r="U138" s="119"/>
      <c r="V138" s="119"/>
      <c r="W138" s="134"/>
      <c r="X138" s="111" t="s">
        <v>1077</v>
      </c>
      <c r="Y138" s="120" t="s">
        <v>1090</v>
      </c>
      <c r="Z138" s="45"/>
      <c r="AA138" s="45"/>
      <c r="AB138" s="45"/>
    </row>
    <row r="139" spans="1:28" ht="30" customHeight="1" x14ac:dyDescent="0.25">
      <c r="A139" s="195">
        <v>0</v>
      </c>
      <c r="B139" s="100" t="s">
        <v>718</v>
      </c>
      <c r="C139" s="91"/>
      <c r="D139" s="99" t="s">
        <v>1095</v>
      </c>
      <c r="E139" s="90" t="s">
        <v>1504</v>
      </c>
      <c r="F139" s="109" t="s">
        <v>1545</v>
      </c>
      <c r="G139" s="99" t="s">
        <v>718</v>
      </c>
      <c r="H139" s="99" t="s">
        <v>719</v>
      </c>
      <c r="I139" s="99" t="s">
        <v>1481</v>
      </c>
      <c r="J139" s="99" t="s">
        <v>576</v>
      </c>
      <c r="K139" s="90" t="s">
        <v>734</v>
      </c>
      <c r="L139" s="99" t="s">
        <v>287</v>
      </c>
      <c r="M139" s="112" t="s">
        <v>739</v>
      </c>
      <c r="N139" s="99" t="s">
        <v>745</v>
      </c>
      <c r="O139" s="102">
        <v>40504</v>
      </c>
      <c r="P139" s="90" t="s">
        <v>611</v>
      </c>
      <c r="Q139" s="91" t="s">
        <v>590</v>
      </c>
      <c r="R139" s="98" t="s">
        <v>121</v>
      </c>
      <c r="S139" s="103">
        <v>40709</v>
      </c>
      <c r="T139" s="108" t="s">
        <v>677</v>
      </c>
      <c r="U139" s="115" t="s">
        <v>603</v>
      </c>
      <c r="V139" s="115" t="s">
        <v>604</v>
      </c>
      <c r="W139" s="103">
        <v>41781</v>
      </c>
      <c r="X139" s="98" t="s">
        <v>2242</v>
      </c>
      <c r="Y139" s="109" t="s">
        <v>1086</v>
      </c>
      <c r="Z139" s="45"/>
      <c r="AA139" s="45"/>
      <c r="AB139" s="45"/>
    </row>
    <row r="140" spans="1:28" ht="15" customHeight="1" x14ac:dyDescent="0.25">
      <c r="A140" s="195">
        <v>1</v>
      </c>
      <c r="B140" s="109"/>
      <c r="C140" s="109"/>
      <c r="D140" s="90" t="s">
        <v>1952</v>
      </c>
      <c r="E140" s="90" t="s">
        <v>121</v>
      </c>
      <c r="F140" s="109" t="s">
        <v>2168</v>
      </c>
      <c r="G140" s="119" t="s">
        <v>214</v>
      </c>
      <c r="H140" s="119" t="s">
        <v>219</v>
      </c>
      <c r="I140" s="120" t="s">
        <v>1485</v>
      </c>
      <c r="J140" s="130" t="s">
        <v>1972</v>
      </c>
      <c r="K140" s="109" t="s">
        <v>1973</v>
      </c>
      <c r="L140" s="91" t="s">
        <v>267</v>
      </c>
      <c r="M140" s="109"/>
      <c r="N140" s="109" t="s">
        <v>1791</v>
      </c>
      <c r="O140" s="109">
        <v>1952</v>
      </c>
      <c r="P140" s="109" t="s">
        <v>1949</v>
      </c>
      <c r="Q140" s="109" t="s">
        <v>272</v>
      </c>
      <c r="R140" s="98" t="s">
        <v>121</v>
      </c>
      <c r="S140" s="135">
        <v>36740</v>
      </c>
      <c r="T140" s="109" t="s">
        <v>1950</v>
      </c>
      <c r="U140" s="109" t="s">
        <v>1951</v>
      </c>
      <c r="V140" s="109"/>
      <c r="W140" s="135">
        <v>38245</v>
      </c>
      <c r="X140" s="111" t="s">
        <v>1077</v>
      </c>
      <c r="Y140" s="109" t="s">
        <v>2167</v>
      </c>
    </row>
    <row r="141" spans="1:28" ht="15" customHeight="1" x14ac:dyDescent="0.25">
      <c r="A141" s="195">
        <v>1</v>
      </c>
      <c r="B141" s="109"/>
      <c r="C141" s="109"/>
      <c r="D141" s="90" t="s">
        <v>1984</v>
      </c>
      <c r="E141" s="90" t="s">
        <v>121</v>
      </c>
      <c r="F141" s="109" t="s">
        <v>2168</v>
      </c>
      <c r="G141" s="119" t="s">
        <v>214</v>
      </c>
      <c r="H141" s="119" t="s">
        <v>219</v>
      </c>
      <c r="I141" s="120" t="s">
        <v>1485</v>
      </c>
      <c r="J141" s="130" t="s">
        <v>1962</v>
      </c>
      <c r="K141" s="109" t="s">
        <v>1963</v>
      </c>
      <c r="L141" s="91" t="s">
        <v>267</v>
      </c>
      <c r="M141" s="109"/>
      <c r="N141" s="109" t="s">
        <v>1791</v>
      </c>
      <c r="O141" s="109" t="s">
        <v>1964</v>
      </c>
      <c r="P141" s="109" t="s">
        <v>1949</v>
      </c>
      <c r="Q141" s="109" t="s">
        <v>272</v>
      </c>
      <c r="R141" s="98" t="s">
        <v>121</v>
      </c>
      <c r="S141" s="135">
        <v>36766</v>
      </c>
      <c r="T141" s="109" t="s">
        <v>1950</v>
      </c>
      <c r="U141" s="109" t="s">
        <v>1951</v>
      </c>
      <c r="V141" s="109"/>
      <c r="W141" s="135">
        <v>38245</v>
      </c>
      <c r="X141" s="111" t="s">
        <v>1077</v>
      </c>
      <c r="Y141" s="109" t="s">
        <v>2167</v>
      </c>
    </row>
    <row r="142" spans="1:28" ht="15" customHeight="1" x14ac:dyDescent="0.25">
      <c r="A142" s="195">
        <v>1</v>
      </c>
      <c r="B142" s="109"/>
      <c r="C142" s="109"/>
      <c r="D142" s="90" t="s">
        <v>1955</v>
      </c>
      <c r="E142" s="90" t="s">
        <v>121</v>
      </c>
      <c r="F142" s="109" t="s">
        <v>2168</v>
      </c>
      <c r="G142" s="119" t="s">
        <v>214</v>
      </c>
      <c r="H142" s="119" t="s">
        <v>219</v>
      </c>
      <c r="I142" s="120" t="s">
        <v>1485</v>
      </c>
      <c r="J142" s="109" t="s">
        <v>1985</v>
      </c>
      <c r="K142" s="109" t="s">
        <v>1986</v>
      </c>
      <c r="L142" s="91" t="s">
        <v>267</v>
      </c>
      <c r="M142" s="109"/>
      <c r="N142" s="109" t="s">
        <v>1791</v>
      </c>
      <c r="O142" s="109" t="s">
        <v>1964</v>
      </c>
      <c r="P142" s="109" t="s">
        <v>1949</v>
      </c>
      <c r="Q142" s="109" t="s">
        <v>272</v>
      </c>
      <c r="R142" s="98" t="s">
        <v>121</v>
      </c>
      <c r="S142" s="135">
        <v>36742</v>
      </c>
      <c r="T142" s="109" t="s">
        <v>1950</v>
      </c>
      <c r="U142" s="109" t="s">
        <v>1951</v>
      </c>
      <c r="V142" s="109"/>
      <c r="W142" s="135">
        <v>41897</v>
      </c>
      <c r="X142" s="111" t="s">
        <v>1077</v>
      </c>
      <c r="Y142" s="109" t="s">
        <v>2167</v>
      </c>
    </row>
    <row r="143" spans="1:28" ht="30" customHeight="1" x14ac:dyDescent="0.25">
      <c r="A143" s="195">
        <v>0</v>
      </c>
      <c r="B143" s="86" t="s">
        <v>577</v>
      </c>
      <c r="C143" s="86"/>
      <c r="D143" s="91" t="s">
        <v>1182</v>
      </c>
      <c r="E143" s="90" t="s">
        <v>1504</v>
      </c>
      <c r="F143" s="109" t="s">
        <v>1545</v>
      </c>
      <c r="G143" s="99" t="s">
        <v>718</v>
      </c>
      <c r="H143" s="99" t="s">
        <v>719</v>
      </c>
      <c r="I143" s="99" t="s">
        <v>1481</v>
      </c>
      <c r="J143" s="86" t="s">
        <v>768</v>
      </c>
      <c r="K143" s="86" t="s">
        <v>769</v>
      </c>
      <c r="L143" s="99" t="s">
        <v>268</v>
      </c>
      <c r="M143" s="115" t="s">
        <v>885</v>
      </c>
      <c r="N143" s="86" t="s">
        <v>745</v>
      </c>
      <c r="O143" s="44">
        <v>38384</v>
      </c>
      <c r="P143" s="86" t="s">
        <v>752</v>
      </c>
      <c r="Q143" s="86" t="s">
        <v>767</v>
      </c>
      <c r="R143" s="98" t="s">
        <v>121</v>
      </c>
      <c r="S143" s="135">
        <v>40368</v>
      </c>
      <c r="T143" s="86"/>
      <c r="U143" s="115" t="s">
        <v>883</v>
      </c>
      <c r="V143" s="86" t="s">
        <v>886</v>
      </c>
      <c r="W143" s="135">
        <v>41786</v>
      </c>
      <c r="X143" s="98" t="s">
        <v>2242</v>
      </c>
      <c r="Y143" s="86" t="s">
        <v>1087</v>
      </c>
      <c r="Z143" s="45"/>
      <c r="AA143" s="45"/>
      <c r="AB143" s="45"/>
    </row>
    <row r="144" spans="1:28" ht="30" customHeight="1" x14ac:dyDescent="0.25">
      <c r="A144" s="195">
        <v>0</v>
      </c>
      <c r="B144" s="100" t="s">
        <v>718</v>
      </c>
      <c r="C144" s="99"/>
      <c r="D144" s="99" t="s">
        <v>1097</v>
      </c>
      <c r="E144" s="90" t="s">
        <v>1504</v>
      </c>
      <c r="F144" s="109" t="s">
        <v>1545</v>
      </c>
      <c r="G144" s="99" t="s">
        <v>718</v>
      </c>
      <c r="H144" s="99" t="s">
        <v>719</v>
      </c>
      <c r="I144" s="99" t="s">
        <v>1481</v>
      </c>
      <c r="J144" s="99" t="s">
        <v>731</v>
      </c>
      <c r="K144" s="90" t="s">
        <v>736</v>
      </c>
      <c r="L144" s="99" t="s">
        <v>268</v>
      </c>
      <c r="M144" s="112" t="s">
        <v>741</v>
      </c>
      <c r="N144" s="99" t="s">
        <v>745</v>
      </c>
      <c r="O144" s="99" t="s">
        <v>753</v>
      </c>
      <c r="P144" s="90" t="s">
        <v>752</v>
      </c>
      <c r="Q144" s="91" t="s">
        <v>590</v>
      </c>
      <c r="R144" s="98" t="s">
        <v>121</v>
      </c>
      <c r="S144" s="103">
        <v>40709</v>
      </c>
      <c r="T144" s="108" t="s">
        <v>747</v>
      </c>
      <c r="U144" s="115" t="s">
        <v>603</v>
      </c>
      <c r="V144" s="115" t="s">
        <v>604</v>
      </c>
      <c r="W144" s="103">
        <v>41781</v>
      </c>
      <c r="X144" s="98" t="s">
        <v>2242</v>
      </c>
      <c r="Y144" s="109" t="s">
        <v>1086</v>
      </c>
      <c r="Z144" s="45"/>
      <c r="AA144" s="45"/>
      <c r="AB144" s="45"/>
    </row>
    <row r="145" spans="1:28" ht="30" customHeight="1" x14ac:dyDescent="0.25">
      <c r="A145" s="195">
        <v>0</v>
      </c>
      <c r="B145" s="100" t="s">
        <v>718</v>
      </c>
      <c r="C145" s="99"/>
      <c r="D145" s="99" t="s">
        <v>1099</v>
      </c>
      <c r="E145" s="90" t="s">
        <v>121</v>
      </c>
      <c r="F145" s="109" t="s">
        <v>1536</v>
      </c>
      <c r="G145" s="99" t="s">
        <v>718</v>
      </c>
      <c r="H145" s="99" t="s">
        <v>719</v>
      </c>
      <c r="I145" s="99" t="s">
        <v>1481</v>
      </c>
      <c r="J145" s="99" t="s">
        <v>733</v>
      </c>
      <c r="K145" s="90" t="s">
        <v>738</v>
      </c>
      <c r="L145" s="99" t="s">
        <v>268</v>
      </c>
      <c r="M145" s="112" t="s">
        <v>743</v>
      </c>
      <c r="N145" s="99" t="s">
        <v>744</v>
      </c>
      <c r="O145" s="99">
        <v>2007</v>
      </c>
      <c r="P145" s="90" t="s">
        <v>754</v>
      </c>
      <c r="Q145" s="91" t="s">
        <v>590</v>
      </c>
      <c r="R145" s="98" t="s">
        <v>121</v>
      </c>
      <c r="S145" s="98">
        <v>2007</v>
      </c>
      <c r="T145" s="108" t="s">
        <v>749</v>
      </c>
      <c r="U145" s="115" t="s">
        <v>603</v>
      </c>
      <c r="V145" s="115" t="s">
        <v>604</v>
      </c>
      <c r="W145" s="103">
        <v>41781</v>
      </c>
      <c r="X145" s="98" t="s">
        <v>2242</v>
      </c>
      <c r="Y145" s="109" t="s">
        <v>1086</v>
      </c>
    </row>
    <row r="146" spans="1:28" ht="30" customHeight="1" x14ac:dyDescent="0.25">
      <c r="A146" s="195">
        <v>0</v>
      </c>
      <c r="B146" s="86" t="s">
        <v>577</v>
      </c>
      <c r="C146" s="86" t="s">
        <v>576</v>
      </c>
      <c r="D146" s="91" t="s">
        <v>1181</v>
      </c>
      <c r="E146" s="90" t="s">
        <v>1504</v>
      </c>
      <c r="F146" s="109" t="s">
        <v>1545</v>
      </c>
      <c r="G146" s="99" t="s">
        <v>718</v>
      </c>
      <c r="H146" s="99" t="s">
        <v>719</v>
      </c>
      <c r="I146" s="99" t="s">
        <v>1481</v>
      </c>
      <c r="J146" s="86" t="s">
        <v>764</v>
      </c>
      <c r="K146" s="86" t="s">
        <v>765</v>
      </c>
      <c r="L146" s="99" t="s">
        <v>287</v>
      </c>
      <c r="M146" s="115" t="s">
        <v>884</v>
      </c>
      <c r="N146" s="86" t="s">
        <v>745</v>
      </c>
      <c r="O146" s="109" t="s">
        <v>753</v>
      </c>
      <c r="P146" s="86" t="s">
        <v>766</v>
      </c>
      <c r="Q146" s="86" t="s">
        <v>767</v>
      </c>
      <c r="R146" s="98" t="s">
        <v>121</v>
      </c>
      <c r="S146" s="135">
        <v>40464</v>
      </c>
      <c r="T146" s="86"/>
      <c r="U146" s="115" t="s">
        <v>883</v>
      </c>
      <c r="V146" s="86" t="s">
        <v>886</v>
      </c>
      <c r="W146" s="135">
        <v>41786</v>
      </c>
      <c r="X146" s="98" t="s">
        <v>2242</v>
      </c>
      <c r="Y146" s="86" t="s">
        <v>1087</v>
      </c>
      <c r="Z146" s="45"/>
      <c r="AA146" s="45"/>
      <c r="AB146" s="45"/>
    </row>
    <row r="147" spans="1:28" ht="15" customHeight="1" x14ac:dyDescent="0.25">
      <c r="A147" s="195">
        <v>1</v>
      </c>
      <c r="B147" s="109"/>
      <c r="C147" s="109"/>
      <c r="D147" s="90" t="s">
        <v>1958</v>
      </c>
      <c r="E147" s="90" t="s">
        <v>121</v>
      </c>
      <c r="F147" s="109" t="s">
        <v>2168</v>
      </c>
      <c r="G147" s="119" t="s">
        <v>214</v>
      </c>
      <c r="H147" s="119" t="s">
        <v>219</v>
      </c>
      <c r="I147" s="120" t="s">
        <v>1485</v>
      </c>
      <c r="J147" s="130" t="s">
        <v>1988</v>
      </c>
      <c r="K147" s="109" t="s">
        <v>1989</v>
      </c>
      <c r="L147" s="91" t="s">
        <v>267</v>
      </c>
      <c r="M147" s="109"/>
      <c r="N147" s="109" t="s">
        <v>1791</v>
      </c>
      <c r="O147" s="109">
        <v>1983</v>
      </c>
      <c r="P147" s="109" t="s">
        <v>1949</v>
      </c>
      <c r="Q147" s="109" t="s">
        <v>272</v>
      </c>
      <c r="R147" s="98" t="s">
        <v>121</v>
      </c>
      <c r="S147" s="135">
        <v>36748</v>
      </c>
      <c r="T147" s="109" t="s">
        <v>1950</v>
      </c>
      <c r="U147" s="109" t="s">
        <v>1951</v>
      </c>
      <c r="V147" s="109"/>
      <c r="W147" s="135">
        <v>41897</v>
      </c>
      <c r="X147" s="111" t="s">
        <v>1077</v>
      </c>
      <c r="Y147" s="109" t="s">
        <v>2167</v>
      </c>
    </row>
    <row r="148" spans="1:28" ht="15" customHeight="1" x14ac:dyDescent="0.25">
      <c r="A148" s="195">
        <v>1</v>
      </c>
      <c r="B148" s="109"/>
      <c r="C148" s="109"/>
      <c r="D148" s="90" t="s">
        <v>1961</v>
      </c>
      <c r="E148" s="90" t="s">
        <v>121</v>
      </c>
      <c r="F148" s="109" t="s">
        <v>2168</v>
      </c>
      <c r="G148" s="119" t="s">
        <v>214</v>
      </c>
      <c r="H148" s="119" t="s">
        <v>219</v>
      </c>
      <c r="I148" s="120" t="s">
        <v>1485</v>
      </c>
      <c r="J148" s="130" t="s">
        <v>1994</v>
      </c>
      <c r="K148" s="109" t="s">
        <v>1995</v>
      </c>
      <c r="L148" s="91" t="s">
        <v>267</v>
      </c>
      <c r="M148" s="109"/>
      <c r="N148" s="109" t="s">
        <v>1791</v>
      </c>
      <c r="O148" s="109">
        <v>1965</v>
      </c>
      <c r="P148" s="109" t="s">
        <v>1949</v>
      </c>
      <c r="Q148" s="109" t="s">
        <v>272</v>
      </c>
      <c r="R148" s="98" t="s">
        <v>121</v>
      </c>
      <c r="S148" s="135">
        <v>36740</v>
      </c>
      <c r="T148" s="109" t="s">
        <v>1950</v>
      </c>
      <c r="U148" s="109" t="s">
        <v>1951</v>
      </c>
      <c r="V148" s="109"/>
      <c r="W148" s="135">
        <v>41897</v>
      </c>
      <c r="X148" s="111" t="s">
        <v>1077</v>
      </c>
      <c r="Y148" s="109" t="s">
        <v>2167</v>
      </c>
    </row>
    <row r="149" spans="1:28" ht="15" customHeight="1" x14ac:dyDescent="0.25">
      <c r="A149" s="195">
        <v>0</v>
      </c>
      <c r="B149" s="175"/>
      <c r="C149" s="175"/>
      <c r="D149" s="180" t="s">
        <v>1842</v>
      </c>
      <c r="E149" s="90" t="s">
        <v>1519</v>
      </c>
      <c r="F149" s="109" t="s">
        <v>2304</v>
      </c>
      <c r="G149" s="175" t="s">
        <v>208</v>
      </c>
      <c r="H149" s="175" t="s">
        <v>723</v>
      </c>
      <c r="I149" s="175" t="s">
        <v>1488</v>
      </c>
      <c r="J149" s="175" t="s">
        <v>1849</v>
      </c>
      <c r="K149" s="175" t="s">
        <v>1919</v>
      </c>
      <c r="L149" s="175"/>
      <c r="M149" s="175"/>
      <c r="N149" s="175" t="s">
        <v>1791</v>
      </c>
      <c r="O149" s="175" t="s">
        <v>1940</v>
      </c>
      <c r="P149" s="175" t="s">
        <v>1918</v>
      </c>
      <c r="Q149" s="175" t="s">
        <v>1574</v>
      </c>
      <c r="R149" s="176" t="s">
        <v>1850</v>
      </c>
      <c r="S149" s="177">
        <v>41822</v>
      </c>
      <c r="T149" s="175"/>
      <c r="U149" s="178" t="s">
        <v>1583</v>
      </c>
      <c r="V149" s="175" t="s">
        <v>1851</v>
      </c>
      <c r="W149" s="179">
        <v>41899</v>
      </c>
      <c r="X149" s="176" t="s">
        <v>2243</v>
      </c>
      <c r="Y149" s="175" t="s">
        <v>1794</v>
      </c>
      <c r="Z149" s="45"/>
      <c r="AA149" s="45"/>
      <c r="AB149" s="45"/>
    </row>
    <row r="150" spans="1:28" ht="15" customHeight="1" x14ac:dyDescent="0.25">
      <c r="A150" s="195">
        <v>0</v>
      </c>
      <c r="B150" s="175"/>
      <c r="C150" s="175"/>
      <c r="D150" s="180" t="s">
        <v>1846</v>
      </c>
      <c r="E150" s="90" t="s">
        <v>121</v>
      </c>
      <c r="F150" s="109" t="s">
        <v>2305</v>
      </c>
      <c r="G150" s="175" t="s">
        <v>208</v>
      </c>
      <c r="H150" s="175" t="s">
        <v>723</v>
      </c>
      <c r="I150" s="175" t="s">
        <v>1488</v>
      </c>
      <c r="J150" s="175" t="s">
        <v>581</v>
      </c>
      <c r="K150" s="175" t="s">
        <v>1920</v>
      </c>
      <c r="L150" s="175"/>
      <c r="M150" s="175"/>
      <c r="N150" s="175" t="s">
        <v>1791</v>
      </c>
      <c r="O150" s="175" t="s">
        <v>1941</v>
      </c>
      <c r="P150" s="175" t="s">
        <v>619</v>
      </c>
      <c r="Q150" s="175" t="s">
        <v>1574</v>
      </c>
      <c r="R150" s="176" t="s">
        <v>1853</v>
      </c>
      <c r="S150" s="177">
        <v>41487</v>
      </c>
      <c r="T150" s="175"/>
      <c r="U150" s="178" t="s">
        <v>1583</v>
      </c>
      <c r="V150" s="175" t="s">
        <v>1854</v>
      </c>
      <c r="W150" s="179">
        <v>41899</v>
      </c>
      <c r="X150" s="176" t="s">
        <v>2243</v>
      </c>
      <c r="Y150" s="175" t="s">
        <v>1794</v>
      </c>
    </row>
    <row r="151" spans="1:28" ht="15" customHeight="1" x14ac:dyDescent="0.25">
      <c r="A151" s="195">
        <v>1</v>
      </c>
      <c r="B151" s="175"/>
      <c r="C151" s="175"/>
      <c r="D151" s="180" t="s">
        <v>1847</v>
      </c>
      <c r="E151" s="90" t="s">
        <v>1504</v>
      </c>
      <c r="F151" s="109" t="s">
        <v>2342</v>
      </c>
      <c r="G151" s="175" t="s">
        <v>759</v>
      </c>
      <c r="H151" s="175" t="s">
        <v>758</v>
      </c>
      <c r="I151" s="175" t="s">
        <v>1491</v>
      </c>
      <c r="J151" s="180" t="s">
        <v>1856</v>
      </c>
      <c r="K151" s="175" t="s">
        <v>1921</v>
      </c>
      <c r="L151" s="175"/>
      <c r="M151" s="175"/>
      <c r="N151" s="175" t="s">
        <v>1791</v>
      </c>
      <c r="O151" s="175" t="s">
        <v>1942</v>
      </c>
      <c r="P151" s="175" t="s">
        <v>824</v>
      </c>
      <c r="Q151" s="175" t="s">
        <v>1574</v>
      </c>
      <c r="R151" s="176" t="s">
        <v>1857</v>
      </c>
      <c r="S151" s="177">
        <v>38341</v>
      </c>
      <c r="T151" s="175"/>
      <c r="U151" s="178" t="s">
        <v>1583</v>
      </c>
      <c r="V151" s="175" t="s">
        <v>1858</v>
      </c>
      <c r="W151" s="179">
        <v>41899</v>
      </c>
      <c r="X151" s="176" t="s">
        <v>2243</v>
      </c>
      <c r="Y151" s="175" t="s">
        <v>1794</v>
      </c>
      <c r="Z151" s="45"/>
      <c r="AA151" s="45"/>
      <c r="AB151" s="45"/>
    </row>
    <row r="152" spans="1:28" ht="15" customHeight="1" x14ac:dyDescent="0.25">
      <c r="A152" s="195">
        <v>1</v>
      </c>
      <c r="B152" s="175"/>
      <c r="C152" s="175"/>
      <c r="D152" s="180" t="s">
        <v>1848</v>
      </c>
      <c r="E152" s="90" t="s">
        <v>1504</v>
      </c>
      <c r="F152" s="109"/>
      <c r="G152" s="175" t="s">
        <v>759</v>
      </c>
      <c r="H152" s="175" t="s">
        <v>760</v>
      </c>
      <c r="I152" s="175" t="s">
        <v>1492</v>
      </c>
      <c r="J152" s="180" t="s">
        <v>1860</v>
      </c>
      <c r="K152" s="175" t="s">
        <v>1922</v>
      </c>
      <c r="L152" s="175"/>
      <c r="M152" s="175"/>
      <c r="N152" s="175" t="s">
        <v>1791</v>
      </c>
      <c r="O152" s="181">
        <v>41365</v>
      </c>
      <c r="P152" s="175" t="s">
        <v>651</v>
      </c>
      <c r="Q152" s="175" t="s">
        <v>1574</v>
      </c>
      <c r="R152" s="176" t="s">
        <v>1861</v>
      </c>
      <c r="S152" s="177">
        <v>41457</v>
      </c>
      <c r="T152" s="175"/>
      <c r="U152" s="178" t="s">
        <v>1583</v>
      </c>
      <c r="V152" s="175" t="s">
        <v>1862</v>
      </c>
      <c r="W152" s="179">
        <v>41899</v>
      </c>
      <c r="X152" s="176" t="s">
        <v>2243</v>
      </c>
      <c r="Y152" s="175" t="s">
        <v>1794</v>
      </c>
      <c r="Z152" s="45"/>
      <c r="AA152" s="45"/>
      <c r="AB152" s="45"/>
    </row>
    <row r="153" spans="1:28" ht="15" customHeight="1" x14ac:dyDescent="0.25">
      <c r="A153" s="195">
        <v>1</v>
      </c>
      <c r="B153" s="175"/>
      <c r="C153" s="175"/>
      <c r="D153" s="180" t="s">
        <v>1852</v>
      </c>
      <c r="E153" s="90" t="s">
        <v>1504</v>
      </c>
      <c r="F153" s="109"/>
      <c r="G153" s="175" t="s">
        <v>208</v>
      </c>
      <c r="H153" s="175" t="s">
        <v>211</v>
      </c>
      <c r="I153" s="175" t="s">
        <v>1489</v>
      </c>
      <c r="J153" s="175" t="s">
        <v>1864</v>
      </c>
      <c r="K153" s="175" t="s">
        <v>1923</v>
      </c>
      <c r="L153" s="175"/>
      <c r="M153" s="175"/>
      <c r="N153" s="175" t="s">
        <v>1791</v>
      </c>
      <c r="O153" s="181">
        <v>41334</v>
      </c>
      <c r="P153" s="175" t="s">
        <v>1924</v>
      </c>
      <c r="Q153" s="175" t="s">
        <v>1574</v>
      </c>
      <c r="R153" s="176" t="s">
        <v>1865</v>
      </c>
      <c r="S153" s="177">
        <v>41457</v>
      </c>
      <c r="T153" s="175"/>
      <c r="U153" s="178" t="s">
        <v>1583</v>
      </c>
      <c r="V153" s="175" t="s">
        <v>1866</v>
      </c>
      <c r="W153" s="179">
        <v>41899</v>
      </c>
      <c r="X153" s="176" t="s">
        <v>2243</v>
      </c>
      <c r="Y153" s="175" t="s">
        <v>1794</v>
      </c>
      <c r="Z153" s="45"/>
      <c r="AA153" s="45"/>
      <c r="AB153" s="45"/>
    </row>
    <row r="154" spans="1:28" ht="15" customHeight="1" x14ac:dyDescent="0.25">
      <c r="A154" s="195">
        <v>1</v>
      </c>
      <c r="B154" s="175"/>
      <c r="C154" s="175"/>
      <c r="D154" s="180" t="s">
        <v>1855</v>
      </c>
      <c r="E154" s="90" t="s">
        <v>1504</v>
      </c>
      <c r="F154" s="109" t="s">
        <v>2342</v>
      </c>
      <c r="G154" s="175" t="s">
        <v>759</v>
      </c>
      <c r="H154" s="175" t="s">
        <v>758</v>
      </c>
      <c r="I154" s="175" t="s">
        <v>1491</v>
      </c>
      <c r="J154" s="180" t="s">
        <v>1925</v>
      </c>
      <c r="K154" s="175" t="s">
        <v>1926</v>
      </c>
      <c r="L154" s="175"/>
      <c r="M154" s="175"/>
      <c r="N154" s="175" t="s">
        <v>1791</v>
      </c>
      <c r="O154" s="175">
        <v>2005</v>
      </c>
      <c r="P154" s="175" t="s">
        <v>824</v>
      </c>
      <c r="Q154" s="175" t="s">
        <v>1574</v>
      </c>
      <c r="R154" s="176" t="s">
        <v>1868</v>
      </c>
      <c r="S154" s="177">
        <v>38490</v>
      </c>
      <c r="T154" s="175"/>
      <c r="U154" s="178" t="s">
        <v>1583</v>
      </c>
      <c r="V154" s="175" t="s">
        <v>1869</v>
      </c>
      <c r="W154" s="179">
        <v>41899</v>
      </c>
      <c r="X154" s="176" t="s">
        <v>2243</v>
      </c>
      <c r="Y154" s="175" t="s">
        <v>1794</v>
      </c>
      <c r="Z154" s="45"/>
      <c r="AA154" s="45"/>
      <c r="AB154" s="45"/>
    </row>
    <row r="155" spans="1:28" ht="15" customHeight="1" x14ac:dyDescent="0.25">
      <c r="A155" s="195">
        <v>1</v>
      </c>
      <c r="B155" s="109"/>
      <c r="C155" s="109"/>
      <c r="D155" s="90" t="s">
        <v>1965</v>
      </c>
      <c r="E155" s="90" t="s">
        <v>121</v>
      </c>
      <c r="F155" s="109" t="s">
        <v>2168</v>
      </c>
      <c r="G155" s="119" t="s">
        <v>214</v>
      </c>
      <c r="H155" s="119" t="s">
        <v>219</v>
      </c>
      <c r="I155" s="120" t="s">
        <v>1485</v>
      </c>
      <c r="J155" s="130" t="s">
        <v>1997</v>
      </c>
      <c r="K155" s="109" t="s">
        <v>1998</v>
      </c>
      <c r="L155" s="91" t="s">
        <v>267</v>
      </c>
      <c r="M155" s="109"/>
      <c r="N155" s="109" t="s">
        <v>1791</v>
      </c>
      <c r="O155" s="109">
        <v>1979</v>
      </c>
      <c r="P155" s="109" t="s">
        <v>1949</v>
      </c>
      <c r="Q155" s="109" t="s">
        <v>272</v>
      </c>
      <c r="R155" s="98" t="s">
        <v>121</v>
      </c>
      <c r="S155" s="135">
        <v>36526</v>
      </c>
      <c r="T155" s="109" t="s">
        <v>1950</v>
      </c>
      <c r="U155" s="109" t="s">
        <v>1951</v>
      </c>
      <c r="V155" s="109"/>
      <c r="W155" s="135">
        <v>41897</v>
      </c>
      <c r="X155" s="111" t="s">
        <v>1077</v>
      </c>
      <c r="Y155" s="109" t="s">
        <v>2167</v>
      </c>
    </row>
    <row r="156" spans="1:28" ht="15" customHeight="1" x14ac:dyDescent="0.25">
      <c r="A156" s="195">
        <v>1</v>
      </c>
      <c r="B156" s="109"/>
      <c r="C156" s="109"/>
      <c r="D156" s="90" t="s">
        <v>1968</v>
      </c>
      <c r="E156" s="90" t="s">
        <v>121</v>
      </c>
      <c r="F156" s="109" t="s">
        <v>2168</v>
      </c>
      <c r="G156" s="119" t="s">
        <v>214</v>
      </c>
      <c r="H156" s="119" t="s">
        <v>219</v>
      </c>
      <c r="I156" s="120" t="s">
        <v>1485</v>
      </c>
      <c r="J156" s="109" t="s">
        <v>2000</v>
      </c>
      <c r="K156" s="109" t="s">
        <v>2001</v>
      </c>
      <c r="L156" s="91" t="s">
        <v>267</v>
      </c>
      <c r="M156" s="109"/>
      <c r="N156" s="109" t="s">
        <v>1791</v>
      </c>
      <c r="O156" s="109">
        <v>1956</v>
      </c>
      <c r="P156" s="109" t="s">
        <v>1949</v>
      </c>
      <c r="Q156" s="109" t="s">
        <v>272</v>
      </c>
      <c r="R156" s="98" t="s">
        <v>121</v>
      </c>
      <c r="S156" s="135">
        <v>38569</v>
      </c>
      <c r="T156" s="109" t="s">
        <v>1950</v>
      </c>
      <c r="U156" s="109" t="s">
        <v>1951</v>
      </c>
      <c r="V156" s="109"/>
      <c r="W156" s="135">
        <v>41897</v>
      </c>
      <c r="X156" s="111" t="s">
        <v>1077</v>
      </c>
      <c r="Y156" s="109" t="s">
        <v>2167</v>
      </c>
    </row>
    <row r="157" spans="1:28" ht="15" customHeight="1" x14ac:dyDescent="0.25">
      <c r="A157" s="195">
        <v>1</v>
      </c>
      <c r="B157" s="109"/>
      <c r="C157" s="109"/>
      <c r="D157" s="90" t="s">
        <v>1971</v>
      </c>
      <c r="E157" s="90" t="s">
        <v>121</v>
      </c>
      <c r="F157" s="109" t="s">
        <v>2168</v>
      </c>
      <c r="G157" s="119" t="s">
        <v>214</v>
      </c>
      <c r="H157" s="119" t="s">
        <v>219</v>
      </c>
      <c r="I157" s="120" t="s">
        <v>1485</v>
      </c>
      <c r="J157" s="130" t="s">
        <v>1947</v>
      </c>
      <c r="K157" s="109" t="s">
        <v>1948</v>
      </c>
      <c r="L157" s="91" t="s">
        <v>267</v>
      </c>
      <c r="M157" s="109"/>
      <c r="N157" s="109" t="s">
        <v>1791</v>
      </c>
      <c r="O157" s="109">
        <v>1975</v>
      </c>
      <c r="P157" s="109" t="s">
        <v>1949</v>
      </c>
      <c r="Q157" s="109" t="s">
        <v>272</v>
      </c>
      <c r="R157" s="98" t="s">
        <v>121</v>
      </c>
      <c r="S157" s="135">
        <v>36526</v>
      </c>
      <c r="T157" s="109" t="s">
        <v>1083</v>
      </c>
      <c r="U157" s="109" t="s">
        <v>1951</v>
      </c>
      <c r="V157" s="109"/>
      <c r="W157" s="135">
        <v>41897</v>
      </c>
      <c r="X157" s="111" t="s">
        <v>1077</v>
      </c>
      <c r="Y157" s="109" t="s">
        <v>2167</v>
      </c>
    </row>
    <row r="158" spans="1:28" ht="15" customHeight="1" x14ac:dyDescent="0.25">
      <c r="A158" s="195">
        <v>1</v>
      </c>
      <c r="B158" s="109"/>
      <c r="C158" s="109"/>
      <c r="D158" s="90" t="s">
        <v>1974</v>
      </c>
      <c r="E158" s="90" t="s">
        <v>121</v>
      </c>
      <c r="F158" s="109" t="s">
        <v>2168</v>
      </c>
      <c r="G158" s="119" t="s">
        <v>214</v>
      </c>
      <c r="H158" s="119" t="s">
        <v>219</v>
      </c>
      <c r="I158" s="120" t="s">
        <v>1485</v>
      </c>
      <c r="J158" s="130" t="s">
        <v>1953</v>
      </c>
      <c r="K158" s="109" t="s">
        <v>1954</v>
      </c>
      <c r="L158" s="91" t="s">
        <v>267</v>
      </c>
      <c r="M158" s="109"/>
      <c r="N158" s="109" t="s">
        <v>1791</v>
      </c>
      <c r="O158" s="109">
        <v>1983</v>
      </c>
      <c r="P158" s="109" t="s">
        <v>1949</v>
      </c>
      <c r="Q158" s="109" t="s">
        <v>272</v>
      </c>
      <c r="R158" s="98" t="s">
        <v>121</v>
      </c>
      <c r="S158" s="135">
        <v>36526</v>
      </c>
      <c r="T158" s="109" t="s">
        <v>1950</v>
      </c>
      <c r="U158" s="109" t="s">
        <v>1951</v>
      </c>
      <c r="V158" s="109"/>
      <c r="W158" s="135">
        <v>41897</v>
      </c>
      <c r="X158" s="111" t="s">
        <v>1077</v>
      </c>
      <c r="Y158" s="109" t="s">
        <v>2167</v>
      </c>
    </row>
    <row r="159" spans="1:28" ht="15" customHeight="1" x14ac:dyDescent="0.25">
      <c r="A159" s="195">
        <v>1</v>
      </c>
      <c r="B159" s="109"/>
      <c r="C159" s="109"/>
      <c r="D159" s="90" t="s">
        <v>1978</v>
      </c>
      <c r="E159" s="90" t="s">
        <v>121</v>
      </c>
      <c r="F159" s="109" t="s">
        <v>2168</v>
      </c>
      <c r="G159" s="119" t="s">
        <v>214</v>
      </c>
      <c r="H159" s="119" t="s">
        <v>219</v>
      </c>
      <c r="I159" s="120" t="s">
        <v>1485</v>
      </c>
      <c r="J159" s="130" t="s">
        <v>1956</v>
      </c>
      <c r="K159" s="109" t="s">
        <v>1957</v>
      </c>
      <c r="L159" s="91" t="s">
        <v>267</v>
      </c>
      <c r="M159" s="109"/>
      <c r="N159" s="109" t="s">
        <v>1791</v>
      </c>
      <c r="O159" s="109">
        <v>1979</v>
      </c>
      <c r="P159" s="109" t="s">
        <v>1949</v>
      </c>
      <c r="Q159" s="109" t="s">
        <v>272</v>
      </c>
      <c r="R159" s="98" t="s">
        <v>121</v>
      </c>
      <c r="S159" s="135">
        <v>36526</v>
      </c>
      <c r="T159" s="109" t="s">
        <v>1950</v>
      </c>
      <c r="U159" s="109" t="s">
        <v>1951</v>
      </c>
      <c r="V159" s="109"/>
      <c r="W159" s="135">
        <v>41897</v>
      </c>
      <c r="X159" s="111" t="s">
        <v>1077</v>
      </c>
      <c r="Y159" s="109" t="s">
        <v>2167</v>
      </c>
    </row>
    <row r="160" spans="1:28" ht="15" customHeight="1" x14ac:dyDescent="0.25">
      <c r="A160" s="195">
        <v>1</v>
      </c>
      <c r="B160" s="119" t="s">
        <v>538</v>
      </c>
      <c r="C160" s="119" t="s">
        <v>572</v>
      </c>
      <c r="D160" s="123" t="s">
        <v>1390</v>
      </c>
      <c r="E160" s="90" t="s">
        <v>121</v>
      </c>
      <c r="F160" s="109" t="s">
        <v>2263</v>
      </c>
      <c r="G160" s="119" t="s">
        <v>1571</v>
      </c>
      <c r="H160" s="119" t="s">
        <v>1571</v>
      </c>
      <c r="I160" s="120" t="s">
        <v>2241</v>
      </c>
      <c r="J160" s="110" t="s">
        <v>518</v>
      </c>
      <c r="K160" s="110" t="s">
        <v>519</v>
      </c>
      <c r="L160" s="99" t="s">
        <v>268</v>
      </c>
      <c r="M160" s="119" t="s">
        <v>689</v>
      </c>
      <c r="N160" s="110" t="s">
        <v>468</v>
      </c>
      <c r="O160" s="110" t="s">
        <v>520</v>
      </c>
      <c r="P160" s="119" t="s">
        <v>685</v>
      </c>
      <c r="Q160" s="119" t="s">
        <v>685</v>
      </c>
      <c r="R160" s="98" t="s">
        <v>121</v>
      </c>
      <c r="S160" s="134">
        <v>40890</v>
      </c>
      <c r="T160" s="119" t="s">
        <v>686</v>
      </c>
      <c r="U160" s="110" t="s">
        <v>687</v>
      </c>
      <c r="V160" s="119" t="s">
        <v>690</v>
      </c>
      <c r="W160" s="134">
        <v>41897</v>
      </c>
      <c r="X160" s="111" t="s">
        <v>1077</v>
      </c>
      <c r="Y160" s="120" t="s">
        <v>1090</v>
      </c>
    </row>
    <row r="161" spans="1:28" ht="15" customHeight="1" x14ac:dyDescent="0.25">
      <c r="A161" s="195">
        <v>1</v>
      </c>
      <c r="B161" s="175"/>
      <c r="C161" s="175"/>
      <c r="D161" s="180" t="s">
        <v>1882</v>
      </c>
      <c r="E161" s="90" t="s">
        <v>121</v>
      </c>
      <c r="F161" s="109" t="s">
        <v>2340</v>
      </c>
      <c r="G161" s="175" t="s">
        <v>208</v>
      </c>
      <c r="H161" s="175" t="s">
        <v>211</v>
      </c>
      <c r="I161" s="175" t="s">
        <v>1489</v>
      </c>
      <c r="J161" s="175" t="s">
        <v>1892</v>
      </c>
      <c r="K161" s="175" t="s">
        <v>1936</v>
      </c>
      <c r="L161" s="175"/>
      <c r="M161" s="175"/>
      <c r="N161" s="175" t="s">
        <v>1791</v>
      </c>
      <c r="O161" s="175" t="s">
        <v>1944</v>
      </c>
      <c r="P161" s="175" t="s">
        <v>619</v>
      </c>
      <c r="Q161" s="175" t="s">
        <v>1574</v>
      </c>
      <c r="R161" s="176" t="s">
        <v>1893</v>
      </c>
      <c r="S161" s="177">
        <v>41656</v>
      </c>
      <c r="T161" s="175"/>
      <c r="U161" s="178" t="s">
        <v>1583</v>
      </c>
      <c r="V161" s="175" t="s">
        <v>1894</v>
      </c>
      <c r="W161" s="179">
        <v>41899</v>
      </c>
      <c r="X161" s="176" t="s">
        <v>2243</v>
      </c>
      <c r="Y161" s="175" t="s">
        <v>1794</v>
      </c>
    </row>
    <row r="162" spans="1:28" ht="15" customHeight="1" x14ac:dyDescent="0.25">
      <c r="A162" s="195">
        <v>0</v>
      </c>
      <c r="B162" s="131" t="s">
        <v>682</v>
      </c>
      <c r="C162" s="131" t="s">
        <v>683</v>
      </c>
      <c r="D162" s="198" t="s">
        <v>1219</v>
      </c>
      <c r="E162" s="90" t="s">
        <v>1504</v>
      </c>
      <c r="F162" s="109" t="s">
        <v>1506</v>
      </c>
      <c r="G162" s="131" t="s">
        <v>214</v>
      </c>
      <c r="H162" s="131" t="s">
        <v>218</v>
      </c>
      <c r="I162" s="131" t="s">
        <v>1497</v>
      </c>
      <c r="J162" s="131" t="s">
        <v>222</v>
      </c>
      <c r="K162" s="182" t="s">
        <v>2270</v>
      </c>
      <c r="L162" s="131" t="s">
        <v>223</v>
      </c>
      <c r="M162" s="131"/>
      <c r="N162" s="131" t="s">
        <v>684</v>
      </c>
      <c r="O162" s="131" t="s">
        <v>224</v>
      </c>
      <c r="P162" s="131" t="s">
        <v>225</v>
      </c>
      <c r="Q162" s="131"/>
      <c r="R162" s="98" t="s">
        <v>121</v>
      </c>
      <c r="S162" s="132">
        <v>41730</v>
      </c>
      <c r="T162" s="131" t="s">
        <v>227</v>
      </c>
      <c r="U162" s="131"/>
      <c r="V162" s="131" t="s">
        <v>1678</v>
      </c>
      <c r="W162" s="137">
        <v>41730</v>
      </c>
      <c r="X162" s="176" t="s">
        <v>2243</v>
      </c>
      <c r="Y162" s="131" t="s">
        <v>680</v>
      </c>
      <c r="Z162" s="45"/>
      <c r="AA162" s="45"/>
      <c r="AB162" s="45"/>
    </row>
    <row r="163" spans="1:28" ht="15" customHeight="1" x14ac:dyDescent="0.25">
      <c r="A163" s="195">
        <v>0</v>
      </c>
      <c r="B163" s="131" t="s">
        <v>682</v>
      </c>
      <c r="C163" s="131" t="s">
        <v>683</v>
      </c>
      <c r="D163" s="198" t="s">
        <v>1220</v>
      </c>
      <c r="E163" s="90" t="s">
        <v>1504</v>
      </c>
      <c r="F163" s="109" t="s">
        <v>1506</v>
      </c>
      <c r="G163" s="131" t="s">
        <v>214</v>
      </c>
      <c r="H163" s="131" t="s">
        <v>218</v>
      </c>
      <c r="I163" s="131" t="s">
        <v>1497</v>
      </c>
      <c r="J163" s="131" t="s">
        <v>228</v>
      </c>
      <c r="K163" s="182" t="s">
        <v>2270</v>
      </c>
      <c r="L163" s="131" t="s">
        <v>223</v>
      </c>
      <c r="M163" s="131"/>
      <c r="N163" s="131" t="s">
        <v>684</v>
      </c>
      <c r="O163" s="131" t="s">
        <v>224</v>
      </c>
      <c r="P163" s="131" t="s">
        <v>225</v>
      </c>
      <c r="Q163" s="131"/>
      <c r="R163" s="98" t="s">
        <v>121</v>
      </c>
      <c r="S163" s="132">
        <v>41730</v>
      </c>
      <c r="T163" s="131" t="s">
        <v>227</v>
      </c>
      <c r="U163" s="131"/>
      <c r="V163" s="131" t="s">
        <v>1679</v>
      </c>
      <c r="W163" s="137">
        <v>41730</v>
      </c>
      <c r="X163" s="176" t="s">
        <v>2243</v>
      </c>
      <c r="Y163" s="131" t="s">
        <v>680</v>
      </c>
      <c r="Z163" s="45"/>
      <c r="AA163" s="45"/>
      <c r="AB163" s="45"/>
    </row>
    <row r="164" spans="1:28" ht="15" customHeight="1" x14ac:dyDescent="0.25">
      <c r="A164" s="195">
        <v>0</v>
      </c>
      <c r="B164" s="131" t="s">
        <v>682</v>
      </c>
      <c r="C164" s="131" t="s">
        <v>683</v>
      </c>
      <c r="D164" s="198" t="s">
        <v>1221</v>
      </c>
      <c r="E164" s="90" t="s">
        <v>1504</v>
      </c>
      <c r="F164" s="109" t="s">
        <v>1506</v>
      </c>
      <c r="G164" s="131" t="s">
        <v>214</v>
      </c>
      <c r="H164" s="131" t="s">
        <v>218</v>
      </c>
      <c r="I164" s="131" t="s">
        <v>1497</v>
      </c>
      <c r="J164" s="131" t="s">
        <v>229</v>
      </c>
      <c r="K164" s="182" t="s">
        <v>2270</v>
      </c>
      <c r="L164" s="131" t="s">
        <v>223</v>
      </c>
      <c r="M164" s="131"/>
      <c r="N164" s="131" t="s">
        <v>684</v>
      </c>
      <c r="O164" s="131" t="s">
        <v>224</v>
      </c>
      <c r="P164" s="131" t="s">
        <v>225</v>
      </c>
      <c r="Q164" s="131"/>
      <c r="R164" s="98" t="s">
        <v>121</v>
      </c>
      <c r="S164" s="132">
        <v>41730</v>
      </c>
      <c r="T164" s="131" t="s">
        <v>227</v>
      </c>
      <c r="U164" s="131"/>
      <c r="V164" s="131" t="s">
        <v>1680</v>
      </c>
      <c r="W164" s="137">
        <v>41730</v>
      </c>
      <c r="X164" s="176" t="s">
        <v>2243</v>
      </c>
      <c r="Y164" s="131" t="s">
        <v>680</v>
      </c>
      <c r="Z164" s="45"/>
      <c r="AA164" s="45"/>
      <c r="AB164" s="45"/>
    </row>
    <row r="165" spans="1:28" ht="15" customHeight="1" x14ac:dyDescent="0.25">
      <c r="A165" s="195">
        <v>0</v>
      </c>
      <c r="B165" s="131" t="s">
        <v>682</v>
      </c>
      <c r="C165" s="131" t="s">
        <v>683</v>
      </c>
      <c r="D165" s="198" t="s">
        <v>1222</v>
      </c>
      <c r="E165" s="90" t="s">
        <v>1504</v>
      </c>
      <c r="F165" s="109" t="s">
        <v>1506</v>
      </c>
      <c r="G165" s="131" t="s">
        <v>214</v>
      </c>
      <c r="H165" s="131" t="s">
        <v>218</v>
      </c>
      <c r="I165" s="131" t="s">
        <v>1497</v>
      </c>
      <c r="J165" s="131" t="s">
        <v>230</v>
      </c>
      <c r="K165" s="182" t="s">
        <v>2270</v>
      </c>
      <c r="L165" s="131" t="s">
        <v>223</v>
      </c>
      <c r="M165" s="131"/>
      <c r="N165" s="131" t="s">
        <v>684</v>
      </c>
      <c r="O165" s="131" t="s">
        <v>224</v>
      </c>
      <c r="P165" s="131" t="s">
        <v>225</v>
      </c>
      <c r="Q165" s="131"/>
      <c r="R165" s="98" t="s">
        <v>121</v>
      </c>
      <c r="S165" s="132">
        <v>41730</v>
      </c>
      <c r="T165" s="131" t="s">
        <v>227</v>
      </c>
      <c r="U165" s="131"/>
      <c r="V165" s="131" t="s">
        <v>1681</v>
      </c>
      <c r="W165" s="137">
        <v>41730</v>
      </c>
      <c r="X165" s="176" t="s">
        <v>2243</v>
      </c>
      <c r="Y165" s="131" t="s">
        <v>680</v>
      </c>
      <c r="Z165" s="45"/>
      <c r="AA165" s="45"/>
      <c r="AB165" s="45"/>
    </row>
    <row r="166" spans="1:28" ht="15" customHeight="1" x14ac:dyDescent="0.25">
      <c r="A166" s="195">
        <v>0</v>
      </c>
      <c r="B166" s="131" t="s">
        <v>682</v>
      </c>
      <c r="C166" s="131" t="s">
        <v>683</v>
      </c>
      <c r="D166" s="198" t="s">
        <v>1223</v>
      </c>
      <c r="E166" s="90" t="s">
        <v>121</v>
      </c>
      <c r="F166" s="109" t="s">
        <v>498</v>
      </c>
      <c r="G166" s="131" t="s">
        <v>214</v>
      </c>
      <c r="H166" s="131" t="s">
        <v>218</v>
      </c>
      <c r="I166" s="131" t="s">
        <v>1497</v>
      </c>
      <c r="J166" s="131" t="s">
        <v>231</v>
      </c>
      <c r="K166" s="183" t="s">
        <v>2271</v>
      </c>
      <c r="L166" s="131" t="s">
        <v>223</v>
      </c>
      <c r="M166" s="131"/>
      <c r="N166" s="131" t="s">
        <v>684</v>
      </c>
      <c r="O166" s="131" t="s">
        <v>232</v>
      </c>
      <c r="P166" s="131" t="s">
        <v>225</v>
      </c>
      <c r="Q166" s="131"/>
      <c r="R166" s="98" t="s">
        <v>121</v>
      </c>
      <c r="S166" s="132">
        <v>41730</v>
      </c>
      <c r="T166" s="131" t="s">
        <v>227</v>
      </c>
      <c r="U166" s="131"/>
      <c r="V166" s="131" t="s">
        <v>1682</v>
      </c>
      <c r="W166" s="137">
        <v>41730</v>
      </c>
      <c r="X166" s="176" t="s">
        <v>2243</v>
      </c>
      <c r="Y166" s="131" t="s">
        <v>680</v>
      </c>
    </row>
    <row r="167" spans="1:28" ht="15" customHeight="1" x14ac:dyDescent="0.25">
      <c r="A167" s="195">
        <v>0</v>
      </c>
      <c r="B167" s="131" t="s">
        <v>682</v>
      </c>
      <c r="C167" s="131" t="s">
        <v>683</v>
      </c>
      <c r="D167" s="198" t="s">
        <v>1224</v>
      </c>
      <c r="E167" s="90" t="s">
        <v>121</v>
      </c>
      <c r="F167" s="109" t="s">
        <v>498</v>
      </c>
      <c r="G167" s="131" t="s">
        <v>214</v>
      </c>
      <c r="H167" s="131" t="s">
        <v>218</v>
      </c>
      <c r="I167" s="131" t="s">
        <v>1497</v>
      </c>
      <c r="J167" s="131" t="s">
        <v>233</v>
      </c>
      <c r="K167" s="183" t="s">
        <v>2271</v>
      </c>
      <c r="L167" s="131" t="s">
        <v>223</v>
      </c>
      <c r="M167" s="131"/>
      <c r="N167" s="131" t="s">
        <v>684</v>
      </c>
      <c r="O167" s="131" t="s">
        <v>232</v>
      </c>
      <c r="P167" s="131" t="s">
        <v>225</v>
      </c>
      <c r="Q167" s="131"/>
      <c r="R167" s="98" t="s">
        <v>121</v>
      </c>
      <c r="S167" s="132">
        <v>41730</v>
      </c>
      <c r="T167" s="131" t="s">
        <v>227</v>
      </c>
      <c r="U167" s="131"/>
      <c r="V167" s="131" t="s">
        <v>1683</v>
      </c>
      <c r="W167" s="137">
        <v>41730</v>
      </c>
      <c r="X167" s="176" t="s">
        <v>2243</v>
      </c>
      <c r="Y167" s="131" t="s">
        <v>680</v>
      </c>
    </row>
    <row r="168" spans="1:28" ht="15" customHeight="1" x14ac:dyDescent="0.25">
      <c r="A168" s="195">
        <v>0</v>
      </c>
      <c r="B168" s="131" t="s">
        <v>682</v>
      </c>
      <c r="C168" s="131" t="s">
        <v>683</v>
      </c>
      <c r="D168" s="198" t="s">
        <v>1225</v>
      </c>
      <c r="E168" s="90" t="s">
        <v>121</v>
      </c>
      <c r="F168" s="109" t="s">
        <v>498</v>
      </c>
      <c r="G168" s="131" t="s">
        <v>214</v>
      </c>
      <c r="H168" s="131" t="s">
        <v>218</v>
      </c>
      <c r="I168" s="131" t="s">
        <v>1497</v>
      </c>
      <c r="J168" s="131" t="s">
        <v>234</v>
      </c>
      <c r="K168" s="183" t="s">
        <v>2271</v>
      </c>
      <c r="L168" s="131" t="s">
        <v>223</v>
      </c>
      <c r="M168" s="131"/>
      <c r="N168" s="131" t="s">
        <v>684</v>
      </c>
      <c r="O168" s="131" t="s">
        <v>232</v>
      </c>
      <c r="P168" s="131" t="s">
        <v>225</v>
      </c>
      <c r="Q168" s="131"/>
      <c r="R168" s="98" t="s">
        <v>121</v>
      </c>
      <c r="S168" s="132">
        <v>41730</v>
      </c>
      <c r="T168" s="131" t="s">
        <v>227</v>
      </c>
      <c r="U168" s="131"/>
      <c r="V168" s="131" t="s">
        <v>1684</v>
      </c>
      <c r="W168" s="137">
        <v>41730</v>
      </c>
      <c r="X168" s="176" t="s">
        <v>2243</v>
      </c>
      <c r="Y168" s="131" t="s">
        <v>680</v>
      </c>
    </row>
    <row r="169" spans="1:28" ht="15" customHeight="1" x14ac:dyDescent="0.25">
      <c r="A169" s="195">
        <v>0</v>
      </c>
      <c r="B169" s="131" t="s">
        <v>682</v>
      </c>
      <c r="C169" s="131" t="s">
        <v>683</v>
      </c>
      <c r="D169" s="198" t="s">
        <v>1226</v>
      </c>
      <c r="E169" s="90" t="s">
        <v>121</v>
      </c>
      <c r="F169" s="109" t="s">
        <v>498</v>
      </c>
      <c r="G169" s="131" t="s">
        <v>214</v>
      </c>
      <c r="H169" s="131" t="s">
        <v>218</v>
      </c>
      <c r="I169" s="131" t="s">
        <v>1497</v>
      </c>
      <c r="J169" s="131" t="s">
        <v>235</v>
      </c>
      <c r="K169" s="183" t="s">
        <v>2271</v>
      </c>
      <c r="L169" s="131" t="s">
        <v>223</v>
      </c>
      <c r="M169" s="131"/>
      <c r="N169" s="131" t="s">
        <v>684</v>
      </c>
      <c r="O169" s="131" t="s">
        <v>232</v>
      </c>
      <c r="P169" s="131" t="s">
        <v>225</v>
      </c>
      <c r="Q169" s="131"/>
      <c r="R169" s="98" t="s">
        <v>121</v>
      </c>
      <c r="S169" s="132">
        <v>41730</v>
      </c>
      <c r="T169" s="131" t="s">
        <v>227</v>
      </c>
      <c r="U169" s="131"/>
      <c r="V169" s="131" t="s">
        <v>1685</v>
      </c>
      <c r="W169" s="137">
        <v>41730</v>
      </c>
      <c r="X169" s="176" t="s">
        <v>2243</v>
      </c>
      <c r="Y169" s="131" t="s">
        <v>680</v>
      </c>
    </row>
    <row r="170" spans="1:28" ht="15" customHeight="1" x14ac:dyDescent="0.25">
      <c r="A170" s="195">
        <v>0</v>
      </c>
      <c r="B170" s="131" t="s">
        <v>682</v>
      </c>
      <c r="C170" s="131" t="s">
        <v>2345</v>
      </c>
      <c r="D170" s="198" t="s">
        <v>1227</v>
      </c>
      <c r="E170" s="90" t="s">
        <v>1519</v>
      </c>
      <c r="F170" s="109" t="s">
        <v>1527</v>
      </c>
      <c r="G170" s="131" t="s">
        <v>214</v>
      </c>
      <c r="H170" s="131" t="s">
        <v>215</v>
      </c>
      <c r="I170" s="131" t="s">
        <v>1483</v>
      </c>
      <c r="J170" s="131" t="s">
        <v>238</v>
      </c>
      <c r="K170" s="182" t="s">
        <v>2272</v>
      </c>
      <c r="L170" s="131" t="s">
        <v>223</v>
      </c>
      <c r="M170" s="131"/>
      <c r="N170" s="131" t="s">
        <v>684</v>
      </c>
      <c r="O170" s="131" t="s">
        <v>236</v>
      </c>
      <c r="P170" s="131" t="s">
        <v>237</v>
      </c>
      <c r="Q170" s="131"/>
      <c r="R170" s="98" t="s">
        <v>121</v>
      </c>
      <c r="S170" s="132">
        <v>41730</v>
      </c>
      <c r="T170" s="131" t="s">
        <v>227</v>
      </c>
      <c r="U170" s="131"/>
      <c r="V170" s="131" t="s">
        <v>1686</v>
      </c>
      <c r="W170" s="137">
        <v>41730</v>
      </c>
      <c r="X170" s="176" t="s">
        <v>2243</v>
      </c>
      <c r="Y170" s="131" t="s">
        <v>680</v>
      </c>
      <c r="Z170" s="45"/>
      <c r="AA170" s="45"/>
      <c r="AB170" s="45"/>
    </row>
    <row r="171" spans="1:28" ht="15" customHeight="1" x14ac:dyDescent="0.25">
      <c r="A171" s="195">
        <v>0</v>
      </c>
      <c r="B171" s="131" t="s">
        <v>682</v>
      </c>
      <c r="C171" s="131" t="s">
        <v>2345</v>
      </c>
      <c r="D171" s="198" t="s">
        <v>1228</v>
      </c>
      <c r="E171" s="90" t="s">
        <v>1519</v>
      </c>
      <c r="F171" s="109" t="s">
        <v>1527</v>
      </c>
      <c r="G171" s="131" t="s">
        <v>214</v>
      </c>
      <c r="H171" s="131" t="s">
        <v>215</v>
      </c>
      <c r="I171" s="131" t="s">
        <v>1483</v>
      </c>
      <c r="J171" s="131" t="s">
        <v>239</v>
      </c>
      <c r="K171" s="182" t="s">
        <v>2272</v>
      </c>
      <c r="L171" s="131" t="s">
        <v>223</v>
      </c>
      <c r="M171" s="131"/>
      <c r="N171" s="131" t="s">
        <v>684</v>
      </c>
      <c r="O171" s="131" t="s">
        <v>236</v>
      </c>
      <c r="P171" s="131" t="s">
        <v>237</v>
      </c>
      <c r="Q171" s="131"/>
      <c r="R171" s="98" t="s">
        <v>121</v>
      </c>
      <c r="S171" s="132">
        <v>41730</v>
      </c>
      <c r="T171" s="131" t="s">
        <v>227</v>
      </c>
      <c r="U171" s="131"/>
      <c r="V171" s="131" t="s">
        <v>1687</v>
      </c>
      <c r="W171" s="137">
        <v>41730</v>
      </c>
      <c r="X171" s="176" t="s">
        <v>2243</v>
      </c>
      <c r="Y171" s="131" t="s">
        <v>680</v>
      </c>
      <c r="Z171" s="45"/>
      <c r="AA171" s="45"/>
      <c r="AB171" s="45"/>
    </row>
    <row r="172" spans="1:28" ht="15" customHeight="1" x14ac:dyDescent="0.25">
      <c r="A172" s="195">
        <v>0</v>
      </c>
      <c r="B172" s="131" t="s">
        <v>682</v>
      </c>
      <c r="C172" s="131" t="s">
        <v>2345</v>
      </c>
      <c r="D172" s="198" t="s">
        <v>1229</v>
      </c>
      <c r="E172" s="90" t="s">
        <v>1519</v>
      </c>
      <c r="F172" s="109" t="s">
        <v>1527</v>
      </c>
      <c r="G172" s="131" t="s">
        <v>214</v>
      </c>
      <c r="H172" s="131" t="s">
        <v>215</v>
      </c>
      <c r="I172" s="131" t="s">
        <v>1483</v>
      </c>
      <c r="J172" s="131" t="s">
        <v>240</v>
      </c>
      <c r="K172" s="182" t="s">
        <v>2272</v>
      </c>
      <c r="L172" s="131" t="s">
        <v>223</v>
      </c>
      <c r="M172" s="131"/>
      <c r="N172" s="131" t="s">
        <v>684</v>
      </c>
      <c r="O172" s="131" t="s">
        <v>236</v>
      </c>
      <c r="P172" s="131" t="s">
        <v>237</v>
      </c>
      <c r="Q172" s="131"/>
      <c r="R172" s="98" t="s">
        <v>121</v>
      </c>
      <c r="S172" s="132">
        <v>41730</v>
      </c>
      <c r="T172" s="131" t="s">
        <v>227</v>
      </c>
      <c r="U172" s="131"/>
      <c r="V172" s="131" t="s">
        <v>1688</v>
      </c>
      <c r="W172" s="137">
        <v>41730</v>
      </c>
      <c r="X172" s="176" t="s">
        <v>2243</v>
      </c>
      <c r="Y172" s="131" t="s">
        <v>680</v>
      </c>
      <c r="Z172" s="45"/>
      <c r="AA172" s="45"/>
      <c r="AB172" s="45"/>
    </row>
    <row r="173" spans="1:28" ht="15" customHeight="1" x14ac:dyDescent="0.25">
      <c r="A173" s="195">
        <v>0</v>
      </c>
      <c r="B173" s="131" t="s">
        <v>212</v>
      </c>
      <c r="C173" s="131" t="s">
        <v>941</v>
      </c>
      <c r="D173" s="198" t="s">
        <v>1230</v>
      </c>
      <c r="E173" s="90" t="s">
        <v>121</v>
      </c>
      <c r="F173" s="109" t="s">
        <v>498</v>
      </c>
      <c r="G173" s="131" t="s">
        <v>208</v>
      </c>
      <c r="H173" s="131" t="s">
        <v>212</v>
      </c>
      <c r="I173" s="131" t="s">
        <v>1499</v>
      </c>
      <c r="J173" s="131" t="s">
        <v>244</v>
      </c>
      <c r="K173" s="183" t="s">
        <v>2273</v>
      </c>
      <c r="L173" s="99" t="s">
        <v>268</v>
      </c>
      <c r="M173" s="131"/>
      <c r="N173" s="131" t="s">
        <v>684</v>
      </c>
      <c r="O173" s="131" t="s">
        <v>242</v>
      </c>
      <c r="P173" s="131" t="s">
        <v>243</v>
      </c>
      <c r="Q173" s="131" t="s">
        <v>2303</v>
      </c>
      <c r="R173" s="133" t="s">
        <v>1504</v>
      </c>
      <c r="S173" s="132">
        <v>41730</v>
      </c>
      <c r="T173" s="131" t="s">
        <v>227</v>
      </c>
      <c r="U173" s="131"/>
      <c r="V173" s="131" t="s">
        <v>1689</v>
      </c>
      <c r="W173" s="137">
        <v>41730</v>
      </c>
      <c r="X173" s="176" t="s">
        <v>2243</v>
      </c>
      <c r="Y173" s="131" t="s">
        <v>680</v>
      </c>
    </row>
    <row r="174" spans="1:28" ht="15" customHeight="1" x14ac:dyDescent="0.25">
      <c r="A174" s="195">
        <v>0</v>
      </c>
      <c r="B174" s="131" t="s">
        <v>212</v>
      </c>
      <c r="C174" s="131" t="s">
        <v>941</v>
      </c>
      <c r="D174" s="198" t="s">
        <v>1231</v>
      </c>
      <c r="E174" s="90" t="s">
        <v>121</v>
      </c>
      <c r="F174" s="109" t="s">
        <v>498</v>
      </c>
      <c r="G174" s="131" t="s">
        <v>208</v>
      </c>
      <c r="H174" s="131" t="s">
        <v>212</v>
      </c>
      <c r="I174" s="131" t="s">
        <v>1499</v>
      </c>
      <c r="J174" s="131" t="s">
        <v>245</v>
      </c>
      <c r="K174" s="183" t="s">
        <v>2274</v>
      </c>
      <c r="L174" s="99" t="s">
        <v>268</v>
      </c>
      <c r="M174" s="131"/>
      <c r="N174" s="131" t="s">
        <v>684</v>
      </c>
      <c r="O174" s="131" t="s">
        <v>242</v>
      </c>
      <c r="P174" s="131" t="s">
        <v>243</v>
      </c>
      <c r="Q174" s="131" t="s">
        <v>2303</v>
      </c>
      <c r="R174" s="133" t="s">
        <v>1504</v>
      </c>
      <c r="S174" s="132">
        <v>41730</v>
      </c>
      <c r="T174" s="131" t="s">
        <v>227</v>
      </c>
      <c r="U174" s="131"/>
      <c r="V174" s="131" t="s">
        <v>1690</v>
      </c>
      <c r="W174" s="137">
        <v>41730</v>
      </c>
      <c r="X174" s="176" t="s">
        <v>2243</v>
      </c>
      <c r="Y174" s="131" t="s">
        <v>680</v>
      </c>
    </row>
    <row r="175" spans="1:28" ht="15" customHeight="1" x14ac:dyDescent="0.25">
      <c r="A175" s="195">
        <v>0</v>
      </c>
      <c r="B175" s="131" t="s">
        <v>212</v>
      </c>
      <c r="C175" s="131" t="s">
        <v>941</v>
      </c>
      <c r="D175" s="198" t="s">
        <v>1232</v>
      </c>
      <c r="E175" s="90" t="s">
        <v>121</v>
      </c>
      <c r="F175" s="109" t="s">
        <v>498</v>
      </c>
      <c r="G175" s="131" t="s">
        <v>208</v>
      </c>
      <c r="H175" s="131" t="s">
        <v>212</v>
      </c>
      <c r="I175" s="131" t="s">
        <v>1499</v>
      </c>
      <c r="J175" s="131" t="s">
        <v>246</v>
      </c>
      <c r="K175" s="183" t="s">
        <v>2275</v>
      </c>
      <c r="L175" s="99" t="s">
        <v>268</v>
      </c>
      <c r="M175" s="131"/>
      <c r="N175" s="131" t="s">
        <v>684</v>
      </c>
      <c r="O175" s="131" t="s">
        <v>242</v>
      </c>
      <c r="P175" s="131" t="s">
        <v>243</v>
      </c>
      <c r="Q175" s="131" t="s">
        <v>2303</v>
      </c>
      <c r="R175" s="133" t="s">
        <v>1504</v>
      </c>
      <c r="S175" s="132">
        <v>41730</v>
      </c>
      <c r="T175" s="131" t="s">
        <v>227</v>
      </c>
      <c r="U175" s="131"/>
      <c r="V175" s="131" t="s">
        <v>1691</v>
      </c>
      <c r="W175" s="137">
        <v>41730</v>
      </c>
      <c r="X175" s="176" t="s">
        <v>2243</v>
      </c>
      <c r="Y175" s="131" t="s">
        <v>680</v>
      </c>
    </row>
    <row r="176" spans="1:28" ht="15" customHeight="1" x14ac:dyDescent="0.25">
      <c r="A176" s="195">
        <v>0</v>
      </c>
      <c r="B176" s="131" t="s">
        <v>212</v>
      </c>
      <c r="C176" s="131" t="s">
        <v>941</v>
      </c>
      <c r="D176" s="198" t="s">
        <v>1233</v>
      </c>
      <c r="E176" s="90" t="s">
        <v>121</v>
      </c>
      <c r="F176" s="109" t="s">
        <v>498</v>
      </c>
      <c r="G176" s="131" t="s">
        <v>208</v>
      </c>
      <c r="H176" s="131" t="s">
        <v>212</v>
      </c>
      <c r="I176" s="131" t="s">
        <v>1499</v>
      </c>
      <c r="J176" s="131" t="s">
        <v>247</v>
      </c>
      <c r="K176" s="183" t="s">
        <v>2276</v>
      </c>
      <c r="L176" s="99" t="s">
        <v>268</v>
      </c>
      <c r="M176" s="131"/>
      <c r="N176" s="131" t="s">
        <v>684</v>
      </c>
      <c r="O176" s="131" t="s">
        <v>242</v>
      </c>
      <c r="P176" s="131" t="s">
        <v>243</v>
      </c>
      <c r="Q176" s="131" t="s">
        <v>2303</v>
      </c>
      <c r="R176" s="133" t="s">
        <v>1504</v>
      </c>
      <c r="S176" s="132">
        <v>41730</v>
      </c>
      <c r="T176" s="131" t="s">
        <v>227</v>
      </c>
      <c r="U176" s="131"/>
      <c r="V176" s="131" t="s">
        <v>1692</v>
      </c>
      <c r="W176" s="137">
        <v>41730</v>
      </c>
      <c r="X176" s="176" t="s">
        <v>2243</v>
      </c>
      <c r="Y176" s="131" t="s">
        <v>680</v>
      </c>
    </row>
    <row r="177" spans="1:28" ht="15" customHeight="1" x14ac:dyDescent="0.25">
      <c r="A177" s="195">
        <v>0</v>
      </c>
      <c r="B177" s="131" t="s">
        <v>212</v>
      </c>
      <c r="C177" s="131" t="s">
        <v>941</v>
      </c>
      <c r="D177" s="198" t="s">
        <v>1234</v>
      </c>
      <c r="E177" s="90" t="s">
        <v>1504</v>
      </c>
      <c r="F177" s="109" t="s">
        <v>1529</v>
      </c>
      <c r="G177" s="131" t="s">
        <v>208</v>
      </c>
      <c r="H177" s="131" t="s">
        <v>212</v>
      </c>
      <c r="I177" s="131" t="s">
        <v>1499</v>
      </c>
      <c r="J177" s="131" t="s">
        <v>248</v>
      </c>
      <c r="K177" s="182" t="s">
        <v>2277</v>
      </c>
      <c r="L177" s="99" t="s">
        <v>268</v>
      </c>
      <c r="M177" s="131"/>
      <c r="N177" s="131" t="s">
        <v>684</v>
      </c>
      <c r="O177" s="131" t="s">
        <v>242</v>
      </c>
      <c r="P177" s="131" t="s">
        <v>243</v>
      </c>
      <c r="Q177" s="131" t="s">
        <v>2303</v>
      </c>
      <c r="R177" s="133" t="s">
        <v>1504</v>
      </c>
      <c r="S177" s="132">
        <v>41730</v>
      </c>
      <c r="T177" s="131" t="s">
        <v>227</v>
      </c>
      <c r="U177" s="131"/>
      <c r="V177" s="131" t="s">
        <v>1693</v>
      </c>
      <c r="W177" s="137">
        <v>41730</v>
      </c>
      <c r="X177" s="176" t="s">
        <v>2243</v>
      </c>
      <c r="Y177" s="131" t="s">
        <v>680</v>
      </c>
      <c r="Z177" s="45"/>
      <c r="AA177" s="45"/>
      <c r="AB177" s="45"/>
    </row>
    <row r="178" spans="1:28" ht="15" customHeight="1" x14ac:dyDescent="0.25">
      <c r="A178" s="195">
        <v>0</v>
      </c>
      <c r="B178" s="131" t="s">
        <v>212</v>
      </c>
      <c r="C178" s="131" t="s">
        <v>941</v>
      </c>
      <c r="D178" s="198" t="s">
        <v>1235</v>
      </c>
      <c r="E178" s="90" t="s">
        <v>121</v>
      </c>
      <c r="F178" s="109" t="s">
        <v>498</v>
      </c>
      <c r="G178" s="131" t="s">
        <v>208</v>
      </c>
      <c r="H178" s="131" t="s">
        <v>212</v>
      </c>
      <c r="I178" s="131" t="s">
        <v>1499</v>
      </c>
      <c r="J178" s="131" t="s">
        <v>249</v>
      </c>
      <c r="K178" s="183" t="s">
        <v>2278</v>
      </c>
      <c r="L178" s="99" t="s">
        <v>268</v>
      </c>
      <c r="M178" s="131"/>
      <c r="N178" s="131" t="s">
        <v>684</v>
      </c>
      <c r="O178" s="131" t="s">
        <v>242</v>
      </c>
      <c r="P178" s="131" t="s">
        <v>243</v>
      </c>
      <c r="Q178" s="131" t="s">
        <v>2303</v>
      </c>
      <c r="R178" s="133" t="s">
        <v>1504</v>
      </c>
      <c r="S178" s="132">
        <v>41730</v>
      </c>
      <c r="T178" s="131" t="s">
        <v>227</v>
      </c>
      <c r="U178" s="131"/>
      <c r="V178" s="131" t="s">
        <v>1694</v>
      </c>
      <c r="W178" s="137">
        <v>41730</v>
      </c>
      <c r="X178" s="176" t="s">
        <v>2243</v>
      </c>
      <c r="Y178" s="131" t="s">
        <v>680</v>
      </c>
    </row>
    <row r="179" spans="1:28" ht="15" customHeight="1" x14ac:dyDescent="0.25">
      <c r="A179" s="195">
        <v>0</v>
      </c>
      <c r="B179" s="131" t="s">
        <v>251</v>
      </c>
      <c r="C179" s="131" t="s">
        <v>942</v>
      </c>
      <c r="D179" s="198" t="s">
        <v>1236</v>
      </c>
      <c r="E179" s="90" t="s">
        <v>121</v>
      </c>
      <c r="F179" s="109" t="s">
        <v>498</v>
      </c>
      <c r="G179" s="131" t="s">
        <v>759</v>
      </c>
      <c r="H179" s="131" t="s">
        <v>760</v>
      </c>
      <c r="I179" s="131" t="s">
        <v>1492</v>
      </c>
      <c r="J179" s="131" t="s">
        <v>252</v>
      </c>
      <c r="K179" s="183" t="s">
        <v>2279</v>
      </c>
      <c r="L179" s="131" t="s">
        <v>223</v>
      </c>
      <c r="M179" s="131"/>
      <c r="N179" s="131" t="s">
        <v>684</v>
      </c>
      <c r="O179" s="131" t="s">
        <v>253</v>
      </c>
      <c r="P179" s="131" t="s">
        <v>225</v>
      </c>
      <c r="Q179" s="131"/>
      <c r="R179" s="133" t="s">
        <v>1504</v>
      </c>
      <c r="S179" s="132">
        <v>41730</v>
      </c>
      <c r="T179" s="131" t="s">
        <v>227</v>
      </c>
      <c r="U179" s="131"/>
      <c r="V179" s="131" t="s">
        <v>1695</v>
      </c>
      <c r="W179" s="137">
        <v>41730</v>
      </c>
      <c r="X179" s="176" t="s">
        <v>2243</v>
      </c>
      <c r="Y179" s="131" t="s">
        <v>680</v>
      </c>
    </row>
    <row r="180" spans="1:28" ht="15" customHeight="1" x14ac:dyDescent="0.25">
      <c r="A180" s="195">
        <v>0</v>
      </c>
      <c r="B180" s="131" t="s">
        <v>251</v>
      </c>
      <c r="C180" s="131" t="s">
        <v>942</v>
      </c>
      <c r="D180" s="198" t="s">
        <v>1237</v>
      </c>
      <c r="E180" s="90" t="s">
        <v>121</v>
      </c>
      <c r="F180" s="109" t="s">
        <v>498</v>
      </c>
      <c r="G180" s="131" t="s">
        <v>759</v>
      </c>
      <c r="H180" s="131" t="s">
        <v>760</v>
      </c>
      <c r="I180" s="131" t="s">
        <v>1492</v>
      </c>
      <c r="J180" s="131" t="s">
        <v>254</v>
      </c>
      <c r="K180" s="183" t="s">
        <v>2279</v>
      </c>
      <c r="L180" s="131" t="s">
        <v>223</v>
      </c>
      <c r="M180" s="131"/>
      <c r="N180" s="131" t="s">
        <v>684</v>
      </c>
      <c r="O180" s="131" t="s">
        <v>253</v>
      </c>
      <c r="P180" s="131" t="s">
        <v>225</v>
      </c>
      <c r="Q180" s="131"/>
      <c r="R180" s="133" t="s">
        <v>1504</v>
      </c>
      <c r="S180" s="132">
        <v>41730</v>
      </c>
      <c r="T180" s="131" t="s">
        <v>227</v>
      </c>
      <c r="U180" s="131"/>
      <c r="V180" s="131" t="s">
        <v>1696</v>
      </c>
      <c r="W180" s="137">
        <v>41730</v>
      </c>
      <c r="X180" s="176" t="s">
        <v>2243</v>
      </c>
      <c r="Y180" s="131" t="s">
        <v>680</v>
      </c>
    </row>
    <row r="181" spans="1:28" ht="15" customHeight="1" x14ac:dyDescent="0.25">
      <c r="A181" s="195">
        <v>0</v>
      </c>
      <c r="B181" s="131" t="s">
        <v>251</v>
      </c>
      <c r="C181" s="131" t="s">
        <v>942</v>
      </c>
      <c r="D181" s="198" t="s">
        <v>1238</v>
      </c>
      <c r="E181" s="90" t="s">
        <v>121</v>
      </c>
      <c r="F181" s="109" t="s">
        <v>498</v>
      </c>
      <c r="G181" s="131" t="s">
        <v>759</v>
      </c>
      <c r="H181" s="131" t="s">
        <v>760</v>
      </c>
      <c r="I181" s="131" t="s">
        <v>1492</v>
      </c>
      <c r="J181" s="131" t="s">
        <v>255</v>
      </c>
      <c r="K181" s="183" t="s">
        <v>2279</v>
      </c>
      <c r="L181" s="131" t="s">
        <v>223</v>
      </c>
      <c r="M181" s="131"/>
      <c r="N181" s="131" t="s">
        <v>684</v>
      </c>
      <c r="O181" s="131" t="s">
        <v>253</v>
      </c>
      <c r="P181" s="131" t="s">
        <v>225</v>
      </c>
      <c r="Q181" s="131"/>
      <c r="R181" s="133" t="s">
        <v>1504</v>
      </c>
      <c r="S181" s="132">
        <v>41730</v>
      </c>
      <c r="T181" s="131" t="s">
        <v>227</v>
      </c>
      <c r="U181" s="131"/>
      <c r="V181" s="131" t="s">
        <v>1697</v>
      </c>
      <c r="W181" s="137">
        <v>41730</v>
      </c>
      <c r="X181" s="176" t="s">
        <v>2243</v>
      </c>
      <c r="Y181" s="131" t="s">
        <v>680</v>
      </c>
    </row>
    <row r="182" spans="1:28" ht="15" customHeight="1" x14ac:dyDescent="0.25">
      <c r="A182" s="195">
        <v>0</v>
      </c>
      <c r="B182" s="131" t="s">
        <v>251</v>
      </c>
      <c r="C182" s="131" t="s">
        <v>942</v>
      </c>
      <c r="D182" s="198" t="s">
        <v>1239</v>
      </c>
      <c r="E182" s="90" t="s">
        <v>121</v>
      </c>
      <c r="F182" s="109" t="s">
        <v>498</v>
      </c>
      <c r="G182" s="131" t="s">
        <v>759</v>
      </c>
      <c r="H182" s="131" t="s">
        <v>760</v>
      </c>
      <c r="I182" s="131" t="s">
        <v>1492</v>
      </c>
      <c r="J182" s="131" t="s">
        <v>256</v>
      </c>
      <c r="K182" s="183" t="s">
        <v>2279</v>
      </c>
      <c r="L182" s="131" t="s">
        <v>223</v>
      </c>
      <c r="M182" s="131"/>
      <c r="N182" s="131" t="s">
        <v>684</v>
      </c>
      <c r="O182" s="131" t="s">
        <v>253</v>
      </c>
      <c r="P182" s="131" t="s">
        <v>225</v>
      </c>
      <c r="Q182" s="131"/>
      <c r="R182" s="133" t="s">
        <v>1504</v>
      </c>
      <c r="S182" s="132">
        <v>41730</v>
      </c>
      <c r="T182" s="131" t="s">
        <v>227</v>
      </c>
      <c r="U182" s="131"/>
      <c r="V182" s="131" t="s">
        <v>1698</v>
      </c>
      <c r="W182" s="137">
        <v>41730</v>
      </c>
      <c r="X182" s="176" t="s">
        <v>2243</v>
      </c>
      <c r="Y182" s="131" t="s">
        <v>680</v>
      </c>
    </row>
    <row r="183" spans="1:28" ht="15" customHeight="1" x14ac:dyDescent="0.25">
      <c r="A183" s="195">
        <v>0</v>
      </c>
      <c r="B183" s="131" t="s">
        <v>251</v>
      </c>
      <c r="C183" s="131" t="s">
        <v>942</v>
      </c>
      <c r="D183" s="198" t="s">
        <v>1240</v>
      </c>
      <c r="E183" s="90" t="s">
        <v>121</v>
      </c>
      <c r="F183" s="109" t="s">
        <v>498</v>
      </c>
      <c r="G183" s="131" t="s">
        <v>759</v>
      </c>
      <c r="H183" s="131" t="s">
        <v>760</v>
      </c>
      <c r="I183" s="131" t="s">
        <v>1492</v>
      </c>
      <c r="J183" s="131" t="s">
        <v>257</v>
      </c>
      <c r="K183" s="183" t="s">
        <v>2281</v>
      </c>
      <c r="L183" s="131" t="s">
        <v>223</v>
      </c>
      <c r="M183" s="131"/>
      <c r="N183" s="131" t="s">
        <v>684</v>
      </c>
      <c r="O183" s="131" t="s">
        <v>258</v>
      </c>
      <c r="P183" s="131" t="s">
        <v>225</v>
      </c>
      <c r="Q183" s="131"/>
      <c r="R183" s="133" t="s">
        <v>1504</v>
      </c>
      <c r="S183" s="132">
        <v>41730</v>
      </c>
      <c r="T183" s="131" t="s">
        <v>227</v>
      </c>
      <c r="U183" s="131"/>
      <c r="V183" s="131" t="s">
        <v>1699</v>
      </c>
      <c r="W183" s="137">
        <v>41730</v>
      </c>
      <c r="X183" s="176" t="s">
        <v>2243</v>
      </c>
      <c r="Y183" s="131" t="s">
        <v>680</v>
      </c>
    </row>
    <row r="184" spans="1:28" ht="15" customHeight="1" x14ac:dyDescent="0.25">
      <c r="A184" s="195">
        <v>0</v>
      </c>
      <c r="B184" s="131" t="s">
        <v>251</v>
      </c>
      <c r="C184" s="131" t="s">
        <v>942</v>
      </c>
      <c r="D184" s="198" t="s">
        <v>1241</v>
      </c>
      <c r="E184" s="90" t="s">
        <v>121</v>
      </c>
      <c r="F184" s="109" t="s">
        <v>498</v>
      </c>
      <c r="G184" s="131" t="s">
        <v>759</v>
      </c>
      <c r="H184" s="131" t="s">
        <v>760</v>
      </c>
      <c r="I184" s="131" t="s">
        <v>1492</v>
      </c>
      <c r="J184" s="131" t="s">
        <v>259</v>
      </c>
      <c r="K184" s="183" t="s">
        <v>2281</v>
      </c>
      <c r="L184" s="131" t="s">
        <v>223</v>
      </c>
      <c r="M184" s="131"/>
      <c r="N184" s="131" t="s">
        <v>684</v>
      </c>
      <c r="O184" s="131" t="s">
        <v>258</v>
      </c>
      <c r="P184" s="131" t="s">
        <v>225</v>
      </c>
      <c r="Q184" s="131"/>
      <c r="R184" s="133" t="s">
        <v>1504</v>
      </c>
      <c r="S184" s="132">
        <v>41730</v>
      </c>
      <c r="T184" s="131" t="s">
        <v>227</v>
      </c>
      <c r="U184" s="131"/>
      <c r="V184" s="131" t="s">
        <v>1700</v>
      </c>
      <c r="W184" s="137">
        <v>41730</v>
      </c>
      <c r="X184" s="176" t="s">
        <v>2243</v>
      </c>
      <c r="Y184" s="131" t="s">
        <v>680</v>
      </c>
    </row>
    <row r="185" spans="1:28" ht="15" customHeight="1" x14ac:dyDescent="0.25">
      <c r="A185" s="195">
        <v>0</v>
      </c>
      <c r="B185" s="131" t="s">
        <v>251</v>
      </c>
      <c r="C185" s="131" t="s">
        <v>942</v>
      </c>
      <c r="D185" s="198" t="s">
        <v>1242</v>
      </c>
      <c r="E185" s="90" t="s">
        <v>121</v>
      </c>
      <c r="F185" s="109" t="s">
        <v>498</v>
      </c>
      <c r="G185" s="131" t="s">
        <v>759</v>
      </c>
      <c r="H185" s="131" t="s">
        <v>760</v>
      </c>
      <c r="I185" s="131" t="s">
        <v>1492</v>
      </c>
      <c r="J185" s="131" t="s">
        <v>260</v>
      </c>
      <c r="K185" s="183" t="s">
        <v>2281</v>
      </c>
      <c r="L185" s="131" t="s">
        <v>223</v>
      </c>
      <c r="M185" s="131"/>
      <c r="N185" s="131" t="s">
        <v>684</v>
      </c>
      <c r="O185" s="131" t="s">
        <v>258</v>
      </c>
      <c r="P185" s="131" t="s">
        <v>225</v>
      </c>
      <c r="Q185" s="131"/>
      <c r="R185" s="133" t="s">
        <v>1504</v>
      </c>
      <c r="S185" s="132">
        <v>41730</v>
      </c>
      <c r="T185" s="131" t="s">
        <v>227</v>
      </c>
      <c r="U185" s="131"/>
      <c r="V185" s="131" t="s">
        <v>1701</v>
      </c>
      <c r="W185" s="137">
        <v>41730</v>
      </c>
      <c r="X185" s="176" t="s">
        <v>2243</v>
      </c>
      <c r="Y185" s="131" t="s">
        <v>680</v>
      </c>
    </row>
    <row r="186" spans="1:28" ht="15" customHeight="1" x14ac:dyDescent="0.25">
      <c r="A186" s="195">
        <v>0</v>
      </c>
      <c r="B186" s="131" t="s">
        <v>251</v>
      </c>
      <c r="C186" s="131" t="s">
        <v>942</v>
      </c>
      <c r="D186" s="198" t="s">
        <v>1243</v>
      </c>
      <c r="E186" s="90" t="s">
        <v>121</v>
      </c>
      <c r="F186" s="109" t="s">
        <v>498</v>
      </c>
      <c r="G186" s="131" t="s">
        <v>759</v>
      </c>
      <c r="H186" s="131" t="s">
        <v>760</v>
      </c>
      <c r="I186" s="131" t="s">
        <v>1492</v>
      </c>
      <c r="J186" s="131" t="s">
        <v>261</v>
      </c>
      <c r="K186" s="183" t="s">
        <v>2281</v>
      </c>
      <c r="L186" s="131" t="s">
        <v>223</v>
      </c>
      <c r="M186" s="131"/>
      <c r="N186" s="131" t="s">
        <v>684</v>
      </c>
      <c r="O186" s="131" t="s">
        <v>258</v>
      </c>
      <c r="P186" s="131" t="s">
        <v>225</v>
      </c>
      <c r="Q186" s="131"/>
      <c r="R186" s="133" t="s">
        <v>1504</v>
      </c>
      <c r="S186" s="132">
        <v>41730</v>
      </c>
      <c r="T186" s="131" t="s">
        <v>227</v>
      </c>
      <c r="U186" s="131"/>
      <c r="V186" s="131" t="s">
        <v>1702</v>
      </c>
      <c r="W186" s="137">
        <v>41730</v>
      </c>
      <c r="X186" s="176" t="s">
        <v>2243</v>
      </c>
      <c r="Y186" s="131" t="s">
        <v>680</v>
      </c>
    </row>
    <row r="187" spans="1:28" ht="15" customHeight="1" x14ac:dyDescent="0.25">
      <c r="A187" s="195">
        <v>0</v>
      </c>
      <c r="B187" s="131" t="s">
        <v>251</v>
      </c>
      <c r="C187" s="131" t="s">
        <v>942</v>
      </c>
      <c r="D187" s="198" t="s">
        <v>1244</v>
      </c>
      <c r="E187" s="90" t="s">
        <v>121</v>
      </c>
      <c r="F187" s="109" t="s">
        <v>498</v>
      </c>
      <c r="G187" s="131" t="s">
        <v>759</v>
      </c>
      <c r="H187" s="131" t="s">
        <v>760</v>
      </c>
      <c r="I187" s="131" t="s">
        <v>1492</v>
      </c>
      <c r="J187" s="131" t="s">
        <v>262</v>
      </c>
      <c r="K187" s="183" t="s">
        <v>2280</v>
      </c>
      <c r="L187" s="131" t="s">
        <v>223</v>
      </c>
      <c r="M187" s="131"/>
      <c r="N187" s="131" t="s">
        <v>684</v>
      </c>
      <c r="O187" s="131" t="s">
        <v>224</v>
      </c>
      <c r="P187" s="131" t="s">
        <v>225</v>
      </c>
      <c r="Q187" s="131"/>
      <c r="R187" s="133" t="s">
        <v>1504</v>
      </c>
      <c r="S187" s="132">
        <v>41730</v>
      </c>
      <c r="T187" s="131" t="s">
        <v>227</v>
      </c>
      <c r="U187" s="131"/>
      <c r="V187" s="131" t="s">
        <v>1703</v>
      </c>
      <c r="W187" s="137">
        <v>41730</v>
      </c>
      <c r="X187" s="176" t="s">
        <v>2243</v>
      </c>
      <c r="Y187" s="131" t="s">
        <v>680</v>
      </c>
    </row>
    <row r="188" spans="1:28" ht="15" customHeight="1" x14ac:dyDescent="0.25">
      <c r="A188" s="195">
        <v>0</v>
      </c>
      <c r="B188" s="131" t="s">
        <v>251</v>
      </c>
      <c r="C188" s="131" t="s">
        <v>942</v>
      </c>
      <c r="D188" s="198" t="s">
        <v>1245</v>
      </c>
      <c r="E188" s="90" t="s">
        <v>121</v>
      </c>
      <c r="F188" s="109" t="s">
        <v>498</v>
      </c>
      <c r="G188" s="131" t="s">
        <v>759</v>
      </c>
      <c r="H188" s="131" t="s">
        <v>760</v>
      </c>
      <c r="I188" s="131" t="s">
        <v>1492</v>
      </c>
      <c r="J188" s="131" t="s">
        <v>263</v>
      </c>
      <c r="K188" s="183" t="s">
        <v>2280</v>
      </c>
      <c r="L188" s="131" t="s">
        <v>223</v>
      </c>
      <c r="M188" s="131"/>
      <c r="N188" s="131" t="s">
        <v>684</v>
      </c>
      <c r="O188" s="131" t="s">
        <v>224</v>
      </c>
      <c r="P188" s="131" t="s">
        <v>225</v>
      </c>
      <c r="Q188" s="131"/>
      <c r="R188" s="133" t="s">
        <v>1504</v>
      </c>
      <c r="S188" s="132">
        <v>41730</v>
      </c>
      <c r="T188" s="131" t="s">
        <v>227</v>
      </c>
      <c r="U188" s="131"/>
      <c r="V188" s="131" t="s">
        <v>1704</v>
      </c>
      <c r="W188" s="137">
        <v>41730</v>
      </c>
      <c r="X188" s="176" t="s">
        <v>2243</v>
      </c>
      <c r="Y188" s="131" t="s">
        <v>680</v>
      </c>
    </row>
    <row r="189" spans="1:28" ht="15" customHeight="1" x14ac:dyDescent="0.25">
      <c r="A189" s="195">
        <v>0</v>
      </c>
      <c r="B189" s="131" t="s">
        <v>251</v>
      </c>
      <c r="C189" s="131" t="s">
        <v>942</v>
      </c>
      <c r="D189" s="198" t="s">
        <v>1246</v>
      </c>
      <c r="E189" s="90" t="s">
        <v>121</v>
      </c>
      <c r="F189" s="109" t="s">
        <v>498</v>
      </c>
      <c r="G189" s="131" t="s">
        <v>759</v>
      </c>
      <c r="H189" s="131" t="s">
        <v>760</v>
      </c>
      <c r="I189" s="131" t="s">
        <v>1492</v>
      </c>
      <c r="J189" s="131" t="s">
        <v>264</v>
      </c>
      <c r="K189" s="183" t="s">
        <v>2280</v>
      </c>
      <c r="L189" s="131" t="s">
        <v>223</v>
      </c>
      <c r="M189" s="131"/>
      <c r="N189" s="131" t="s">
        <v>684</v>
      </c>
      <c r="O189" s="131" t="s">
        <v>224</v>
      </c>
      <c r="P189" s="131" t="s">
        <v>225</v>
      </c>
      <c r="Q189" s="131"/>
      <c r="R189" s="133" t="s">
        <v>1504</v>
      </c>
      <c r="S189" s="132">
        <v>41730</v>
      </c>
      <c r="T189" s="131" t="s">
        <v>227</v>
      </c>
      <c r="U189" s="131"/>
      <c r="V189" s="131" t="s">
        <v>1705</v>
      </c>
      <c r="W189" s="137">
        <v>41730</v>
      </c>
      <c r="X189" s="176" t="s">
        <v>2243</v>
      </c>
      <c r="Y189" s="131" t="s">
        <v>680</v>
      </c>
    </row>
    <row r="190" spans="1:28" ht="15" customHeight="1" x14ac:dyDescent="0.25">
      <c r="A190" s="195">
        <v>0</v>
      </c>
      <c r="B190" s="131" t="s">
        <v>251</v>
      </c>
      <c r="C190" s="131" t="s">
        <v>942</v>
      </c>
      <c r="D190" s="198" t="s">
        <v>1247</v>
      </c>
      <c r="E190" s="90" t="s">
        <v>121</v>
      </c>
      <c r="F190" s="109" t="s">
        <v>498</v>
      </c>
      <c r="G190" s="131" t="s">
        <v>759</v>
      </c>
      <c r="H190" s="131" t="s">
        <v>760</v>
      </c>
      <c r="I190" s="131" t="s">
        <v>1492</v>
      </c>
      <c r="J190" s="131" t="s">
        <v>265</v>
      </c>
      <c r="K190" s="183" t="s">
        <v>2280</v>
      </c>
      <c r="L190" s="131" t="s">
        <v>223</v>
      </c>
      <c r="M190" s="131"/>
      <c r="N190" s="131" t="s">
        <v>684</v>
      </c>
      <c r="O190" s="131" t="s">
        <v>224</v>
      </c>
      <c r="P190" s="131" t="s">
        <v>225</v>
      </c>
      <c r="Q190" s="131"/>
      <c r="R190" s="133" t="s">
        <v>1504</v>
      </c>
      <c r="S190" s="132">
        <v>41730</v>
      </c>
      <c r="T190" s="131" t="s">
        <v>227</v>
      </c>
      <c r="U190" s="131"/>
      <c r="V190" s="131" t="s">
        <v>1706</v>
      </c>
      <c r="W190" s="137">
        <v>41730</v>
      </c>
      <c r="X190" s="176" t="s">
        <v>2243</v>
      </c>
      <c r="Y190" s="131" t="s">
        <v>680</v>
      </c>
    </row>
    <row r="191" spans="1:28" ht="15" customHeight="1" x14ac:dyDescent="0.25">
      <c r="A191" s="195">
        <v>1</v>
      </c>
      <c r="B191" s="119" t="s">
        <v>540</v>
      </c>
      <c r="C191" s="119" t="s">
        <v>573</v>
      </c>
      <c r="D191" s="123" t="s">
        <v>1392</v>
      </c>
      <c r="E191" s="90" t="s">
        <v>1504</v>
      </c>
      <c r="F191" s="109" t="s">
        <v>1526</v>
      </c>
      <c r="G191" s="119" t="s">
        <v>718</v>
      </c>
      <c r="H191" s="119" t="s">
        <v>720</v>
      </c>
      <c r="I191" s="120" t="s">
        <v>1482</v>
      </c>
      <c r="J191" s="120" t="s">
        <v>474</v>
      </c>
      <c r="K191" s="120" t="s">
        <v>475</v>
      </c>
      <c r="L191" s="99" t="s">
        <v>268</v>
      </c>
      <c r="M191" s="119" t="s">
        <v>689</v>
      </c>
      <c r="N191" s="120" t="s">
        <v>397</v>
      </c>
      <c r="O191" s="120">
        <v>1988</v>
      </c>
      <c r="P191" s="119" t="s">
        <v>685</v>
      </c>
      <c r="Q191" s="119" t="s">
        <v>685</v>
      </c>
      <c r="R191" s="98" t="s">
        <v>121</v>
      </c>
      <c r="S191" s="134">
        <v>40933</v>
      </c>
      <c r="T191" s="119" t="s">
        <v>686</v>
      </c>
      <c r="U191" s="120" t="s">
        <v>692</v>
      </c>
      <c r="V191" s="119" t="s">
        <v>690</v>
      </c>
      <c r="W191" s="134">
        <v>41874</v>
      </c>
      <c r="X191" s="111" t="s">
        <v>1077</v>
      </c>
      <c r="Y191" s="120" t="s">
        <v>1090</v>
      </c>
      <c r="Z191" s="45"/>
      <c r="AA191" s="45"/>
      <c r="AB191" s="45"/>
    </row>
    <row r="192" spans="1:28" ht="15" customHeight="1" x14ac:dyDescent="0.25">
      <c r="A192" s="195">
        <v>0</v>
      </c>
      <c r="B192" s="119" t="s">
        <v>540</v>
      </c>
      <c r="C192" s="119" t="s">
        <v>573</v>
      </c>
      <c r="D192" s="123" t="s">
        <v>1385</v>
      </c>
      <c r="E192" s="90" t="s">
        <v>1504</v>
      </c>
      <c r="F192" s="109" t="s">
        <v>1567</v>
      </c>
      <c r="G192" s="119" t="s">
        <v>718</v>
      </c>
      <c r="H192" s="119" t="s">
        <v>720</v>
      </c>
      <c r="I192" s="120" t="s">
        <v>1482</v>
      </c>
      <c r="J192" s="122" t="s">
        <v>398</v>
      </c>
      <c r="K192" s="122" t="s">
        <v>399</v>
      </c>
      <c r="L192" s="99" t="s">
        <v>268</v>
      </c>
      <c r="M192" s="119"/>
      <c r="N192" s="123" t="s">
        <v>400</v>
      </c>
      <c r="O192" s="123"/>
      <c r="P192" s="119" t="s">
        <v>277</v>
      </c>
      <c r="Q192" s="119" t="s">
        <v>278</v>
      </c>
      <c r="R192" s="98" t="s">
        <v>121</v>
      </c>
      <c r="S192" s="134" t="s">
        <v>1547</v>
      </c>
      <c r="T192" s="119"/>
      <c r="U192" s="119"/>
      <c r="V192" s="119"/>
      <c r="W192" s="134"/>
      <c r="X192" s="111" t="s">
        <v>1077</v>
      </c>
      <c r="Y192" s="120" t="s">
        <v>1090</v>
      </c>
      <c r="Z192" s="45"/>
      <c r="AA192" s="45"/>
      <c r="AB192" s="45"/>
    </row>
    <row r="193" spans="1:28" ht="15" customHeight="1" x14ac:dyDescent="0.25">
      <c r="A193" s="195">
        <v>0</v>
      </c>
      <c r="B193" s="119" t="s">
        <v>540</v>
      </c>
      <c r="C193" s="119" t="s">
        <v>573</v>
      </c>
      <c r="D193" s="123" t="s">
        <v>1386</v>
      </c>
      <c r="E193" s="90" t="s">
        <v>1504</v>
      </c>
      <c r="F193" s="109" t="s">
        <v>1567</v>
      </c>
      <c r="G193" s="119" t="s">
        <v>718</v>
      </c>
      <c r="H193" s="119" t="s">
        <v>720</v>
      </c>
      <c r="I193" s="120" t="s">
        <v>1482</v>
      </c>
      <c r="J193" s="122" t="s">
        <v>516</v>
      </c>
      <c r="K193" s="122" t="s">
        <v>517</v>
      </c>
      <c r="L193" s="99" t="s">
        <v>268</v>
      </c>
      <c r="M193" s="119"/>
      <c r="N193" s="123" t="s">
        <v>362</v>
      </c>
      <c r="O193" s="123"/>
      <c r="P193" s="119" t="s">
        <v>277</v>
      </c>
      <c r="Q193" s="119" t="s">
        <v>278</v>
      </c>
      <c r="R193" s="98" t="s">
        <v>121</v>
      </c>
      <c r="S193" s="134" t="s">
        <v>1547</v>
      </c>
      <c r="T193" s="119"/>
      <c r="U193" s="119"/>
      <c r="V193" s="119"/>
      <c r="W193" s="134"/>
      <c r="X193" s="111" t="s">
        <v>1077</v>
      </c>
      <c r="Y193" s="120" t="s">
        <v>1090</v>
      </c>
      <c r="Z193" s="45"/>
      <c r="AA193" s="45"/>
      <c r="AB193" s="45"/>
    </row>
    <row r="194" spans="1:28" ht="15" customHeight="1" x14ac:dyDescent="0.25">
      <c r="A194" s="195">
        <v>0</v>
      </c>
      <c r="B194" s="119" t="s">
        <v>540</v>
      </c>
      <c r="C194" s="119" t="s">
        <v>573</v>
      </c>
      <c r="D194" s="123" t="s">
        <v>1387</v>
      </c>
      <c r="E194" s="90" t="s">
        <v>1504</v>
      </c>
      <c r="F194" s="109" t="s">
        <v>1567</v>
      </c>
      <c r="G194" s="119" t="s">
        <v>718</v>
      </c>
      <c r="H194" s="119" t="s">
        <v>720</v>
      </c>
      <c r="I194" s="120" t="s">
        <v>1482</v>
      </c>
      <c r="J194" s="122" t="s">
        <v>276</v>
      </c>
      <c r="K194" s="122" t="s">
        <v>279</v>
      </c>
      <c r="L194" s="99" t="s">
        <v>268</v>
      </c>
      <c r="M194" s="119"/>
      <c r="N194" s="123" t="s">
        <v>280</v>
      </c>
      <c r="O194" s="123"/>
      <c r="P194" s="119" t="s">
        <v>277</v>
      </c>
      <c r="Q194" s="119" t="s">
        <v>278</v>
      </c>
      <c r="R194" s="98" t="s">
        <v>121</v>
      </c>
      <c r="S194" s="134" t="s">
        <v>1547</v>
      </c>
      <c r="T194" s="119"/>
      <c r="U194" s="119"/>
      <c r="V194" s="119"/>
      <c r="W194" s="134"/>
      <c r="X194" s="111" t="s">
        <v>1077</v>
      </c>
      <c r="Y194" s="120" t="s">
        <v>1090</v>
      </c>
      <c r="Z194" s="45"/>
      <c r="AA194" s="45"/>
      <c r="AB194" s="45"/>
    </row>
    <row r="195" spans="1:28" ht="30" customHeight="1" x14ac:dyDescent="0.25">
      <c r="A195" s="195">
        <v>0</v>
      </c>
      <c r="B195" s="100" t="s">
        <v>718</v>
      </c>
      <c r="C195" s="99"/>
      <c r="D195" s="99" t="s">
        <v>1096</v>
      </c>
      <c r="E195" s="90" t="s">
        <v>121</v>
      </c>
      <c r="F195" s="109" t="s">
        <v>498</v>
      </c>
      <c r="G195" s="99" t="s">
        <v>718</v>
      </c>
      <c r="H195" s="99" t="s">
        <v>720</v>
      </c>
      <c r="I195" s="99" t="s">
        <v>1482</v>
      </c>
      <c r="J195" s="99" t="s">
        <v>730</v>
      </c>
      <c r="K195" s="90" t="s">
        <v>735</v>
      </c>
      <c r="L195" s="99" t="s">
        <v>268</v>
      </c>
      <c r="M195" s="112" t="s">
        <v>740</v>
      </c>
      <c r="N195" s="99" t="s">
        <v>207</v>
      </c>
      <c r="O195" s="102" t="s">
        <v>751</v>
      </c>
      <c r="P195" s="90" t="s">
        <v>750</v>
      </c>
      <c r="Q195" s="91" t="s">
        <v>590</v>
      </c>
      <c r="R195" s="98" t="s">
        <v>121</v>
      </c>
      <c r="S195" s="103">
        <v>40269</v>
      </c>
      <c r="T195" s="108" t="s">
        <v>746</v>
      </c>
      <c r="U195" s="115" t="s">
        <v>603</v>
      </c>
      <c r="V195" s="115" t="s">
        <v>604</v>
      </c>
      <c r="W195" s="103">
        <v>41781</v>
      </c>
      <c r="X195" s="98" t="s">
        <v>2242</v>
      </c>
      <c r="Y195" s="109" t="s">
        <v>1086</v>
      </c>
    </row>
    <row r="196" spans="1:28" ht="30" customHeight="1" x14ac:dyDescent="0.25">
      <c r="A196" s="195">
        <v>0</v>
      </c>
      <c r="B196" s="86" t="s">
        <v>221</v>
      </c>
      <c r="C196" s="91"/>
      <c r="D196" s="99" t="s">
        <v>1180</v>
      </c>
      <c r="E196" s="90" t="s">
        <v>121</v>
      </c>
      <c r="F196" s="109" t="s">
        <v>498</v>
      </c>
      <c r="G196" s="91" t="s">
        <v>718</v>
      </c>
      <c r="H196" s="91" t="s">
        <v>720</v>
      </c>
      <c r="I196" s="99" t="s">
        <v>1482</v>
      </c>
      <c r="J196" s="91" t="s">
        <v>117</v>
      </c>
      <c r="K196" s="91" t="s">
        <v>118</v>
      </c>
      <c r="L196" s="91" t="s">
        <v>267</v>
      </c>
      <c r="M196" s="114" t="s">
        <v>206</v>
      </c>
      <c r="N196" s="91" t="s">
        <v>207</v>
      </c>
      <c r="O196" s="90"/>
      <c r="P196" s="91" t="s">
        <v>655</v>
      </c>
      <c r="Q196" s="91" t="s">
        <v>590</v>
      </c>
      <c r="R196" s="98" t="s">
        <v>121</v>
      </c>
      <c r="S196" s="106">
        <v>40709</v>
      </c>
      <c r="T196" s="108" t="s">
        <v>677</v>
      </c>
      <c r="U196" s="115" t="s">
        <v>603</v>
      </c>
      <c r="V196" s="115" t="s">
        <v>604</v>
      </c>
      <c r="W196" s="108" t="s">
        <v>605</v>
      </c>
      <c r="X196" s="98" t="s">
        <v>2242</v>
      </c>
      <c r="Y196" s="109" t="s">
        <v>1086</v>
      </c>
    </row>
    <row r="197" spans="1:28" ht="15" customHeight="1" x14ac:dyDescent="0.25">
      <c r="A197" s="195">
        <v>1</v>
      </c>
      <c r="B197" s="119" t="s">
        <v>540</v>
      </c>
      <c r="C197" s="119" t="s">
        <v>545</v>
      </c>
      <c r="D197" s="123" t="s">
        <v>1398</v>
      </c>
      <c r="E197" s="90" t="s">
        <v>121</v>
      </c>
      <c r="F197" s="109" t="s">
        <v>1526</v>
      </c>
      <c r="G197" s="119" t="s">
        <v>718</v>
      </c>
      <c r="H197" s="99" t="s">
        <v>719</v>
      </c>
      <c r="I197" s="99" t="s">
        <v>1481</v>
      </c>
      <c r="J197" s="120" t="s">
        <v>484</v>
      </c>
      <c r="K197" s="120" t="s">
        <v>485</v>
      </c>
      <c r="L197" s="99" t="s">
        <v>268</v>
      </c>
      <c r="M197" s="119" t="s">
        <v>689</v>
      </c>
      <c r="N197" s="120" t="s">
        <v>468</v>
      </c>
      <c r="O197" s="120">
        <v>2001</v>
      </c>
      <c r="P197" s="119" t="s">
        <v>685</v>
      </c>
      <c r="Q197" s="119" t="s">
        <v>685</v>
      </c>
      <c r="R197" s="98" t="s">
        <v>121</v>
      </c>
      <c r="S197" s="134">
        <v>41484</v>
      </c>
      <c r="T197" s="119" t="s">
        <v>686</v>
      </c>
      <c r="U197" s="120" t="s">
        <v>692</v>
      </c>
      <c r="V197" s="119" t="s">
        <v>690</v>
      </c>
      <c r="W197" s="134">
        <v>41897</v>
      </c>
      <c r="X197" s="111" t="s">
        <v>1077</v>
      </c>
      <c r="Y197" s="120" t="s">
        <v>1090</v>
      </c>
    </row>
    <row r="198" spans="1:28" ht="15" customHeight="1" x14ac:dyDescent="0.25">
      <c r="A198" s="195">
        <v>1</v>
      </c>
      <c r="B198" s="119" t="s">
        <v>538</v>
      </c>
      <c r="C198" s="119" t="s">
        <v>567</v>
      </c>
      <c r="D198" s="123" t="s">
        <v>1399</v>
      </c>
      <c r="E198" s="90" t="s">
        <v>121</v>
      </c>
      <c r="F198" s="109" t="s">
        <v>2117</v>
      </c>
      <c r="G198" s="119" t="s">
        <v>718</v>
      </c>
      <c r="H198" s="99" t="s">
        <v>719</v>
      </c>
      <c r="I198" s="99" t="s">
        <v>1481</v>
      </c>
      <c r="J198" s="120" t="s">
        <v>521</v>
      </c>
      <c r="K198" s="120" t="s">
        <v>522</v>
      </c>
      <c r="L198" s="99" t="s">
        <v>268</v>
      </c>
      <c r="M198" s="119"/>
      <c r="N198" s="120" t="s">
        <v>404</v>
      </c>
      <c r="O198" s="120"/>
      <c r="P198" s="119" t="s">
        <v>402</v>
      </c>
      <c r="Q198" s="119"/>
      <c r="R198" s="111" t="s">
        <v>1547</v>
      </c>
      <c r="S198" s="134" t="s">
        <v>1547</v>
      </c>
      <c r="T198" s="119"/>
      <c r="U198" s="119"/>
      <c r="V198" s="119"/>
      <c r="W198" s="134"/>
      <c r="X198" s="111" t="s">
        <v>1077</v>
      </c>
      <c r="Y198" s="120" t="s">
        <v>1090</v>
      </c>
    </row>
    <row r="199" spans="1:28" ht="15" customHeight="1" x14ac:dyDescent="0.25">
      <c r="A199" s="195">
        <v>0</v>
      </c>
      <c r="B199" s="119" t="s">
        <v>538</v>
      </c>
      <c r="C199" s="119" t="s">
        <v>537</v>
      </c>
      <c r="D199" s="123" t="s">
        <v>1391</v>
      </c>
      <c r="E199" s="90" t="s">
        <v>121</v>
      </c>
      <c r="F199" s="109" t="s">
        <v>1526</v>
      </c>
      <c r="G199" s="119" t="s">
        <v>718</v>
      </c>
      <c r="H199" s="119" t="s">
        <v>720</v>
      </c>
      <c r="I199" s="120" t="s">
        <v>1482</v>
      </c>
      <c r="J199" s="120" t="s">
        <v>408</v>
      </c>
      <c r="K199" s="120" t="s">
        <v>409</v>
      </c>
      <c r="L199" s="99" t="s">
        <v>268</v>
      </c>
      <c r="M199" s="119" t="s">
        <v>689</v>
      </c>
      <c r="N199" s="120" t="s">
        <v>397</v>
      </c>
      <c r="O199" s="120" t="s">
        <v>410</v>
      </c>
      <c r="P199" s="119" t="s">
        <v>685</v>
      </c>
      <c r="Q199" s="119" t="s">
        <v>685</v>
      </c>
      <c r="R199" s="98" t="s">
        <v>121</v>
      </c>
      <c r="S199" s="134">
        <v>40933</v>
      </c>
      <c r="T199" s="119" t="s">
        <v>686</v>
      </c>
      <c r="U199" s="120" t="s">
        <v>687</v>
      </c>
      <c r="V199" s="119" t="s">
        <v>690</v>
      </c>
      <c r="W199" s="134">
        <v>41873</v>
      </c>
      <c r="X199" s="111" t="s">
        <v>1077</v>
      </c>
      <c r="Y199" s="120" t="s">
        <v>1090</v>
      </c>
    </row>
    <row r="200" spans="1:28" ht="30" customHeight="1" x14ac:dyDescent="0.25">
      <c r="A200" s="195">
        <v>1</v>
      </c>
      <c r="B200" s="119" t="s">
        <v>538</v>
      </c>
      <c r="C200" s="119" t="s">
        <v>567</v>
      </c>
      <c r="D200" s="123" t="s">
        <v>1382</v>
      </c>
      <c r="E200" s="90" t="s">
        <v>121</v>
      </c>
      <c r="F200" s="109" t="s">
        <v>1539</v>
      </c>
      <c r="G200" s="119" t="s">
        <v>718</v>
      </c>
      <c r="H200" s="99" t="s">
        <v>719</v>
      </c>
      <c r="I200" s="99" t="s">
        <v>1481</v>
      </c>
      <c r="J200" s="120" t="s">
        <v>472</v>
      </c>
      <c r="K200" s="120" t="s">
        <v>473</v>
      </c>
      <c r="L200" s="99" t="s">
        <v>268</v>
      </c>
      <c r="M200" s="119" t="s">
        <v>689</v>
      </c>
      <c r="N200" s="120" t="s">
        <v>468</v>
      </c>
      <c r="O200" s="184">
        <v>41055</v>
      </c>
      <c r="P200" s="119" t="s">
        <v>685</v>
      </c>
      <c r="Q200" s="119" t="s">
        <v>685</v>
      </c>
      <c r="R200" s="98" t="s">
        <v>121</v>
      </c>
      <c r="S200" s="134">
        <v>40893</v>
      </c>
      <c r="T200" s="119" t="s">
        <v>686</v>
      </c>
      <c r="U200" s="120" t="s">
        <v>687</v>
      </c>
      <c r="V200" s="119" t="s">
        <v>690</v>
      </c>
      <c r="W200" s="134">
        <v>41897</v>
      </c>
      <c r="X200" s="111" t="s">
        <v>1077</v>
      </c>
      <c r="Y200" s="120" t="s">
        <v>1090</v>
      </c>
    </row>
    <row r="201" spans="1:28" ht="15" customHeight="1" x14ac:dyDescent="0.25">
      <c r="A201" s="195">
        <v>0</v>
      </c>
      <c r="B201" s="119" t="s">
        <v>546</v>
      </c>
      <c r="C201" s="119" t="s">
        <v>557</v>
      </c>
      <c r="D201" s="123" t="s">
        <v>1393</v>
      </c>
      <c r="E201" s="90" t="s">
        <v>121</v>
      </c>
      <c r="F201" s="109" t="s">
        <v>1526</v>
      </c>
      <c r="G201" s="119" t="s">
        <v>718</v>
      </c>
      <c r="H201" s="119" t="s">
        <v>720</v>
      </c>
      <c r="I201" s="120" t="s">
        <v>1482</v>
      </c>
      <c r="J201" s="120" t="s">
        <v>2112</v>
      </c>
      <c r="K201" s="120" t="s">
        <v>477</v>
      </c>
      <c r="L201" s="99" t="s">
        <v>268</v>
      </c>
      <c r="M201" s="119" t="s">
        <v>2113</v>
      </c>
      <c r="N201" s="120" t="s">
        <v>468</v>
      </c>
      <c r="O201" s="120">
        <v>2008</v>
      </c>
      <c r="P201" s="119" t="s">
        <v>476</v>
      </c>
      <c r="Q201" s="119" t="s">
        <v>685</v>
      </c>
      <c r="R201" s="98" t="s">
        <v>121</v>
      </c>
      <c r="S201" s="134">
        <v>40884</v>
      </c>
      <c r="T201" s="119" t="s">
        <v>2114</v>
      </c>
      <c r="U201" s="120" t="s">
        <v>687</v>
      </c>
      <c r="V201" s="119"/>
      <c r="W201" s="134">
        <v>41897</v>
      </c>
      <c r="X201" s="111" t="s">
        <v>1077</v>
      </c>
      <c r="Y201" s="120" t="s">
        <v>1090</v>
      </c>
    </row>
    <row r="202" spans="1:28" ht="15" customHeight="1" x14ac:dyDescent="0.25">
      <c r="A202" s="195">
        <v>0</v>
      </c>
      <c r="B202" s="119" t="s">
        <v>540</v>
      </c>
      <c r="C202" s="119" t="s">
        <v>573</v>
      </c>
      <c r="D202" s="123" t="s">
        <v>1394</v>
      </c>
      <c r="E202" s="90" t="s">
        <v>1504</v>
      </c>
      <c r="F202" s="109" t="s">
        <v>2253</v>
      </c>
      <c r="G202" s="119" t="s">
        <v>718</v>
      </c>
      <c r="H202" s="119" t="s">
        <v>720</v>
      </c>
      <c r="I202" s="120" t="s">
        <v>1482</v>
      </c>
      <c r="J202" s="120" t="s">
        <v>478</v>
      </c>
      <c r="K202" s="120" t="s">
        <v>479</v>
      </c>
      <c r="L202" s="99" t="s">
        <v>268</v>
      </c>
      <c r="M202" s="119" t="s">
        <v>689</v>
      </c>
      <c r="N202" s="120" t="s">
        <v>397</v>
      </c>
      <c r="O202" s="120">
        <v>1988</v>
      </c>
      <c r="P202" s="119" t="s">
        <v>685</v>
      </c>
      <c r="Q202" s="119" t="s">
        <v>685</v>
      </c>
      <c r="R202" s="98" t="s">
        <v>121</v>
      </c>
      <c r="S202" s="134">
        <v>40933</v>
      </c>
      <c r="T202" s="119" t="s">
        <v>686</v>
      </c>
      <c r="U202" s="120" t="s">
        <v>692</v>
      </c>
      <c r="V202" s="119" t="s">
        <v>690</v>
      </c>
      <c r="W202" s="134">
        <v>41897</v>
      </c>
      <c r="X202" s="111" t="s">
        <v>1077</v>
      </c>
      <c r="Y202" s="120" t="s">
        <v>1090</v>
      </c>
      <c r="Z202" s="45"/>
      <c r="AA202" s="45"/>
      <c r="AB202" s="45"/>
    </row>
    <row r="203" spans="1:28" ht="15" customHeight="1" x14ac:dyDescent="0.25">
      <c r="A203" s="195">
        <v>0</v>
      </c>
      <c r="B203" s="119" t="s">
        <v>540</v>
      </c>
      <c r="C203" s="119" t="s">
        <v>573</v>
      </c>
      <c r="D203" s="123" t="s">
        <v>1395</v>
      </c>
      <c r="E203" s="90" t="s">
        <v>1504</v>
      </c>
      <c r="F203" s="109" t="s">
        <v>2253</v>
      </c>
      <c r="G203" s="119" t="s">
        <v>718</v>
      </c>
      <c r="H203" s="119" t="s">
        <v>720</v>
      </c>
      <c r="I203" s="120" t="s">
        <v>1482</v>
      </c>
      <c r="J203" s="120" t="s">
        <v>480</v>
      </c>
      <c r="K203" s="120" t="s">
        <v>481</v>
      </c>
      <c r="L203" s="99" t="s">
        <v>268</v>
      </c>
      <c r="M203" s="119" t="s">
        <v>689</v>
      </c>
      <c r="N203" s="120" t="s">
        <v>397</v>
      </c>
      <c r="O203" s="120">
        <v>1988</v>
      </c>
      <c r="P203" s="119" t="s">
        <v>685</v>
      </c>
      <c r="Q203" s="119" t="s">
        <v>685</v>
      </c>
      <c r="R203" s="98" t="s">
        <v>121</v>
      </c>
      <c r="S203" s="134">
        <v>40933</v>
      </c>
      <c r="T203" s="119" t="s">
        <v>686</v>
      </c>
      <c r="U203" s="120" t="s">
        <v>692</v>
      </c>
      <c r="V203" s="119" t="s">
        <v>690</v>
      </c>
      <c r="W203" s="134">
        <v>41897</v>
      </c>
      <c r="X203" s="111" t="s">
        <v>1077</v>
      </c>
      <c r="Y203" s="120" t="s">
        <v>1090</v>
      </c>
      <c r="Z203" s="45"/>
      <c r="AA203" s="45"/>
      <c r="AB203" s="45"/>
    </row>
    <row r="204" spans="1:28" ht="15" customHeight="1" x14ac:dyDescent="0.25">
      <c r="A204" s="195">
        <v>0</v>
      </c>
      <c r="B204" s="86"/>
      <c r="C204" s="86"/>
      <c r="D204" s="91" t="s">
        <v>2218</v>
      </c>
      <c r="E204" s="90" t="s">
        <v>121</v>
      </c>
      <c r="F204" s="86" t="s">
        <v>2298</v>
      </c>
      <c r="G204" s="86" t="s">
        <v>718</v>
      </c>
      <c r="H204" s="86" t="s">
        <v>720</v>
      </c>
      <c r="I204" s="86" t="s">
        <v>1482</v>
      </c>
      <c r="J204" s="86" t="s">
        <v>1572</v>
      </c>
      <c r="K204" s="86" t="s">
        <v>2181</v>
      </c>
      <c r="L204" s="86" t="s">
        <v>2247</v>
      </c>
      <c r="M204" s="86"/>
      <c r="N204" s="86" t="s">
        <v>2175</v>
      </c>
      <c r="O204" s="86" t="s">
        <v>2182</v>
      </c>
      <c r="P204" s="86" t="s">
        <v>2183</v>
      </c>
      <c r="Q204" s="86" t="s">
        <v>2178</v>
      </c>
      <c r="R204" s="129" t="s">
        <v>121</v>
      </c>
      <c r="S204" s="86" t="s">
        <v>2109</v>
      </c>
      <c r="T204" s="86" t="s">
        <v>2179</v>
      </c>
      <c r="U204" s="86" t="s">
        <v>2180</v>
      </c>
      <c r="V204" s="86"/>
      <c r="W204" s="135">
        <v>41897</v>
      </c>
      <c r="X204" s="111" t="s">
        <v>1077</v>
      </c>
      <c r="Y204" s="86" t="s">
        <v>2262</v>
      </c>
    </row>
    <row r="205" spans="1:28" ht="15" customHeight="1" x14ac:dyDescent="0.25">
      <c r="A205" s="195">
        <v>0</v>
      </c>
      <c r="B205" s="119" t="s">
        <v>540</v>
      </c>
      <c r="C205" s="119" t="s">
        <v>545</v>
      </c>
      <c r="D205" s="123" t="s">
        <v>1396</v>
      </c>
      <c r="E205" s="90" t="s">
        <v>1504</v>
      </c>
      <c r="F205" s="109" t="s">
        <v>2115</v>
      </c>
      <c r="G205" s="119" t="s">
        <v>718</v>
      </c>
      <c r="H205" s="119" t="s">
        <v>720</v>
      </c>
      <c r="I205" s="120" t="s">
        <v>1482</v>
      </c>
      <c r="J205" s="120" t="s">
        <v>482</v>
      </c>
      <c r="K205" s="120" t="s">
        <v>483</v>
      </c>
      <c r="L205" s="99" t="s">
        <v>268</v>
      </c>
      <c r="M205" s="119" t="s">
        <v>689</v>
      </c>
      <c r="N205" s="120" t="s">
        <v>468</v>
      </c>
      <c r="O205" s="120">
        <v>2012</v>
      </c>
      <c r="P205" s="119" t="s">
        <v>685</v>
      </c>
      <c r="Q205" s="119" t="s">
        <v>685</v>
      </c>
      <c r="R205" s="98" t="s">
        <v>121</v>
      </c>
      <c r="S205" s="134">
        <v>41484</v>
      </c>
      <c r="T205" s="119" t="s">
        <v>686</v>
      </c>
      <c r="U205" s="120" t="s">
        <v>692</v>
      </c>
      <c r="V205" s="119" t="s">
        <v>690</v>
      </c>
      <c r="W205" s="134">
        <v>41897</v>
      </c>
      <c r="X205" s="111" t="s">
        <v>1077</v>
      </c>
      <c r="Y205" s="120" t="s">
        <v>1090</v>
      </c>
      <c r="Z205" s="45"/>
      <c r="AA205" s="45"/>
      <c r="AB205" s="45"/>
    </row>
    <row r="206" spans="1:28" ht="15" customHeight="1" x14ac:dyDescent="0.25">
      <c r="A206" s="195">
        <v>0</v>
      </c>
      <c r="B206" s="119" t="s">
        <v>538</v>
      </c>
      <c r="C206" s="119" t="s">
        <v>567</v>
      </c>
      <c r="D206" s="123" t="s">
        <v>1397</v>
      </c>
      <c r="E206" s="90" t="s">
        <v>121</v>
      </c>
      <c r="F206" s="109" t="s">
        <v>2116</v>
      </c>
      <c r="G206" s="119" t="s">
        <v>718</v>
      </c>
      <c r="H206" s="119" t="s">
        <v>720</v>
      </c>
      <c r="I206" s="120" t="s">
        <v>1482</v>
      </c>
      <c r="J206" s="120" t="s">
        <v>439</v>
      </c>
      <c r="K206" s="120" t="s">
        <v>440</v>
      </c>
      <c r="L206" s="99" t="s">
        <v>268</v>
      </c>
      <c r="M206" s="119" t="s">
        <v>689</v>
      </c>
      <c r="N206" s="120" t="s">
        <v>397</v>
      </c>
      <c r="O206" s="125">
        <v>38412</v>
      </c>
      <c r="P206" s="119" t="s">
        <v>685</v>
      </c>
      <c r="Q206" s="119" t="s">
        <v>685</v>
      </c>
      <c r="R206" s="98" t="s">
        <v>121</v>
      </c>
      <c r="S206" s="134">
        <v>40885</v>
      </c>
      <c r="T206" s="119" t="s">
        <v>686</v>
      </c>
      <c r="U206" s="120" t="s">
        <v>692</v>
      </c>
      <c r="V206" s="119" t="s">
        <v>690</v>
      </c>
      <c r="W206" s="134">
        <v>41897</v>
      </c>
      <c r="X206" s="111" t="s">
        <v>1077</v>
      </c>
      <c r="Y206" s="120" t="s">
        <v>1090</v>
      </c>
    </row>
    <row r="207" spans="1:28" ht="15" customHeight="1" x14ac:dyDescent="0.25">
      <c r="A207" s="195">
        <v>1</v>
      </c>
      <c r="B207" s="131" t="s">
        <v>722</v>
      </c>
      <c r="C207" s="131" t="s">
        <v>1745</v>
      </c>
      <c r="D207" s="198" t="s">
        <v>1749</v>
      </c>
      <c r="E207" s="90" t="s">
        <v>1519</v>
      </c>
      <c r="F207" s="109" t="s">
        <v>1566</v>
      </c>
      <c r="G207" s="131" t="s">
        <v>722</v>
      </c>
      <c r="H207" s="131" t="s">
        <v>722</v>
      </c>
      <c r="I207" s="131" t="s">
        <v>1498</v>
      </c>
      <c r="J207" s="131" t="s">
        <v>1746</v>
      </c>
      <c r="K207" s="182" t="s">
        <v>2284</v>
      </c>
      <c r="L207" s="99" t="s">
        <v>268</v>
      </c>
      <c r="M207" s="131"/>
      <c r="N207" s="131" t="s">
        <v>1708</v>
      </c>
      <c r="O207" s="131">
        <v>2000</v>
      </c>
      <c r="P207" s="131" t="s">
        <v>1747</v>
      </c>
      <c r="Q207" s="131"/>
      <c r="R207" s="98" t="s">
        <v>121</v>
      </c>
      <c r="S207" s="133"/>
      <c r="T207" s="131"/>
      <c r="U207" s="131"/>
      <c r="V207" s="131" t="s">
        <v>1748</v>
      </c>
      <c r="W207" s="137">
        <v>41899</v>
      </c>
      <c r="X207" s="176" t="s">
        <v>2243</v>
      </c>
      <c r="Y207" s="131" t="s">
        <v>680</v>
      </c>
      <c r="Z207" s="45"/>
      <c r="AA207" s="45"/>
      <c r="AB207" s="45"/>
    </row>
    <row r="208" spans="1:28" ht="15" customHeight="1" x14ac:dyDescent="0.25">
      <c r="A208" s="195">
        <v>1</v>
      </c>
      <c r="B208" s="131" t="s">
        <v>722</v>
      </c>
      <c r="C208" s="131" t="s">
        <v>1745</v>
      </c>
      <c r="D208" s="198" t="s">
        <v>1752</v>
      </c>
      <c r="E208" s="90" t="s">
        <v>1519</v>
      </c>
      <c r="F208" s="109" t="s">
        <v>1566</v>
      </c>
      <c r="G208" s="131" t="s">
        <v>722</v>
      </c>
      <c r="H208" s="131" t="s">
        <v>722</v>
      </c>
      <c r="I208" s="131" t="s">
        <v>1498</v>
      </c>
      <c r="J208" s="131" t="s">
        <v>1750</v>
      </c>
      <c r="K208" s="182" t="s">
        <v>2283</v>
      </c>
      <c r="L208" s="99" t="s">
        <v>268</v>
      </c>
      <c r="M208" s="131"/>
      <c r="N208" s="131" t="s">
        <v>1708</v>
      </c>
      <c r="O208" s="131">
        <v>2000</v>
      </c>
      <c r="P208" s="131" t="s">
        <v>1747</v>
      </c>
      <c r="Q208" s="131"/>
      <c r="R208" s="98" t="s">
        <v>121</v>
      </c>
      <c r="S208" s="133"/>
      <c r="T208" s="131"/>
      <c r="U208" s="131"/>
      <c r="V208" s="131" t="s">
        <v>1751</v>
      </c>
      <c r="W208" s="137">
        <v>41899</v>
      </c>
      <c r="X208" s="176" t="s">
        <v>2243</v>
      </c>
      <c r="Y208" s="131" t="s">
        <v>680</v>
      </c>
      <c r="Z208" s="45"/>
      <c r="AA208" s="45"/>
      <c r="AB208" s="45"/>
    </row>
    <row r="209" spans="1:28" ht="15" customHeight="1" x14ac:dyDescent="0.25">
      <c r="A209" s="195">
        <v>1</v>
      </c>
      <c r="B209" s="131" t="s">
        <v>722</v>
      </c>
      <c r="C209" s="131" t="s">
        <v>1745</v>
      </c>
      <c r="D209" s="198" t="s">
        <v>1755</v>
      </c>
      <c r="E209" s="90" t="s">
        <v>1519</v>
      </c>
      <c r="F209" s="109" t="s">
        <v>1566</v>
      </c>
      <c r="G209" s="131" t="s">
        <v>722</v>
      </c>
      <c r="H209" s="131" t="s">
        <v>722</v>
      </c>
      <c r="I209" s="131" t="s">
        <v>1498</v>
      </c>
      <c r="J209" s="131" t="s">
        <v>1753</v>
      </c>
      <c r="K209" s="182" t="s">
        <v>2285</v>
      </c>
      <c r="L209" s="99" t="s">
        <v>268</v>
      </c>
      <c r="M209" s="131"/>
      <c r="N209" s="131" t="s">
        <v>1708</v>
      </c>
      <c r="O209" s="131">
        <v>2000</v>
      </c>
      <c r="P209" s="131" t="s">
        <v>1747</v>
      </c>
      <c r="Q209" s="131"/>
      <c r="R209" s="98" t="s">
        <v>121</v>
      </c>
      <c r="S209" s="133"/>
      <c r="T209" s="131"/>
      <c r="U209" s="131"/>
      <c r="V209" s="131" t="s">
        <v>1754</v>
      </c>
      <c r="W209" s="137">
        <v>41899</v>
      </c>
      <c r="X209" s="176" t="s">
        <v>2243</v>
      </c>
      <c r="Y209" s="131" t="s">
        <v>680</v>
      </c>
      <c r="Z209" s="45"/>
      <c r="AA209" s="45"/>
      <c r="AB209" s="45"/>
    </row>
    <row r="210" spans="1:28" ht="15" customHeight="1" x14ac:dyDescent="0.25">
      <c r="A210" s="195">
        <v>0</v>
      </c>
      <c r="B210" s="131" t="s">
        <v>1756</v>
      </c>
      <c r="C210" s="131" t="s">
        <v>1757</v>
      </c>
      <c r="D210" s="198" t="s">
        <v>1761</v>
      </c>
      <c r="E210" s="90" t="s">
        <v>121</v>
      </c>
      <c r="F210" s="109"/>
      <c r="G210" s="131" t="s">
        <v>208</v>
      </c>
      <c r="H210" s="131" t="s">
        <v>210</v>
      </c>
      <c r="I210" s="131" t="s">
        <v>1500</v>
      </c>
      <c r="J210" s="131" t="s">
        <v>1758</v>
      </c>
      <c r="K210" s="183" t="s">
        <v>2286</v>
      </c>
      <c r="L210" s="91" t="s">
        <v>267</v>
      </c>
      <c r="M210" s="131"/>
      <c r="N210" s="131" t="s">
        <v>1759</v>
      </c>
      <c r="O210" s="131"/>
      <c r="P210" s="131" t="s">
        <v>322</v>
      </c>
      <c r="Q210" s="131"/>
      <c r="R210" s="133"/>
      <c r="S210" s="133"/>
      <c r="T210" s="131"/>
      <c r="U210" s="131"/>
      <c r="V210" s="115" t="s">
        <v>1760</v>
      </c>
      <c r="W210" s="137">
        <v>41899</v>
      </c>
      <c r="X210" s="176" t="s">
        <v>2243</v>
      </c>
      <c r="Y210" s="131" t="s">
        <v>680</v>
      </c>
    </row>
    <row r="211" spans="1:28" ht="15" customHeight="1" x14ac:dyDescent="0.25">
      <c r="A211" s="195">
        <v>0</v>
      </c>
      <c r="B211" s="131" t="s">
        <v>1756</v>
      </c>
      <c r="C211" s="131" t="s">
        <v>1757</v>
      </c>
      <c r="D211" s="198" t="s">
        <v>1764</v>
      </c>
      <c r="E211" s="90" t="s">
        <v>121</v>
      </c>
      <c r="F211" s="109"/>
      <c r="G211" s="131" t="s">
        <v>208</v>
      </c>
      <c r="H211" s="131" t="s">
        <v>210</v>
      </c>
      <c r="I211" s="131" t="s">
        <v>1500</v>
      </c>
      <c r="J211" s="131" t="s">
        <v>1762</v>
      </c>
      <c r="K211" s="183" t="s">
        <v>2287</v>
      </c>
      <c r="L211" s="91" t="s">
        <v>267</v>
      </c>
      <c r="M211" s="131"/>
      <c r="N211" s="131" t="s">
        <v>1759</v>
      </c>
      <c r="O211" s="131"/>
      <c r="P211" s="131" t="s">
        <v>322</v>
      </c>
      <c r="Q211" s="131"/>
      <c r="R211" s="133"/>
      <c r="S211" s="133"/>
      <c r="T211" s="131"/>
      <c r="U211" s="131"/>
      <c r="V211" s="115" t="s">
        <v>1763</v>
      </c>
      <c r="W211" s="137">
        <v>41899</v>
      </c>
      <c r="X211" s="176" t="s">
        <v>2243</v>
      </c>
      <c r="Y211" s="131" t="s">
        <v>680</v>
      </c>
    </row>
    <row r="212" spans="1:28" ht="15" customHeight="1" x14ac:dyDescent="0.25">
      <c r="A212" s="195">
        <v>0</v>
      </c>
      <c r="B212" s="131" t="s">
        <v>1756</v>
      </c>
      <c r="C212" s="131" t="s">
        <v>1765</v>
      </c>
      <c r="D212" s="198" t="s">
        <v>1768</v>
      </c>
      <c r="E212" s="90" t="s">
        <v>121</v>
      </c>
      <c r="F212" s="109"/>
      <c r="G212" s="131" t="s">
        <v>208</v>
      </c>
      <c r="H212" s="131" t="s">
        <v>210</v>
      </c>
      <c r="I212" s="131" t="s">
        <v>1500</v>
      </c>
      <c r="J212" s="131" t="s">
        <v>1766</v>
      </c>
      <c r="K212" s="183" t="s">
        <v>1766</v>
      </c>
      <c r="L212" s="91" t="s">
        <v>267</v>
      </c>
      <c r="M212" s="131"/>
      <c r="N212" s="131" t="s">
        <v>1759</v>
      </c>
      <c r="O212" s="131"/>
      <c r="P212" s="131" t="s">
        <v>322</v>
      </c>
      <c r="Q212" s="131"/>
      <c r="R212" s="133"/>
      <c r="S212" s="133"/>
      <c r="T212" s="131"/>
      <c r="U212" s="131"/>
      <c r="V212" s="115" t="s">
        <v>1767</v>
      </c>
      <c r="W212" s="137">
        <v>41899</v>
      </c>
      <c r="X212" s="176" t="s">
        <v>2243</v>
      </c>
      <c r="Y212" s="131" t="s">
        <v>680</v>
      </c>
    </row>
    <row r="213" spans="1:28" ht="15" customHeight="1" x14ac:dyDescent="0.25">
      <c r="A213" s="195">
        <v>0</v>
      </c>
      <c r="B213" s="131" t="s">
        <v>1756</v>
      </c>
      <c r="C213" s="131" t="s">
        <v>1765</v>
      </c>
      <c r="D213" s="198" t="s">
        <v>1770</v>
      </c>
      <c r="E213" s="90" t="s">
        <v>121</v>
      </c>
      <c r="F213" s="109"/>
      <c r="G213" s="131" t="s">
        <v>208</v>
      </c>
      <c r="H213" s="131" t="s">
        <v>210</v>
      </c>
      <c r="I213" s="131" t="s">
        <v>1500</v>
      </c>
      <c r="J213" s="131" t="s">
        <v>808</v>
      </c>
      <c r="K213" s="183" t="s">
        <v>2288</v>
      </c>
      <c r="L213" s="91" t="s">
        <v>267</v>
      </c>
      <c r="M213" s="131"/>
      <c r="N213" s="131" t="s">
        <v>1759</v>
      </c>
      <c r="O213" s="131"/>
      <c r="P213" s="131" t="s">
        <v>322</v>
      </c>
      <c r="Q213" s="131"/>
      <c r="R213" s="133"/>
      <c r="S213" s="133"/>
      <c r="T213" s="131"/>
      <c r="U213" s="131"/>
      <c r="V213" s="115" t="s">
        <v>1769</v>
      </c>
      <c r="W213" s="137">
        <v>41899</v>
      </c>
      <c r="X213" s="176" t="s">
        <v>2243</v>
      </c>
      <c r="Y213" s="131" t="s">
        <v>680</v>
      </c>
    </row>
    <row r="214" spans="1:28" ht="15" customHeight="1" x14ac:dyDescent="0.25">
      <c r="A214" s="195">
        <v>0</v>
      </c>
      <c r="B214" s="131" t="s">
        <v>1756</v>
      </c>
      <c r="C214" s="131" t="s">
        <v>1771</v>
      </c>
      <c r="D214" s="198" t="s">
        <v>1776</v>
      </c>
      <c r="E214" s="90" t="s">
        <v>121</v>
      </c>
      <c r="F214" s="109"/>
      <c r="G214" s="131" t="s">
        <v>208</v>
      </c>
      <c r="H214" s="131" t="s">
        <v>210</v>
      </c>
      <c r="I214" s="131" t="s">
        <v>1500</v>
      </c>
      <c r="J214" s="131" t="s">
        <v>1772</v>
      </c>
      <c r="K214" s="183" t="s">
        <v>2289</v>
      </c>
      <c r="L214" s="91" t="s">
        <v>267</v>
      </c>
      <c r="M214" s="131"/>
      <c r="N214" s="131" t="s">
        <v>1759</v>
      </c>
      <c r="O214" s="131"/>
      <c r="P214" s="131" t="s">
        <v>1773</v>
      </c>
      <c r="Q214" s="131"/>
      <c r="R214" s="136" t="s">
        <v>1774</v>
      </c>
      <c r="S214" s="133"/>
      <c r="T214" s="131"/>
      <c r="U214" s="131"/>
      <c r="V214" s="115" t="s">
        <v>1775</v>
      </c>
      <c r="W214" s="137">
        <v>41899</v>
      </c>
      <c r="X214" s="176" t="s">
        <v>2243</v>
      </c>
      <c r="Y214" s="131" t="s">
        <v>680</v>
      </c>
    </row>
    <row r="215" spans="1:28" ht="15" customHeight="1" x14ac:dyDescent="0.25">
      <c r="A215" s="195">
        <v>1</v>
      </c>
      <c r="B215" s="131" t="s">
        <v>1756</v>
      </c>
      <c r="C215" s="131" t="s">
        <v>1777</v>
      </c>
      <c r="D215" s="198" t="s">
        <v>1781</v>
      </c>
      <c r="E215" s="90" t="s">
        <v>121</v>
      </c>
      <c r="F215" s="109"/>
      <c r="G215" s="131" t="s">
        <v>208</v>
      </c>
      <c r="H215" s="131" t="s">
        <v>211</v>
      </c>
      <c r="I215" s="131" t="s">
        <v>1489</v>
      </c>
      <c r="J215" s="131" t="s">
        <v>1778</v>
      </c>
      <c r="K215" s="91" t="s">
        <v>2290</v>
      </c>
      <c r="L215" s="91" t="s">
        <v>267</v>
      </c>
      <c r="M215" s="131"/>
      <c r="N215" s="131" t="s">
        <v>1759</v>
      </c>
      <c r="O215" s="131"/>
      <c r="P215" s="131" t="s">
        <v>1773</v>
      </c>
      <c r="Q215" s="131"/>
      <c r="R215" s="136" t="s">
        <v>1779</v>
      </c>
      <c r="S215" s="133"/>
      <c r="T215" s="131"/>
      <c r="U215" s="131"/>
      <c r="V215" s="115" t="s">
        <v>1780</v>
      </c>
      <c r="W215" s="137">
        <v>41899</v>
      </c>
      <c r="X215" s="176" t="s">
        <v>2243</v>
      </c>
      <c r="Y215" s="131" t="s">
        <v>680</v>
      </c>
    </row>
    <row r="216" spans="1:28" ht="15" customHeight="1" x14ac:dyDescent="0.25">
      <c r="A216" s="195">
        <v>1</v>
      </c>
      <c r="B216" s="131" t="s">
        <v>1741</v>
      </c>
      <c r="C216" s="131" t="s">
        <v>719</v>
      </c>
      <c r="D216" s="198" t="s">
        <v>1785</v>
      </c>
      <c r="E216" s="90" t="s">
        <v>1519</v>
      </c>
      <c r="F216" s="109" t="s">
        <v>2343</v>
      </c>
      <c r="G216" s="131" t="s">
        <v>1571</v>
      </c>
      <c r="H216" s="131" t="s">
        <v>1571</v>
      </c>
      <c r="I216" s="131" t="s">
        <v>2241</v>
      </c>
      <c r="J216" s="131" t="s">
        <v>1782</v>
      </c>
      <c r="K216" s="182" t="s">
        <v>2291</v>
      </c>
      <c r="L216" s="99" t="s">
        <v>287</v>
      </c>
      <c r="M216" s="131"/>
      <c r="N216" s="131" t="s">
        <v>1759</v>
      </c>
      <c r="O216" s="131"/>
      <c r="P216" s="131" t="s">
        <v>322</v>
      </c>
      <c r="Q216" s="131"/>
      <c r="R216" s="136" t="s">
        <v>1783</v>
      </c>
      <c r="S216" s="133"/>
      <c r="T216" s="131"/>
      <c r="U216" s="131"/>
      <c r="V216" s="115" t="s">
        <v>1784</v>
      </c>
      <c r="W216" s="137">
        <v>41899</v>
      </c>
      <c r="X216" s="176" t="s">
        <v>2243</v>
      </c>
      <c r="Y216" s="131" t="s">
        <v>680</v>
      </c>
      <c r="Z216" s="45"/>
      <c r="AA216" s="45"/>
      <c r="AB216" s="45"/>
    </row>
    <row r="217" spans="1:28" ht="30" customHeight="1" x14ac:dyDescent="0.25">
      <c r="A217" s="195">
        <v>1</v>
      </c>
      <c r="B217" s="119" t="s">
        <v>540</v>
      </c>
      <c r="C217" s="119" t="s">
        <v>545</v>
      </c>
      <c r="D217" s="123" t="s">
        <v>1383</v>
      </c>
      <c r="E217" s="90" t="s">
        <v>1504</v>
      </c>
      <c r="F217" s="109" t="s">
        <v>2252</v>
      </c>
      <c r="G217" s="119" t="s">
        <v>718</v>
      </c>
      <c r="H217" s="99" t="s">
        <v>719</v>
      </c>
      <c r="I217" s="99" t="s">
        <v>1481</v>
      </c>
      <c r="J217" s="122" t="s">
        <v>319</v>
      </c>
      <c r="K217" s="119" t="s">
        <v>321</v>
      </c>
      <c r="L217" s="99" t="s">
        <v>268</v>
      </c>
      <c r="M217" s="119"/>
      <c r="N217" s="123" t="s">
        <v>302</v>
      </c>
      <c r="O217" s="123"/>
      <c r="P217" s="119" t="s">
        <v>320</v>
      </c>
      <c r="Q217" s="119" t="s">
        <v>278</v>
      </c>
      <c r="R217" s="111" t="s">
        <v>1547</v>
      </c>
      <c r="S217" s="134" t="s">
        <v>1547</v>
      </c>
      <c r="T217" s="119"/>
      <c r="U217" s="119"/>
      <c r="V217" s="119"/>
      <c r="W217" s="134"/>
      <c r="X217" s="111" t="s">
        <v>1077</v>
      </c>
      <c r="Y217" s="120" t="s">
        <v>1090</v>
      </c>
      <c r="Z217" s="45"/>
      <c r="AA217" s="45"/>
      <c r="AB217" s="45"/>
    </row>
    <row r="218" spans="1:28" ht="15" customHeight="1" x14ac:dyDescent="0.25">
      <c r="A218" s="195">
        <v>1</v>
      </c>
      <c r="B218" s="119" t="s">
        <v>536</v>
      </c>
      <c r="C218" s="119" t="s">
        <v>552</v>
      </c>
      <c r="D218" s="123" t="s">
        <v>1435</v>
      </c>
      <c r="E218" s="90" t="s">
        <v>1504</v>
      </c>
      <c r="F218" s="109" t="s">
        <v>1540</v>
      </c>
      <c r="G218" s="119" t="s">
        <v>214</v>
      </c>
      <c r="H218" s="119" t="s">
        <v>219</v>
      </c>
      <c r="I218" s="120" t="s">
        <v>1485</v>
      </c>
      <c r="J218" s="120" t="s">
        <v>424</v>
      </c>
      <c r="K218" s="120" t="s">
        <v>425</v>
      </c>
      <c r="L218" s="91" t="s">
        <v>267</v>
      </c>
      <c r="M218" s="127" t="s">
        <v>689</v>
      </c>
      <c r="N218" s="120" t="s">
        <v>397</v>
      </c>
      <c r="O218" s="120" t="s">
        <v>426</v>
      </c>
      <c r="P218" s="119" t="s">
        <v>685</v>
      </c>
      <c r="Q218" s="119" t="s">
        <v>685</v>
      </c>
      <c r="R218" s="98" t="s">
        <v>121</v>
      </c>
      <c r="S218" s="134">
        <v>40927</v>
      </c>
      <c r="T218" s="119" t="s">
        <v>686</v>
      </c>
      <c r="U218" s="120" t="s">
        <v>687</v>
      </c>
      <c r="V218" s="119"/>
      <c r="W218" s="134">
        <v>41897</v>
      </c>
      <c r="X218" s="111" t="s">
        <v>1077</v>
      </c>
      <c r="Y218" s="120" t="s">
        <v>1090</v>
      </c>
      <c r="Z218" s="45"/>
      <c r="AA218" s="45"/>
      <c r="AB218" s="45"/>
    </row>
    <row r="219" spans="1:28" ht="15" customHeight="1" x14ac:dyDescent="0.25">
      <c r="A219" s="195">
        <v>1</v>
      </c>
      <c r="B219" s="119" t="s">
        <v>536</v>
      </c>
      <c r="C219" s="119" t="s">
        <v>552</v>
      </c>
      <c r="D219" s="123" t="s">
        <v>1437</v>
      </c>
      <c r="E219" s="90" t="s">
        <v>1504</v>
      </c>
      <c r="F219" s="109" t="s">
        <v>1540</v>
      </c>
      <c r="G219" s="119" t="s">
        <v>214</v>
      </c>
      <c r="H219" s="119" t="s">
        <v>219</v>
      </c>
      <c r="I219" s="120" t="s">
        <v>1485</v>
      </c>
      <c r="J219" s="120" t="s">
        <v>433</v>
      </c>
      <c r="K219" s="120" t="s">
        <v>434</v>
      </c>
      <c r="L219" s="99" t="s">
        <v>268</v>
      </c>
      <c r="M219" s="119"/>
      <c r="N219" s="120" t="s">
        <v>397</v>
      </c>
      <c r="O219" s="120" t="s">
        <v>426</v>
      </c>
      <c r="P219" s="119" t="s">
        <v>685</v>
      </c>
      <c r="Q219" s="119" t="s">
        <v>685</v>
      </c>
      <c r="R219" s="98" t="s">
        <v>121</v>
      </c>
      <c r="S219" s="134">
        <v>40927</v>
      </c>
      <c r="T219" s="119" t="s">
        <v>686</v>
      </c>
      <c r="U219" s="120" t="s">
        <v>687</v>
      </c>
      <c r="V219" s="119"/>
      <c r="W219" s="134">
        <v>41897</v>
      </c>
      <c r="X219" s="111" t="s">
        <v>1077</v>
      </c>
      <c r="Y219" s="120" t="s">
        <v>1090</v>
      </c>
      <c r="Z219" s="45"/>
      <c r="AA219" s="45"/>
      <c r="AB219" s="45"/>
    </row>
    <row r="220" spans="1:28" ht="15" customHeight="1" x14ac:dyDescent="0.25">
      <c r="A220" s="195">
        <v>0</v>
      </c>
      <c r="B220" s="119" t="s">
        <v>546</v>
      </c>
      <c r="C220" s="119" t="s">
        <v>557</v>
      </c>
      <c r="D220" s="123" t="s">
        <v>1400</v>
      </c>
      <c r="E220" s="90" t="s">
        <v>121</v>
      </c>
      <c r="F220" s="109" t="s">
        <v>498</v>
      </c>
      <c r="G220" s="119" t="s">
        <v>718</v>
      </c>
      <c r="H220" s="119" t="s">
        <v>720</v>
      </c>
      <c r="I220" s="120" t="s">
        <v>1482</v>
      </c>
      <c r="J220" s="122" t="s">
        <v>444</v>
      </c>
      <c r="K220" s="119" t="s">
        <v>446</v>
      </c>
      <c r="L220" s="99" t="s">
        <v>268</v>
      </c>
      <c r="M220" s="119"/>
      <c r="N220" s="123" t="s">
        <v>278</v>
      </c>
      <c r="O220" s="126" t="s">
        <v>2118</v>
      </c>
      <c r="P220" s="119" t="s">
        <v>445</v>
      </c>
      <c r="Q220" s="119" t="s">
        <v>278</v>
      </c>
      <c r="R220" s="98" t="s">
        <v>121</v>
      </c>
      <c r="S220" s="134" t="s">
        <v>1547</v>
      </c>
      <c r="T220" s="119" t="s">
        <v>2119</v>
      </c>
      <c r="U220" s="119" t="s">
        <v>2120</v>
      </c>
      <c r="V220" s="86" t="s">
        <v>2121</v>
      </c>
      <c r="W220" s="134">
        <v>41873</v>
      </c>
      <c r="X220" s="111" t="s">
        <v>1077</v>
      </c>
      <c r="Y220" s="120" t="s">
        <v>1090</v>
      </c>
    </row>
    <row r="221" spans="1:28" ht="15" customHeight="1" x14ac:dyDescent="0.25">
      <c r="A221" s="195">
        <v>0</v>
      </c>
      <c r="B221" s="119" t="s">
        <v>536</v>
      </c>
      <c r="C221" s="119" t="s">
        <v>551</v>
      </c>
      <c r="D221" s="123" t="s">
        <v>1401</v>
      </c>
      <c r="E221" s="90" t="s">
        <v>1504</v>
      </c>
      <c r="F221" s="109" t="s">
        <v>498</v>
      </c>
      <c r="G221" s="119" t="s">
        <v>718</v>
      </c>
      <c r="H221" s="119" t="s">
        <v>720</v>
      </c>
      <c r="I221" s="120" t="s">
        <v>1482</v>
      </c>
      <c r="J221" s="122" t="s">
        <v>374</v>
      </c>
      <c r="K221" s="122" t="s">
        <v>376</v>
      </c>
      <c r="L221" s="99" t="s">
        <v>268</v>
      </c>
      <c r="M221" s="119" t="s">
        <v>1547</v>
      </c>
      <c r="N221" s="123" t="s">
        <v>306</v>
      </c>
      <c r="O221" s="123">
        <v>2000</v>
      </c>
      <c r="P221" s="119" t="s">
        <v>375</v>
      </c>
      <c r="Q221" s="119" t="s">
        <v>375</v>
      </c>
      <c r="R221" s="98" t="s">
        <v>121</v>
      </c>
      <c r="S221" s="134" t="s">
        <v>1547</v>
      </c>
      <c r="T221" s="119"/>
      <c r="U221" s="119" t="s">
        <v>1547</v>
      </c>
      <c r="V221" s="119"/>
      <c r="W221" s="134"/>
      <c r="X221" s="111" t="s">
        <v>1077</v>
      </c>
      <c r="Y221" s="120" t="s">
        <v>1090</v>
      </c>
      <c r="Z221" s="45"/>
      <c r="AA221" s="45"/>
      <c r="AB221" s="45"/>
    </row>
    <row r="222" spans="1:28" ht="15" customHeight="1" x14ac:dyDescent="0.25">
      <c r="A222" s="195">
        <v>0</v>
      </c>
      <c r="B222" s="119" t="s">
        <v>536</v>
      </c>
      <c r="C222" s="119" t="s">
        <v>551</v>
      </c>
      <c r="D222" s="123" t="s">
        <v>1402</v>
      </c>
      <c r="E222" s="90" t="s">
        <v>121</v>
      </c>
      <c r="F222" s="109" t="s">
        <v>498</v>
      </c>
      <c r="G222" s="119" t="s">
        <v>718</v>
      </c>
      <c r="H222" s="119" t="s">
        <v>720</v>
      </c>
      <c r="I222" s="120" t="s">
        <v>1482</v>
      </c>
      <c r="J222" s="122" t="s">
        <v>323</v>
      </c>
      <c r="K222" s="122" t="s">
        <v>324</v>
      </c>
      <c r="L222" s="99" t="s">
        <v>268</v>
      </c>
      <c r="M222" s="119" t="s">
        <v>2122</v>
      </c>
      <c r="N222" s="123" t="s">
        <v>302</v>
      </c>
      <c r="O222" s="123">
        <v>2011</v>
      </c>
      <c r="P222" s="119" t="s">
        <v>322</v>
      </c>
      <c r="Q222" s="127" t="s">
        <v>2123</v>
      </c>
      <c r="R222" s="98" t="s">
        <v>121</v>
      </c>
      <c r="S222" s="134" t="s">
        <v>1547</v>
      </c>
      <c r="T222" s="119"/>
      <c r="U222" s="119" t="s">
        <v>2124</v>
      </c>
      <c r="V222" s="119" t="s">
        <v>2125</v>
      </c>
      <c r="W222" s="134">
        <v>41873</v>
      </c>
      <c r="X222" s="111" t="s">
        <v>1077</v>
      </c>
      <c r="Y222" s="120" t="s">
        <v>1090</v>
      </c>
    </row>
    <row r="223" spans="1:28" ht="15" customHeight="1" x14ac:dyDescent="0.25">
      <c r="A223" s="195">
        <v>1</v>
      </c>
      <c r="B223" s="119" t="s">
        <v>536</v>
      </c>
      <c r="C223" s="119" t="s">
        <v>552</v>
      </c>
      <c r="D223" s="123" t="s">
        <v>1439</v>
      </c>
      <c r="E223" s="90" t="s">
        <v>1504</v>
      </c>
      <c r="F223" s="109" t="s">
        <v>1540</v>
      </c>
      <c r="G223" s="119" t="s">
        <v>214</v>
      </c>
      <c r="H223" s="119" t="s">
        <v>219</v>
      </c>
      <c r="I223" s="120" t="s">
        <v>1485</v>
      </c>
      <c r="J223" s="120" t="s">
        <v>437</v>
      </c>
      <c r="K223" s="120" t="s">
        <v>438</v>
      </c>
      <c r="L223" s="99" t="s">
        <v>268</v>
      </c>
      <c r="M223" s="119"/>
      <c r="N223" s="120" t="s">
        <v>397</v>
      </c>
      <c r="O223" s="120" t="s">
        <v>426</v>
      </c>
      <c r="P223" s="119" t="s">
        <v>685</v>
      </c>
      <c r="Q223" s="119" t="s">
        <v>685</v>
      </c>
      <c r="R223" s="98" t="s">
        <v>121</v>
      </c>
      <c r="S223" s="134">
        <v>40927</v>
      </c>
      <c r="T223" s="119" t="s">
        <v>686</v>
      </c>
      <c r="U223" s="120" t="s">
        <v>687</v>
      </c>
      <c r="V223" s="119"/>
      <c r="W223" s="134">
        <v>41897</v>
      </c>
      <c r="X223" s="111" t="s">
        <v>1077</v>
      </c>
      <c r="Y223" s="120" t="s">
        <v>1090</v>
      </c>
      <c r="Z223" s="45"/>
      <c r="AA223" s="45"/>
      <c r="AB223" s="45"/>
    </row>
    <row r="224" spans="1:28" ht="15" customHeight="1" x14ac:dyDescent="0.25">
      <c r="A224" s="195">
        <v>0</v>
      </c>
      <c r="B224" s="86"/>
      <c r="C224" s="86"/>
      <c r="D224" s="91" t="s">
        <v>2217</v>
      </c>
      <c r="E224" s="90" t="s">
        <v>121</v>
      </c>
      <c r="F224" s="86"/>
      <c r="G224" s="86" t="s">
        <v>718</v>
      </c>
      <c r="H224" s="86" t="s">
        <v>720</v>
      </c>
      <c r="I224" s="86" t="s">
        <v>1482</v>
      </c>
      <c r="J224" s="86" t="s">
        <v>1559</v>
      </c>
      <c r="K224" s="86" t="s">
        <v>2174</v>
      </c>
      <c r="L224" s="86" t="s">
        <v>2248</v>
      </c>
      <c r="M224" s="86"/>
      <c r="N224" s="86" t="s">
        <v>2175</v>
      </c>
      <c r="O224" s="86" t="s">
        <v>2176</v>
      </c>
      <c r="P224" s="86" t="s">
        <v>2177</v>
      </c>
      <c r="Q224" s="86" t="s">
        <v>2178</v>
      </c>
      <c r="R224" s="129" t="s">
        <v>121</v>
      </c>
      <c r="S224" s="86">
        <v>2011</v>
      </c>
      <c r="T224" s="86" t="s">
        <v>2179</v>
      </c>
      <c r="U224" s="86" t="s">
        <v>2180</v>
      </c>
      <c r="V224" s="86"/>
      <c r="W224" s="135">
        <v>41897</v>
      </c>
      <c r="X224" s="111" t="s">
        <v>1077</v>
      </c>
      <c r="Y224" s="86" t="s">
        <v>2262</v>
      </c>
    </row>
    <row r="225" spans="1:28" ht="15" customHeight="1" x14ac:dyDescent="0.25">
      <c r="A225" s="195">
        <v>1</v>
      </c>
      <c r="B225" s="119" t="s">
        <v>536</v>
      </c>
      <c r="C225" s="119" t="s">
        <v>574</v>
      </c>
      <c r="D225" s="123" t="s">
        <v>1440</v>
      </c>
      <c r="E225" s="90" t="s">
        <v>1504</v>
      </c>
      <c r="F225" s="109" t="s">
        <v>1542</v>
      </c>
      <c r="G225" s="119" t="s">
        <v>214</v>
      </c>
      <c r="H225" s="119" t="s">
        <v>219</v>
      </c>
      <c r="I225" s="120" t="s">
        <v>1485</v>
      </c>
      <c r="J225" s="120" t="s">
        <v>495</v>
      </c>
      <c r="K225" s="120" t="s">
        <v>496</v>
      </c>
      <c r="L225" s="99" t="s">
        <v>268</v>
      </c>
      <c r="M225" s="119" t="s">
        <v>689</v>
      </c>
      <c r="N225" s="120" t="s">
        <v>397</v>
      </c>
      <c r="O225" s="120">
        <v>1995</v>
      </c>
      <c r="P225" s="119" t="s">
        <v>685</v>
      </c>
      <c r="Q225" s="119" t="s">
        <v>685</v>
      </c>
      <c r="R225" s="98" t="s">
        <v>121</v>
      </c>
      <c r="S225" s="134">
        <v>40927</v>
      </c>
      <c r="T225" s="119" t="s">
        <v>686</v>
      </c>
      <c r="U225" s="120" t="s">
        <v>687</v>
      </c>
      <c r="V225" s="119" t="s">
        <v>690</v>
      </c>
      <c r="W225" s="134">
        <v>41897</v>
      </c>
      <c r="X225" s="111" t="s">
        <v>1077</v>
      </c>
      <c r="Y225" s="120" t="s">
        <v>1090</v>
      </c>
      <c r="Z225" s="45"/>
      <c r="AA225" s="45"/>
      <c r="AB225" s="45"/>
    </row>
    <row r="226" spans="1:28" ht="15" customHeight="1" x14ac:dyDescent="0.25">
      <c r="A226" s="195">
        <v>0</v>
      </c>
      <c r="B226" s="119" t="s">
        <v>548</v>
      </c>
      <c r="C226" s="119" t="s">
        <v>547</v>
      </c>
      <c r="D226" s="123" t="s">
        <v>1388</v>
      </c>
      <c r="E226" s="90" t="s">
        <v>1519</v>
      </c>
      <c r="F226" s="109" t="s">
        <v>2160</v>
      </c>
      <c r="G226" s="119" t="s">
        <v>722</v>
      </c>
      <c r="H226" s="119" t="s">
        <v>722</v>
      </c>
      <c r="I226" s="120" t="s">
        <v>1498</v>
      </c>
      <c r="J226" s="122" t="s">
        <v>307</v>
      </c>
      <c r="K226" s="119" t="s">
        <v>309</v>
      </c>
      <c r="L226" s="99" t="s">
        <v>268</v>
      </c>
      <c r="M226" s="119"/>
      <c r="N226" s="123" t="s">
        <v>310</v>
      </c>
      <c r="O226" s="123"/>
      <c r="P226" s="119" t="s">
        <v>308</v>
      </c>
      <c r="Q226" s="119" t="s">
        <v>278</v>
      </c>
      <c r="R226" s="98" t="s">
        <v>121</v>
      </c>
      <c r="S226" s="111" t="s">
        <v>1547</v>
      </c>
      <c r="T226" s="119"/>
      <c r="U226" s="119"/>
      <c r="V226" s="119"/>
      <c r="W226" s="134"/>
      <c r="X226" s="111" t="s">
        <v>1077</v>
      </c>
      <c r="Y226" s="120" t="s">
        <v>1090</v>
      </c>
      <c r="Z226" s="45"/>
      <c r="AA226" s="45"/>
      <c r="AB226" s="45"/>
    </row>
    <row r="227" spans="1:28" ht="15" customHeight="1" x14ac:dyDescent="0.25">
      <c r="A227" s="195">
        <v>0</v>
      </c>
      <c r="B227" s="119" t="s">
        <v>548</v>
      </c>
      <c r="C227" s="119" t="s">
        <v>547</v>
      </c>
      <c r="D227" s="123" t="s">
        <v>1389</v>
      </c>
      <c r="E227" s="90" t="s">
        <v>1519</v>
      </c>
      <c r="F227" s="109" t="s">
        <v>2160</v>
      </c>
      <c r="G227" s="119" t="s">
        <v>722</v>
      </c>
      <c r="H227" s="119" t="s">
        <v>722</v>
      </c>
      <c r="I227" s="120" t="s">
        <v>1498</v>
      </c>
      <c r="J227" s="122" t="s">
        <v>311</v>
      </c>
      <c r="K227" s="119" t="s">
        <v>312</v>
      </c>
      <c r="L227" s="99" t="s">
        <v>268</v>
      </c>
      <c r="M227" s="119"/>
      <c r="N227" s="123" t="s">
        <v>310</v>
      </c>
      <c r="O227" s="123"/>
      <c r="P227" s="119" t="s">
        <v>308</v>
      </c>
      <c r="Q227" s="119" t="s">
        <v>278</v>
      </c>
      <c r="R227" s="111" t="s">
        <v>1547</v>
      </c>
      <c r="S227" s="134" t="s">
        <v>1547</v>
      </c>
      <c r="T227" s="119"/>
      <c r="U227" s="119"/>
      <c r="V227" s="119"/>
      <c r="W227" s="134">
        <v>41897</v>
      </c>
      <c r="X227" s="111" t="s">
        <v>1077</v>
      </c>
      <c r="Y227" s="120" t="s">
        <v>1090</v>
      </c>
      <c r="Z227" s="45"/>
      <c r="AA227" s="45"/>
      <c r="AB227" s="45"/>
    </row>
    <row r="228" spans="1:28" ht="15" customHeight="1" x14ac:dyDescent="0.25">
      <c r="A228" s="195">
        <v>1</v>
      </c>
      <c r="B228" s="119" t="s">
        <v>536</v>
      </c>
      <c r="C228" s="119" t="s">
        <v>575</v>
      </c>
      <c r="D228" s="123" t="s">
        <v>1403</v>
      </c>
      <c r="E228" s="90" t="s">
        <v>1504</v>
      </c>
      <c r="F228" s="109" t="s">
        <v>2359</v>
      </c>
      <c r="G228" s="119" t="s">
        <v>718</v>
      </c>
      <c r="H228" s="119" t="s">
        <v>720</v>
      </c>
      <c r="I228" s="120" t="s">
        <v>1482</v>
      </c>
      <c r="J228" s="120" t="s">
        <v>499</v>
      </c>
      <c r="K228" s="120" t="s">
        <v>500</v>
      </c>
      <c r="L228" s="99" t="s">
        <v>268</v>
      </c>
      <c r="M228" s="119"/>
      <c r="N228" s="120" t="s">
        <v>462</v>
      </c>
      <c r="O228" s="120"/>
      <c r="P228" s="119" t="s">
        <v>375</v>
      </c>
      <c r="Q228" s="119" t="s">
        <v>278</v>
      </c>
      <c r="R228" s="111" t="s">
        <v>1547</v>
      </c>
      <c r="S228" s="134" t="s">
        <v>1547</v>
      </c>
      <c r="T228" s="119"/>
      <c r="U228" s="119"/>
      <c r="V228" s="119"/>
      <c r="W228" s="134"/>
      <c r="X228" s="111" t="s">
        <v>1077</v>
      </c>
      <c r="Y228" s="120" t="s">
        <v>1090</v>
      </c>
      <c r="Z228" s="45"/>
      <c r="AA228" s="45"/>
      <c r="AB228" s="45"/>
    </row>
    <row r="229" spans="1:28" ht="15" customHeight="1" x14ac:dyDescent="0.25">
      <c r="A229" s="195">
        <v>1</v>
      </c>
      <c r="B229" s="119" t="s">
        <v>536</v>
      </c>
      <c r="C229" s="119" t="s">
        <v>574</v>
      </c>
      <c r="D229" s="123" t="s">
        <v>1444</v>
      </c>
      <c r="E229" s="90" t="s">
        <v>121</v>
      </c>
      <c r="F229" s="109" t="s">
        <v>1542</v>
      </c>
      <c r="G229" s="119" t="s">
        <v>214</v>
      </c>
      <c r="H229" s="119" t="s">
        <v>219</v>
      </c>
      <c r="I229" s="120" t="s">
        <v>1485</v>
      </c>
      <c r="J229" s="122" t="s">
        <v>454</v>
      </c>
      <c r="K229" s="122" t="s">
        <v>456</v>
      </c>
      <c r="L229" s="99" t="s">
        <v>268</v>
      </c>
      <c r="M229" s="119" t="s">
        <v>2153</v>
      </c>
      <c r="N229" s="123" t="s">
        <v>2154</v>
      </c>
      <c r="O229" s="123" t="s">
        <v>2155</v>
      </c>
      <c r="P229" s="119" t="s">
        <v>455</v>
      </c>
      <c r="Q229" s="119" t="s">
        <v>278</v>
      </c>
      <c r="R229" s="98" t="s">
        <v>121</v>
      </c>
      <c r="S229" s="134">
        <v>41153</v>
      </c>
      <c r="T229" s="86" t="s">
        <v>2156</v>
      </c>
      <c r="U229" s="119" t="s">
        <v>2157</v>
      </c>
      <c r="V229" s="119" t="s">
        <v>2158</v>
      </c>
      <c r="W229" s="134">
        <v>41873</v>
      </c>
      <c r="X229" s="111" t="s">
        <v>1077</v>
      </c>
      <c r="Y229" s="120" t="s">
        <v>1090</v>
      </c>
    </row>
    <row r="230" spans="1:28" ht="15" customHeight="1" x14ac:dyDescent="0.25">
      <c r="A230" s="195">
        <v>1</v>
      </c>
      <c r="B230" s="119" t="s">
        <v>536</v>
      </c>
      <c r="C230" s="119" t="s">
        <v>555</v>
      </c>
      <c r="D230" s="123" t="s">
        <v>1445</v>
      </c>
      <c r="E230" s="90" t="s">
        <v>1504</v>
      </c>
      <c r="F230" s="109" t="s">
        <v>2134</v>
      </c>
      <c r="G230" s="119" t="s">
        <v>214</v>
      </c>
      <c r="H230" s="119" t="s">
        <v>219</v>
      </c>
      <c r="I230" s="120" t="s">
        <v>1485</v>
      </c>
      <c r="J230" s="110" t="s">
        <v>377</v>
      </c>
      <c r="K230" s="110" t="s">
        <v>379</v>
      </c>
      <c r="L230" s="99" t="s">
        <v>268</v>
      </c>
      <c r="M230" s="119"/>
      <c r="N230" s="120" t="s">
        <v>284</v>
      </c>
      <c r="O230" s="120"/>
      <c r="P230" s="119" t="s">
        <v>378</v>
      </c>
      <c r="Q230" s="119" t="s">
        <v>378</v>
      </c>
      <c r="R230" s="111" t="s">
        <v>1547</v>
      </c>
      <c r="S230" s="134" t="s">
        <v>1547</v>
      </c>
      <c r="T230" s="119"/>
      <c r="U230" s="119"/>
      <c r="V230" s="119"/>
      <c r="W230" s="134"/>
      <c r="X230" s="111" t="s">
        <v>1077</v>
      </c>
      <c r="Y230" s="120" t="s">
        <v>1090</v>
      </c>
      <c r="Z230" s="45"/>
      <c r="AA230" s="45"/>
      <c r="AB230" s="45"/>
    </row>
    <row r="231" spans="1:28" ht="15" customHeight="1" x14ac:dyDescent="0.25">
      <c r="A231" s="195">
        <v>1</v>
      </c>
      <c r="B231" s="119" t="s">
        <v>536</v>
      </c>
      <c r="C231" s="119" t="s">
        <v>574</v>
      </c>
      <c r="D231" s="123" t="s">
        <v>1450</v>
      </c>
      <c r="E231" s="90" t="s">
        <v>1519</v>
      </c>
      <c r="F231" s="109" t="s">
        <v>2265</v>
      </c>
      <c r="G231" s="119" t="s">
        <v>214</v>
      </c>
      <c r="H231" s="119" t="s">
        <v>219</v>
      </c>
      <c r="I231" s="120" t="s">
        <v>1485</v>
      </c>
      <c r="J231" s="120" t="s">
        <v>531</v>
      </c>
      <c r="K231" s="120" t="s">
        <v>532</v>
      </c>
      <c r="L231" s="99" t="s">
        <v>268</v>
      </c>
      <c r="M231" s="119"/>
      <c r="N231" s="120" t="s">
        <v>450</v>
      </c>
      <c r="O231" s="120"/>
      <c r="P231" s="119" t="s">
        <v>526</v>
      </c>
      <c r="Q231" s="119"/>
      <c r="R231" s="111" t="s">
        <v>1547</v>
      </c>
      <c r="S231" s="134" t="s">
        <v>1547</v>
      </c>
      <c r="T231" s="109"/>
      <c r="U231" s="119"/>
      <c r="V231" s="119"/>
      <c r="W231" s="134"/>
      <c r="X231" s="111" t="s">
        <v>1077</v>
      </c>
      <c r="Y231" s="120" t="s">
        <v>1090</v>
      </c>
      <c r="Z231" s="45"/>
      <c r="AA231" s="45"/>
      <c r="AB231" s="45"/>
    </row>
    <row r="232" spans="1:28" ht="15" customHeight="1" x14ac:dyDescent="0.25">
      <c r="A232" s="195">
        <v>1</v>
      </c>
      <c r="B232" s="175"/>
      <c r="C232" s="175"/>
      <c r="D232" s="180" t="s">
        <v>1795</v>
      </c>
      <c r="E232" s="90" t="s">
        <v>121</v>
      </c>
      <c r="F232" s="109"/>
      <c r="G232" s="175" t="s">
        <v>214</v>
      </c>
      <c r="H232" s="175" t="s">
        <v>219</v>
      </c>
      <c r="I232" s="175" t="s">
        <v>1485</v>
      </c>
      <c r="J232" s="175" t="s">
        <v>579</v>
      </c>
      <c r="K232" s="175" t="s">
        <v>1895</v>
      </c>
      <c r="L232" s="91" t="s">
        <v>267</v>
      </c>
      <c r="M232" s="175"/>
      <c r="N232" s="175" t="s">
        <v>1791</v>
      </c>
      <c r="O232" s="86" t="s">
        <v>1896</v>
      </c>
      <c r="P232" s="175" t="s">
        <v>1574</v>
      </c>
      <c r="Q232" s="175" t="s">
        <v>1574</v>
      </c>
      <c r="R232" s="176" t="s">
        <v>1792</v>
      </c>
      <c r="S232" s="185">
        <v>41640</v>
      </c>
      <c r="T232" s="175"/>
      <c r="U232" s="178" t="s">
        <v>1583</v>
      </c>
      <c r="V232" s="175" t="s">
        <v>1793</v>
      </c>
      <c r="W232" s="179">
        <v>41899</v>
      </c>
      <c r="X232" s="176" t="s">
        <v>2243</v>
      </c>
      <c r="Y232" s="175" t="s">
        <v>1794</v>
      </c>
    </row>
    <row r="233" spans="1:28" ht="30" customHeight="1" x14ac:dyDescent="0.25">
      <c r="A233" s="195">
        <v>1</v>
      </c>
      <c r="B233" s="175"/>
      <c r="C233" s="175"/>
      <c r="D233" s="180" t="s">
        <v>1824</v>
      </c>
      <c r="E233" s="90" t="s">
        <v>121</v>
      </c>
      <c r="F233" s="109"/>
      <c r="G233" s="175" t="s">
        <v>718</v>
      </c>
      <c r="H233" s="99" t="s">
        <v>719</v>
      </c>
      <c r="I233" s="99" t="s">
        <v>1481</v>
      </c>
      <c r="J233" s="175" t="s">
        <v>1829</v>
      </c>
      <c r="K233" s="175" t="s">
        <v>1910</v>
      </c>
      <c r="L233" s="175"/>
      <c r="M233" s="175"/>
      <c r="N233" s="175" t="s">
        <v>1791</v>
      </c>
      <c r="O233" s="181">
        <v>38861</v>
      </c>
      <c r="P233" s="175" t="s">
        <v>1902</v>
      </c>
      <c r="Q233" s="175" t="s">
        <v>1574</v>
      </c>
      <c r="R233" s="176" t="s">
        <v>1830</v>
      </c>
      <c r="S233" s="177">
        <v>41645</v>
      </c>
      <c r="T233" s="175"/>
      <c r="U233" s="178" t="s">
        <v>1583</v>
      </c>
      <c r="V233" s="175" t="s">
        <v>1831</v>
      </c>
      <c r="W233" s="179">
        <v>41899</v>
      </c>
      <c r="X233" s="176" t="s">
        <v>2243</v>
      </c>
      <c r="Y233" s="175" t="s">
        <v>1794</v>
      </c>
    </row>
    <row r="234" spans="1:28" ht="30" customHeight="1" x14ac:dyDescent="0.25">
      <c r="A234" s="195">
        <v>1</v>
      </c>
      <c r="B234" s="175"/>
      <c r="C234" s="175"/>
      <c r="D234" s="180" t="s">
        <v>1828</v>
      </c>
      <c r="E234" s="90" t="s">
        <v>121</v>
      </c>
      <c r="F234" s="109"/>
      <c r="G234" s="175" t="s">
        <v>718</v>
      </c>
      <c r="H234" s="99" t="s">
        <v>719</v>
      </c>
      <c r="I234" s="99" t="s">
        <v>1481</v>
      </c>
      <c r="J234" s="175" t="s">
        <v>1833</v>
      </c>
      <c r="K234" s="175" t="s">
        <v>1912</v>
      </c>
      <c r="L234" s="175"/>
      <c r="M234" s="175"/>
      <c r="N234" s="175" t="s">
        <v>1791</v>
      </c>
      <c r="O234" s="181">
        <v>37865</v>
      </c>
      <c r="P234" s="175" t="s">
        <v>1911</v>
      </c>
      <c r="Q234" s="175" t="s">
        <v>1574</v>
      </c>
      <c r="R234" s="176" t="s">
        <v>1834</v>
      </c>
      <c r="S234" s="177">
        <v>41802</v>
      </c>
      <c r="T234" s="175"/>
      <c r="U234" s="178" t="s">
        <v>1583</v>
      </c>
      <c r="V234" s="175" t="s">
        <v>1835</v>
      </c>
      <c r="W234" s="179">
        <v>41899</v>
      </c>
      <c r="X234" s="176" t="s">
        <v>2243</v>
      </c>
      <c r="Y234" s="175" t="s">
        <v>1794</v>
      </c>
    </row>
    <row r="235" spans="1:28" ht="30" customHeight="1" x14ac:dyDescent="0.25">
      <c r="A235" s="195">
        <v>1</v>
      </c>
      <c r="B235" s="175"/>
      <c r="C235" s="175"/>
      <c r="D235" s="180" t="s">
        <v>1832</v>
      </c>
      <c r="E235" s="90" t="s">
        <v>121</v>
      </c>
      <c r="F235" s="109"/>
      <c r="G235" s="175" t="s">
        <v>718</v>
      </c>
      <c r="H235" s="99" t="s">
        <v>719</v>
      </c>
      <c r="I235" s="99" t="s">
        <v>1481</v>
      </c>
      <c r="J235" s="175" t="s">
        <v>1837</v>
      </c>
      <c r="K235" s="175" t="s">
        <v>1913</v>
      </c>
      <c r="L235" s="175"/>
      <c r="M235" s="175"/>
      <c r="N235" s="175" t="s">
        <v>1791</v>
      </c>
      <c r="O235" s="175"/>
      <c r="P235" s="175" t="s">
        <v>1914</v>
      </c>
      <c r="Q235" s="175" t="s">
        <v>1574</v>
      </c>
      <c r="R235" s="176" t="s">
        <v>1797</v>
      </c>
      <c r="S235" s="176"/>
      <c r="T235" s="175"/>
      <c r="U235" s="178" t="s">
        <v>1583</v>
      </c>
      <c r="V235" s="175" t="s">
        <v>1838</v>
      </c>
      <c r="W235" s="179">
        <v>41899</v>
      </c>
      <c r="X235" s="176" t="s">
        <v>2243</v>
      </c>
      <c r="Y235" s="175" t="s">
        <v>1794</v>
      </c>
    </row>
    <row r="236" spans="1:28" ht="30" customHeight="1" x14ac:dyDescent="0.25">
      <c r="A236" s="195">
        <v>1</v>
      </c>
      <c r="B236" s="175"/>
      <c r="C236" s="175"/>
      <c r="D236" s="180" t="s">
        <v>1836</v>
      </c>
      <c r="E236" s="90" t="s">
        <v>121</v>
      </c>
      <c r="F236" s="109"/>
      <c r="G236" s="175" t="s">
        <v>718</v>
      </c>
      <c r="H236" s="99" t="s">
        <v>719</v>
      </c>
      <c r="I236" s="99" t="s">
        <v>1481</v>
      </c>
      <c r="J236" s="175" t="s">
        <v>1840</v>
      </c>
      <c r="K236" s="175" t="s">
        <v>1915</v>
      </c>
      <c r="L236" s="175"/>
      <c r="M236" s="175"/>
      <c r="N236" s="175" t="s">
        <v>1791</v>
      </c>
      <c r="O236" s="175"/>
      <c r="P236" s="175" t="s">
        <v>1914</v>
      </c>
      <c r="Q236" s="175" t="s">
        <v>1574</v>
      </c>
      <c r="R236" s="176" t="s">
        <v>1797</v>
      </c>
      <c r="S236" s="176"/>
      <c r="T236" s="175"/>
      <c r="U236" s="178" t="s">
        <v>1583</v>
      </c>
      <c r="V236" s="175" t="s">
        <v>1841</v>
      </c>
      <c r="W236" s="179">
        <v>41899</v>
      </c>
      <c r="X236" s="176" t="s">
        <v>2243</v>
      </c>
      <c r="Y236" s="175" t="s">
        <v>1794</v>
      </c>
    </row>
    <row r="237" spans="1:28" ht="30" customHeight="1" x14ac:dyDescent="0.25">
      <c r="A237" s="195">
        <v>1</v>
      </c>
      <c r="B237" s="175"/>
      <c r="C237" s="175"/>
      <c r="D237" s="180" t="s">
        <v>1839</v>
      </c>
      <c r="E237" s="90" t="s">
        <v>121</v>
      </c>
      <c r="F237" s="109"/>
      <c r="G237" s="175" t="s">
        <v>718</v>
      </c>
      <c r="H237" s="99" t="s">
        <v>719</v>
      </c>
      <c r="I237" s="99" t="s">
        <v>1481</v>
      </c>
      <c r="J237" s="175" t="s">
        <v>1843</v>
      </c>
      <c r="K237" s="175" t="s">
        <v>1916</v>
      </c>
      <c r="L237" s="175"/>
      <c r="M237" s="175"/>
      <c r="N237" s="175" t="s">
        <v>1791</v>
      </c>
      <c r="O237" s="175"/>
      <c r="P237" s="175" t="s">
        <v>1904</v>
      </c>
      <c r="Q237" s="175" t="s">
        <v>1574</v>
      </c>
      <c r="R237" s="176" t="s">
        <v>1844</v>
      </c>
      <c r="S237" s="176"/>
      <c r="T237" s="175"/>
      <c r="U237" s="178" t="s">
        <v>1583</v>
      </c>
      <c r="V237" s="175" t="s">
        <v>1845</v>
      </c>
      <c r="W237" s="179">
        <v>41899</v>
      </c>
      <c r="X237" s="176" t="s">
        <v>2243</v>
      </c>
      <c r="Y237" s="175" t="s">
        <v>1794</v>
      </c>
    </row>
    <row r="238" spans="1:28" ht="15" customHeight="1" x14ac:dyDescent="0.25">
      <c r="A238" s="195">
        <v>1</v>
      </c>
      <c r="B238" s="175"/>
      <c r="C238" s="175"/>
      <c r="D238" s="180" t="s">
        <v>1799</v>
      </c>
      <c r="E238" s="90" t="s">
        <v>121</v>
      </c>
      <c r="F238" s="109"/>
      <c r="G238" s="175" t="s">
        <v>214</v>
      </c>
      <c r="H238" s="175" t="s">
        <v>219</v>
      </c>
      <c r="I238" s="175" t="s">
        <v>1485</v>
      </c>
      <c r="J238" s="175" t="s">
        <v>1796</v>
      </c>
      <c r="K238" s="175" t="s">
        <v>1897</v>
      </c>
      <c r="L238" s="99" t="s">
        <v>287</v>
      </c>
      <c r="M238" s="175"/>
      <c r="N238" s="175" t="s">
        <v>1791</v>
      </c>
      <c r="O238" s="175" t="s">
        <v>1939</v>
      </c>
      <c r="P238" s="175" t="s">
        <v>752</v>
      </c>
      <c r="Q238" s="175" t="s">
        <v>1574</v>
      </c>
      <c r="R238" s="176" t="s">
        <v>1797</v>
      </c>
      <c r="S238" s="176"/>
      <c r="T238" s="175"/>
      <c r="U238" s="178" t="s">
        <v>1583</v>
      </c>
      <c r="V238" s="175" t="s">
        <v>1798</v>
      </c>
      <c r="W238" s="179">
        <v>41899</v>
      </c>
      <c r="X238" s="176" t="s">
        <v>2243</v>
      </c>
      <c r="Y238" s="175" t="s">
        <v>1794</v>
      </c>
    </row>
    <row r="239" spans="1:28" ht="15" customHeight="1" x14ac:dyDescent="0.25">
      <c r="A239" s="195">
        <v>1</v>
      </c>
      <c r="B239" s="175"/>
      <c r="C239" s="175"/>
      <c r="D239" s="180" t="s">
        <v>1859</v>
      </c>
      <c r="E239" s="90" t="s">
        <v>121</v>
      </c>
      <c r="F239" s="109"/>
      <c r="G239" s="175" t="s">
        <v>759</v>
      </c>
      <c r="H239" s="175" t="s">
        <v>760</v>
      </c>
      <c r="I239" s="175" t="s">
        <v>1492</v>
      </c>
      <c r="J239" s="175" t="s">
        <v>1871</v>
      </c>
      <c r="K239" s="175" t="s">
        <v>1927</v>
      </c>
      <c r="L239" s="175"/>
      <c r="M239" s="175"/>
      <c r="N239" s="175" t="s">
        <v>1791</v>
      </c>
      <c r="O239" s="175">
        <v>2011</v>
      </c>
      <c r="P239" s="175" t="s">
        <v>1928</v>
      </c>
      <c r="Q239" s="175" t="s">
        <v>1574</v>
      </c>
      <c r="R239" s="176" t="s">
        <v>1872</v>
      </c>
      <c r="S239" s="176"/>
      <c r="T239" s="175"/>
      <c r="U239" s="178" t="s">
        <v>1583</v>
      </c>
      <c r="V239" s="175" t="s">
        <v>1873</v>
      </c>
      <c r="W239" s="179">
        <v>41899</v>
      </c>
      <c r="X239" s="176" t="s">
        <v>2243</v>
      </c>
      <c r="Y239" s="175" t="s">
        <v>1794</v>
      </c>
    </row>
    <row r="240" spans="1:28" ht="15" customHeight="1" x14ac:dyDescent="0.25">
      <c r="A240" s="195">
        <v>1</v>
      </c>
      <c r="B240" s="175"/>
      <c r="C240" s="175"/>
      <c r="D240" s="180" t="s">
        <v>1863</v>
      </c>
      <c r="E240" s="90" t="s">
        <v>121</v>
      </c>
      <c r="F240" s="109"/>
      <c r="G240" s="175" t="s">
        <v>759</v>
      </c>
      <c r="H240" s="175" t="s">
        <v>760</v>
      </c>
      <c r="I240" s="175" t="s">
        <v>1492</v>
      </c>
      <c r="J240" s="175" t="s">
        <v>1875</v>
      </c>
      <c r="K240" s="175" t="s">
        <v>1929</v>
      </c>
      <c r="L240" s="175"/>
      <c r="M240" s="175"/>
      <c r="N240" s="175" t="s">
        <v>1791</v>
      </c>
      <c r="O240" s="175"/>
      <c r="P240" s="175" t="s">
        <v>1928</v>
      </c>
      <c r="Q240" s="175" t="s">
        <v>1574</v>
      </c>
      <c r="R240" s="176" t="s">
        <v>1876</v>
      </c>
      <c r="S240" s="176"/>
      <c r="T240" s="175"/>
      <c r="U240" s="178" t="s">
        <v>1583</v>
      </c>
      <c r="V240" s="175" t="s">
        <v>1877</v>
      </c>
      <c r="W240" s="179">
        <v>41899</v>
      </c>
      <c r="X240" s="176" t="s">
        <v>2243</v>
      </c>
      <c r="Y240" s="175" t="s">
        <v>1794</v>
      </c>
    </row>
    <row r="241" spans="1:28" ht="15" customHeight="1" x14ac:dyDescent="0.25">
      <c r="A241" s="195">
        <v>1</v>
      </c>
      <c r="B241" s="175"/>
      <c r="C241" s="175"/>
      <c r="D241" s="180" t="s">
        <v>1867</v>
      </c>
      <c r="E241" s="90" t="s">
        <v>121</v>
      </c>
      <c r="F241" s="109"/>
      <c r="G241" s="175" t="s">
        <v>759</v>
      </c>
      <c r="H241" s="175" t="s">
        <v>760</v>
      </c>
      <c r="I241" s="175" t="s">
        <v>1492</v>
      </c>
      <c r="J241" s="175" t="s">
        <v>1879</v>
      </c>
      <c r="K241" s="175" t="s">
        <v>1930</v>
      </c>
      <c r="L241" s="175"/>
      <c r="M241" s="175"/>
      <c r="N241" s="175" t="s">
        <v>1791</v>
      </c>
      <c r="O241" s="175">
        <v>201304</v>
      </c>
      <c r="P241" s="175" t="s">
        <v>1574</v>
      </c>
      <c r="Q241" s="175" t="s">
        <v>1574</v>
      </c>
      <c r="R241" s="176" t="s">
        <v>1880</v>
      </c>
      <c r="S241" s="177">
        <v>41457</v>
      </c>
      <c r="T241" s="175"/>
      <c r="U241" s="178" t="s">
        <v>1583</v>
      </c>
      <c r="V241" s="175" t="s">
        <v>1881</v>
      </c>
      <c r="W241" s="179">
        <v>41899</v>
      </c>
      <c r="X241" s="176" t="s">
        <v>2243</v>
      </c>
      <c r="Y241" s="175" t="s">
        <v>1794</v>
      </c>
    </row>
    <row r="242" spans="1:28" ht="15" customHeight="1" x14ac:dyDescent="0.25">
      <c r="A242" s="195">
        <v>1</v>
      </c>
      <c r="B242" s="175"/>
      <c r="C242" s="175"/>
      <c r="D242" s="180" t="s">
        <v>1870</v>
      </c>
      <c r="E242" s="90" t="s">
        <v>121</v>
      </c>
      <c r="F242" s="109"/>
      <c r="G242" s="175" t="s">
        <v>759</v>
      </c>
      <c r="H242" s="175" t="s">
        <v>760</v>
      </c>
      <c r="I242" s="175" t="s">
        <v>1492</v>
      </c>
      <c r="J242" s="175" t="s">
        <v>1883</v>
      </c>
      <c r="K242" s="175" t="s">
        <v>1931</v>
      </c>
      <c r="L242" s="175"/>
      <c r="M242" s="175"/>
      <c r="N242" s="175" t="s">
        <v>1791</v>
      </c>
      <c r="O242" s="181">
        <v>40723</v>
      </c>
      <c r="P242" s="175" t="s">
        <v>1932</v>
      </c>
      <c r="Q242" s="175" t="s">
        <v>1574</v>
      </c>
      <c r="R242" s="176" t="s">
        <v>1884</v>
      </c>
      <c r="S242" s="176"/>
      <c r="T242" s="175"/>
      <c r="U242" s="178" t="s">
        <v>1583</v>
      </c>
      <c r="V242" s="175" t="s">
        <v>1885</v>
      </c>
      <c r="W242" s="179">
        <v>41899</v>
      </c>
      <c r="X242" s="176" t="s">
        <v>2243</v>
      </c>
      <c r="Y242" s="175" t="s">
        <v>1794</v>
      </c>
    </row>
    <row r="243" spans="1:28" ht="15" customHeight="1" x14ac:dyDescent="0.25">
      <c r="A243" s="195">
        <v>1</v>
      </c>
      <c r="B243" s="175"/>
      <c r="C243" s="175"/>
      <c r="D243" s="180" t="s">
        <v>1874</v>
      </c>
      <c r="E243" s="90" t="s">
        <v>121</v>
      </c>
      <c r="F243" s="109"/>
      <c r="G243" s="175" t="s">
        <v>759</v>
      </c>
      <c r="H243" s="175" t="s">
        <v>760</v>
      </c>
      <c r="I243" s="175" t="s">
        <v>1492</v>
      </c>
      <c r="J243" s="175" t="s">
        <v>1886</v>
      </c>
      <c r="K243" s="175" t="s">
        <v>1933</v>
      </c>
      <c r="L243" s="175"/>
      <c r="M243" s="175"/>
      <c r="N243" s="175" t="s">
        <v>1791</v>
      </c>
      <c r="O243" s="181">
        <v>40723</v>
      </c>
      <c r="P243" s="175" t="s">
        <v>1932</v>
      </c>
      <c r="Q243" s="175" t="s">
        <v>1574</v>
      </c>
      <c r="R243" s="176" t="s">
        <v>1887</v>
      </c>
      <c r="S243" s="176"/>
      <c r="T243" s="175"/>
      <c r="U243" s="178" t="s">
        <v>1583</v>
      </c>
      <c r="V243" s="175" t="s">
        <v>1888</v>
      </c>
      <c r="W243" s="179">
        <v>41899</v>
      </c>
      <c r="X243" s="176" t="s">
        <v>2243</v>
      </c>
      <c r="Y243" s="175" t="s">
        <v>1794</v>
      </c>
    </row>
    <row r="244" spans="1:28" ht="15" customHeight="1" x14ac:dyDescent="0.25">
      <c r="A244" s="195">
        <v>1</v>
      </c>
      <c r="B244" s="119" t="s">
        <v>538</v>
      </c>
      <c r="C244" s="119" t="s">
        <v>572</v>
      </c>
      <c r="D244" s="123" t="s">
        <v>1404</v>
      </c>
      <c r="E244" s="90" t="s">
        <v>1504</v>
      </c>
      <c r="F244" s="109" t="s">
        <v>2344</v>
      </c>
      <c r="G244" s="119" t="s">
        <v>718</v>
      </c>
      <c r="H244" s="119" t="s">
        <v>720</v>
      </c>
      <c r="I244" s="120" t="s">
        <v>1482</v>
      </c>
      <c r="J244" s="120" t="s">
        <v>486</v>
      </c>
      <c r="K244" s="120" t="s">
        <v>487</v>
      </c>
      <c r="L244" s="99" t="s">
        <v>268</v>
      </c>
      <c r="M244" s="119" t="s">
        <v>1547</v>
      </c>
      <c r="N244" s="120" t="s">
        <v>278</v>
      </c>
      <c r="O244" s="120" t="s">
        <v>1547</v>
      </c>
      <c r="P244" s="119" t="s">
        <v>322</v>
      </c>
      <c r="Q244" s="119" t="s">
        <v>278</v>
      </c>
      <c r="R244" s="111" t="s">
        <v>1547</v>
      </c>
      <c r="S244" s="134" t="s">
        <v>1547</v>
      </c>
      <c r="T244" s="119"/>
      <c r="U244" s="119"/>
      <c r="V244" s="119"/>
      <c r="W244" s="134"/>
      <c r="X244" s="111" t="s">
        <v>1077</v>
      </c>
      <c r="Y244" s="120" t="s">
        <v>1090</v>
      </c>
      <c r="Z244" s="45"/>
      <c r="AA244" s="45"/>
      <c r="AB244" s="45"/>
    </row>
    <row r="245" spans="1:28" ht="15" customHeight="1" x14ac:dyDescent="0.25">
      <c r="A245" s="195">
        <v>0</v>
      </c>
      <c r="B245" s="119" t="s">
        <v>538</v>
      </c>
      <c r="C245" s="119" t="s">
        <v>570</v>
      </c>
      <c r="D245" s="123" t="s">
        <v>1405</v>
      </c>
      <c r="E245" s="90" t="s">
        <v>1519</v>
      </c>
      <c r="F245" s="109" t="s">
        <v>2126</v>
      </c>
      <c r="G245" s="119" t="s">
        <v>718</v>
      </c>
      <c r="H245" s="119" t="s">
        <v>720</v>
      </c>
      <c r="I245" s="120" t="s">
        <v>1482</v>
      </c>
      <c r="J245" s="120" t="s">
        <v>457</v>
      </c>
      <c r="K245" s="120" t="s">
        <v>458</v>
      </c>
      <c r="L245" s="99" t="s">
        <v>268</v>
      </c>
      <c r="M245" s="119"/>
      <c r="N245" s="120" t="s">
        <v>450</v>
      </c>
      <c r="O245" s="120"/>
      <c r="P245" s="119" t="s">
        <v>335</v>
      </c>
      <c r="Q245" s="119"/>
      <c r="R245" s="111" t="s">
        <v>1547</v>
      </c>
      <c r="S245" s="134" t="s">
        <v>1547</v>
      </c>
      <c r="T245" s="119"/>
      <c r="U245" s="119"/>
      <c r="V245" s="119"/>
      <c r="W245" s="134"/>
      <c r="X245" s="111" t="s">
        <v>1077</v>
      </c>
      <c r="Y245" s="120" t="s">
        <v>1090</v>
      </c>
      <c r="Z245" s="45"/>
      <c r="AA245" s="45"/>
      <c r="AB245" s="45"/>
    </row>
    <row r="246" spans="1:28" ht="15" customHeight="1" x14ac:dyDescent="0.25">
      <c r="A246" s="195">
        <v>0</v>
      </c>
      <c r="B246" s="119" t="s">
        <v>538</v>
      </c>
      <c r="C246" s="119" t="s">
        <v>537</v>
      </c>
      <c r="D246" s="123" t="s">
        <v>1406</v>
      </c>
      <c r="E246" s="90" t="s">
        <v>1519</v>
      </c>
      <c r="F246" s="109" t="s">
        <v>2127</v>
      </c>
      <c r="G246" s="119" t="s">
        <v>718</v>
      </c>
      <c r="H246" s="119" t="s">
        <v>720</v>
      </c>
      <c r="I246" s="120" t="s">
        <v>1482</v>
      </c>
      <c r="J246" s="122" t="s">
        <v>459</v>
      </c>
      <c r="K246" s="122" t="s">
        <v>461</v>
      </c>
      <c r="L246" s="99" t="s">
        <v>268</v>
      </c>
      <c r="M246" s="119"/>
      <c r="N246" s="123" t="s">
        <v>462</v>
      </c>
      <c r="O246" s="123"/>
      <c r="P246" s="119" t="s">
        <v>460</v>
      </c>
      <c r="Q246" s="119" t="s">
        <v>278</v>
      </c>
      <c r="R246" s="111" t="s">
        <v>1547</v>
      </c>
      <c r="S246" s="134" t="s">
        <v>1547</v>
      </c>
      <c r="T246" s="119"/>
      <c r="U246" s="119"/>
      <c r="V246" s="119"/>
      <c r="W246" s="134"/>
      <c r="X246" s="111" t="s">
        <v>1077</v>
      </c>
      <c r="Y246" s="120" t="s">
        <v>1090</v>
      </c>
      <c r="Z246" s="45"/>
      <c r="AA246" s="45"/>
      <c r="AB246" s="45"/>
    </row>
    <row r="247" spans="1:28" ht="15" customHeight="1" x14ac:dyDescent="0.25">
      <c r="A247" s="195">
        <v>0</v>
      </c>
      <c r="B247" s="119" t="s">
        <v>538</v>
      </c>
      <c r="C247" s="119" t="s">
        <v>572</v>
      </c>
      <c r="D247" s="123" t="s">
        <v>1409</v>
      </c>
      <c r="E247" s="90" t="s">
        <v>1504</v>
      </c>
      <c r="F247" s="109" t="s">
        <v>1568</v>
      </c>
      <c r="G247" s="119" t="s">
        <v>1571</v>
      </c>
      <c r="H247" s="119" t="s">
        <v>1571</v>
      </c>
      <c r="I247" s="120" t="s">
        <v>2241</v>
      </c>
      <c r="J247" s="120" t="s">
        <v>465</v>
      </c>
      <c r="K247" s="120" t="s">
        <v>466</v>
      </c>
      <c r="L247" s="99" t="s">
        <v>287</v>
      </c>
      <c r="M247" s="119"/>
      <c r="N247" s="120" t="s">
        <v>404</v>
      </c>
      <c r="O247" s="120"/>
      <c r="P247" s="119" t="s">
        <v>402</v>
      </c>
      <c r="Q247" s="119"/>
      <c r="R247" s="111" t="s">
        <v>1547</v>
      </c>
      <c r="S247" s="134" t="s">
        <v>1547</v>
      </c>
      <c r="T247" s="119"/>
      <c r="U247" s="119"/>
      <c r="V247" s="119"/>
      <c r="W247" s="134"/>
      <c r="X247" s="111" t="s">
        <v>1077</v>
      </c>
      <c r="Y247" s="120" t="s">
        <v>1090</v>
      </c>
      <c r="Z247" s="45"/>
      <c r="AA247" s="45"/>
      <c r="AB247" s="45"/>
    </row>
    <row r="248" spans="1:28" ht="15" customHeight="1" x14ac:dyDescent="0.25">
      <c r="A248" s="195">
        <v>0</v>
      </c>
      <c r="B248" s="119" t="s">
        <v>538</v>
      </c>
      <c r="C248" s="119" t="s">
        <v>570</v>
      </c>
      <c r="D248" s="123" t="s">
        <v>1407</v>
      </c>
      <c r="E248" s="90" t="s">
        <v>121</v>
      </c>
      <c r="F248" s="109" t="s">
        <v>2297</v>
      </c>
      <c r="G248" s="119" t="s">
        <v>718</v>
      </c>
      <c r="H248" s="119" t="s">
        <v>720</v>
      </c>
      <c r="I248" s="120" t="s">
        <v>1482</v>
      </c>
      <c r="J248" s="120" t="s">
        <v>382</v>
      </c>
      <c r="K248" s="120" t="s">
        <v>383</v>
      </c>
      <c r="L248" s="99" t="s">
        <v>268</v>
      </c>
      <c r="M248" s="119" t="s">
        <v>2128</v>
      </c>
      <c r="N248" s="120" t="s">
        <v>384</v>
      </c>
      <c r="O248" s="120"/>
      <c r="P248" s="119" t="s">
        <v>282</v>
      </c>
      <c r="Q248" s="119" t="s">
        <v>2129</v>
      </c>
      <c r="R248" s="111" t="s">
        <v>1547</v>
      </c>
      <c r="S248" s="134" t="s">
        <v>1547</v>
      </c>
      <c r="T248" s="119"/>
      <c r="U248" s="119"/>
      <c r="V248" s="119"/>
      <c r="W248" s="134">
        <v>41873</v>
      </c>
      <c r="X248" s="111" t="s">
        <v>1077</v>
      </c>
      <c r="Y248" s="120" t="s">
        <v>1090</v>
      </c>
    </row>
    <row r="249" spans="1:28" ht="15" customHeight="1" x14ac:dyDescent="0.25">
      <c r="A249" s="195">
        <v>0</v>
      </c>
      <c r="B249" s="119" t="s">
        <v>546</v>
      </c>
      <c r="C249" s="119" t="s">
        <v>566</v>
      </c>
      <c r="D249" s="123" t="s">
        <v>1408</v>
      </c>
      <c r="E249" s="90" t="s">
        <v>121</v>
      </c>
      <c r="F249" s="118" t="s">
        <v>2130</v>
      </c>
      <c r="G249" s="119" t="s">
        <v>718</v>
      </c>
      <c r="H249" s="119" t="s">
        <v>720</v>
      </c>
      <c r="I249" s="120" t="s">
        <v>1482</v>
      </c>
      <c r="J249" s="120" t="s">
        <v>371</v>
      </c>
      <c r="K249" s="120" t="s">
        <v>305</v>
      </c>
      <c r="L249" s="91" t="s">
        <v>267</v>
      </c>
      <c r="M249" s="119"/>
      <c r="N249" s="120" t="s">
        <v>302</v>
      </c>
      <c r="O249" s="120">
        <v>2008</v>
      </c>
      <c r="P249" s="119" t="s">
        <v>303</v>
      </c>
      <c r="Q249" s="119" t="s">
        <v>303</v>
      </c>
      <c r="R249" s="98" t="s">
        <v>121</v>
      </c>
      <c r="S249" s="134">
        <v>39570</v>
      </c>
      <c r="T249" s="119"/>
      <c r="U249" s="126" t="s">
        <v>304</v>
      </c>
      <c r="V249" s="119"/>
      <c r="W249" s="134"/>
      <c r="X249" s="111" t="s">
        <v>1077</v>
      </c>
      <c r="Y249" s="120" t="s">
        <v>1090</v>
      </c>
    </row>
    <row r="250" spans="1:28" ht="15" customHeight="1" x14ac:dyDescent="0.25">
      <c r="A250" s="195">
        <v>0</v>
      </c>
      <c r="B250" s="119" t="s">
        <v>546</v>
      </c>
      <c r="C250" s="119" t="s">
        <v>559</v>
      </c>
      <c r="D250" s="123" t="s">
        <v>1410</v>
      </c>
      <c r="E250" s="90" t="s">
        <v>1504</v>
      </c>
      <c r="F250" s="109" t="s">
        <v>2131</v>
      </c>
      <c r="G250" s="119" t="s">
        <v>718</v>
      </c>
      <c r="H250" s="119" t="s">
        <v>720</v>
      </c>
      <c r="I250" s="120" t="s">
        <v>1482</v>
      </c>
      <c r="J250" s="120" t="s">
        <v>503</v>
      </c>
      <c r="K250" s="120" t="s">
        <v>449</v>
      </c>
      <c r="L250" s="99" t="s">
        <v>268</v>
      </c>
      <c r="M250" s="119"/>
      <c r="N250" s="120" t="s">
        <v>450</v>
      </c>
      <c r="O250" s="120"/>
      <c r="P250" s="119" t="s">
        <v>385</v>
      </c>
      <c r="Q250" s="119"/>
      <c r="R250" s="111" t="s">
        <v>1547</v>
      </c>
      <c r="S250" s="134" t="s">
        <v>1547</v>
      </c>
      <c r="T250" s="119"/>
      <c r="U250" s="119"/>
      <c r="V250" s="119"/>
      <c r="W250" s="134"/>
      <c r="X250" s="111" t="s">
        <v>1077</v>
      </c>
      <c r="Y250" s="120" t="s">
        <v>1090</v>
      </c>
      <c r="Z250" s="45"/>
      <c r="AA250" s="45"/>
      <c r="AB250" s="45"/>
    </row>
    <row r="251" spans="1:28" ht="15" customHeight="1" x14ac:dyDescent="0.25">
      <c r="A251" s="195">
        <v>0</v>
      </c>
      <c r="B251" s="119" t="s">
        <v>536</v>
      </c>
      <c r="C251" s="119" t="s">
        <v>541</v>
      </c>
      <c r="D251" s="123" t="s">
        <v>1413</v>
      </c>
      <c r="E251" s="90" t="s">
        <v>1504</v>
      </c>
      <c r="F251" s="109" t="s">
        <v>2150</v>
      </c>
      <c r="G251" s="119" t="s">
        <v>214</v>
      </c>
      <c r="H251" s="119" t="s">
        <v>219</v>
      </c>
      <c r="I251" s="120" t="s">
        <v>1485</v>
      </c>
      <c r="J251" s="110" t="s">
        <v>271</v>
      </c>
      <c r="K251" s="110" t="s">
        <v>274</v>
      </c>
      <c r="L251" s="91" t="s">
        <v>267</v>
      </c>
      <c r="M251" s="119"/>
      <c r="N251" s="110" t="s">
        <v>275</v>
      </c>
      <c r="O251" s="110">
        <v>1983</v>
      </c>
      <c r="P251" s="119" t="s">
        <v>272</v>
      </c>
      <c r="Q251" s="119" t="s">
        <v>272</v>
      </c>
      <c r="R251" s="98" t="s">
        <v>121</v>
      </c>
      <c r="S251" s="134" t="s">
        <v>2148</v>
      </c>
      <c r="T251" s="119" t="s">
        <v>2149</v>
      </c>
      <c r="U251" s="124" t="s">
        <v>273</v>
      </c>
      <c r="V251" s="119"/>
      <c r="W251" s="134">
        <v>41873</v>
      </c>
      <c r="X251" s="111" t="s">
        <v>1077</v>
      </c>
      <c r="Y251" s="120" t="s">
        <v>1090</v>
      </c>
      <c r="Z251" s="45"/>
      <c r="AA251" s="45"/>
      <c r="AB251" s="45"/>
    </row>
    <row r="252" spans="1:28" ht="15" customHeight="1" x14ac:dyDescent="0.25">
      <c r="A252" s="195">
        <v>0</v>
      </c>
      <c r="B252" s="119" t="s">
        <v>536</v>
      </c>
      <c r="C252" s="119" t="s">
        <v>541</v>
      </c>
      <c r="D252" s="123" t="s">
        <v>1414</v>
      </c>
      <c r="E252" s="90" t="s">
        <v>1504</v>
      </c>
      <c r="F252" s="109" t="s">
        <v>2150</v>
      </c>
      <c r="G252" s="119" t="s">
        <v>214</v>
      </c>
      <c r="H252" s="119" t="s">
        <v>219</v>
      </c>
      <c r="I252" s="120" t="s">
        <v>1485</v>
      </c>
      <c r="J252" s="110" t="s">
        <v>290</v>
      </c>
      <c r="K252" s="110" t="s">
        <v>291</v>
      </c>
      <c r="L252" s="91" t="s">
        <v>267</v>
      </c>
      <c r="M252" s="119"/>
      <c r="N252" s="110" t="s">
        <v>275</v>
      </c>
      <c r="O252" s="110">
        <v>1983</v>
      </c>
      <c r="P252" s="119" t="s">
        <v>272</v>
      </c>
      <c r="Q252" s="119" t="s">
        <v>272</v>
      </c>
      <c r="R252" s="98" t="s">
        <v>121</v>
      </c>
      <c r="S252" s="134" t="s">
        <v>2148</v>
      </c>
      <c r="T252" s="119" t="s">
        <v>2149</v>
      </c>
      <c r="U252" s="124" t="s">
        <v>273</v>
      </c>
      <c r="V252" s="119"/>
      <c r="W252" s="134">
        <v>41873</v>
      </c>
      <c r="X252" s="111" t="s">
        <v>1077</v>
      </c>
      <c r="Y252" s="120" t="s">
        <v>1090</v>
      </c>
      <c r="Z252" s="45"/>
      <c r="AA252" s="45"/>
      <c r="AB252" s="45"/>
    </row>
    <row r="253" spans="1:28" ht="15" customHeight="1" x14ac:dyDescent="0.25">
      <c r="A253" s="195">
        <v>0</v>
      </c>
      <c r="B253" s="119" t="s">
        <v>536</v>
      </c>
      <c r="C253" s="119" t="s">
        <v>542</v>
      </c>
      <c r="D253" s="123" t="s">
        <v>1415</v>
      </c>
      <c r="E253" s="90" t="s">
        <v>121</v>
      </c>
      <c r="F253" s="109" t="s">
        <v>2299</v>
      </c>
      <c r="G253" s="119" t="s">
        <v>214</v>
      </c>
      <c r="H253" s="119" t="s">
        <v>215</v>
      </c>
      <c r="I253" s="120" t="s">
        <v>1483</v>
      </c>
      <c r="J253" s="120" t="s">
        <v>401</v>
      </c>
      <c r="K253" s="120" t="s">
        <v>403</v>
      </c>
      <c r="L253" s="91" t="s">
        <v>267</v>
      </c>
      <c r="M253" s="119"/>
      <c r="N253" s="120" t="s">
        <v>404</v>
      </c>
      <c r="O253" s="120"/>
      <c r="P253" s="119" t="s">
        <v>402</v>
      </c>
      <c r="Q253" s="119"/>
      <c r="R253" s="111" t="s">
        <v>1547</v>
      </c>
      <c r="S253" s="134" t="s">
        <v>1547</v>
      </c>
      <c r="T253" s="119"/>
      <c r="U253" s="119"/>
      <c r="V253" s="119"/>
      <c r="W253" s="134"/>
      <c r="X253" s="111" t="s">
        <v>1077</v>
      </c>
      <c r="Y253" s="120" t="s">
        <v>1090</v>
      </c>
    </row>
    <row r="254" spans="1:28" ht="15" customHeight="1" x14ac:dyDescent="0.25">
      <c r="A254" s="195">
        <v>0</v>
      </c>
      <c r="B254" s="119"/>
      <c r="C254" s="119" t="s">
        <v>542</v>
      </c>
      <c r="D254" s="123" t="s">
        <v>1416</v>
      </c>
      <c r="E254" s="90" t="s">
        <v>121</v>
      </c>
      <c r="F254" s="109" t="s">
        <v>498</v>
      </c>
      <c r="G254" s="119" t="s">
        <v>214</v>
      </c>
      <c r="H254" s="119" t="s">
        <v>215</v>
      </c>
      <c r="I254" s="120" t="s">
        <v>1483</v>
      </c>
      <c r="J254" s="110" t="s">
        <v>294</v>
      </c>
      <c r="K254" s="110" t="s">
        <v>297</v>
      </c>
      <c r="L254" s="99" t="s">
        <v>268</v>
      </c>
      <c r="M254" s="127" t="s">
        <v>2132</v>
      </c>
      <c r="N254" s="110" t="s">
        <v>298</v>
      </c>
      <c r="O254" s="110" t="s">
        <v>2133</v>
      </c>
      <c r="P254" s="119" t="s">
        <v>295</v>
      </c>
      <c r="Q254" s="119" t="s">
        <v>272</v>
      </c>
      <c r="R254" s="111" t="s">
        <v>1547</v>
      </c>
      <c r="S254" s="134" t="s">
        <v>1547</v>
      </c>
      <c r="T254" s="119"/>
      <c r="U254" s="124" t="s">
        <v>296</v>
      </c>
      <c r="V254" s="119"/>
      <c r="W254" s="134">
        <v>41873</v>
      </c>
      <c r="X254" s="111" t="s">
        <v>1077</v>
      </c>
      <c r="Y254" s="120" t="s">
        <v>1090</v>
      </c>
    </row>
    <row r="255" spans="1:28" ht="15" customHeight="1" x14ac:dyDescent="0.25">
      <c r="A255" s="195">
        <v>0</v>
      </c>
      <c r="B255" s="119" t="s">
        <v>536</v>
      </c>
      <c r="C255" s="119" t="s">
        <v>542</v>
      </c>
      <c r="D255" s="123" t="s">
        <v>1417</v>
      </c>
      <c r="E255" s="90" t="s">
        <v>1504</v>
      </c>
      <c r="F255" s="109" t="s">
        <v>2134</v>
      </c>
      <c r="G255" s="119" t="s">
        <v>214</v>
      </c>
      <c r="H255" s="119" t="s">
        <v>215</v>
      </c>
      <c r="I255" s="120" t="s">
        <v>1483</v>
      </c>
      <c r="J255" s="120" t="s">
        <v>299</v>
      </c>
      <c r="K255" s="120" t="s">
        <v>301</v>
      </c>
      <c r="L255" s="99" t="s">
        <v>287</v>
      </c>
      <c r="M255" s="119"/>
      <c r="N255" s="120" t="s">
        <v>302</v>
      </c>
      <c r="O255" s="120"/>
      <c r="P255" s="119" t="s">
        <v>300</v>
      </c>
      <c r="Q255" s="119"/>
      <c r="R255" s="111" t="s">
        <v>1547</v>
      </c>
      <c r="S255" s="134" t="s">
        <v>1547</v>
      </c>
      <c r="T255" s="119"/>
      <c r="U255" s="119"/>
      <c r="V255" s="119"/>
      <c r="W255" s="134"/>
      <c r="X255" s="111" t="s">
        <v>1077</v>
      </c>
      <c r="Y255" s="120" t="s">
        <v>1090</v>
      </c>
      <c r="Z255" s="45"/>
      <c r="AA255" s="45"/>
      <c r="AB255" s="45"/>
    </row>
    <row r="256" spans="1:28" ht="15" customHeight="1" x14ac:dyDescent="0.25">
      <c r="A256" s="195">
        <v>0</v>
      </c>
      <c r="B256" s="119" t="s">
        <v>536</v>
      </c>
      <c r="C256" s="119" t="s">
        <v>541</v>
      </c>
      <c r="D256" s="123" t="s">
        <v>1418</v>
      </c>
      <c r="E256" s="90" t="s">
        <v>1504</v>
      </c>
      <c r="F256" s="109" t="s">
        <v>1507</v>
      </c>
      <c r="G256" s="119" t="s">
        <v>214</v>
      </c>
      <c r="H256" s="119" t="s">
        <v>761</v>
      </c>
      <c r="I256" s="120" t="s">
        <v>1487</v>
      </c>
      <c r="J256" s="120" t="s">
        <v>427</v>
      </c>
      <c r="K256" s="120" t="s">
        <v>428</v>
      </c>
      <c r="L256" s="99" t="s">
        <v>268</v>
      </c>
      <c r="M256" s="119"/>
      <c r="N256" s="120" t="s">
        <v>407</v>
      </c>
      <c r="O256" s="120">
        <v>2004</v>
      </c>
      <c r="P256" s="119" t="s">
        <v>685</v>
      </c>
      <c r="Q256" s="119" t="s">
        <v>685</v>
      </c>
      <c r="R256" s="98" t="s">
        <v>121</v>
      </c>
      <c r="S256" s="134">
        <v>40886</v>
      </c>
      <c r="T256" s="119" t="s">
        <v>686</v>
      </c>
      <c r="U256" s="120" t="s">
        <v>687</v>
      </c>
      <c r="V256" s="119"/>
      <c r="W256" s="134">
        <v>41897</v>
      </c>
      <c r="X256" s="111" t="s">
        <v>1077</v>
      </c>
      <c r="Y256" s="120" t="s">
        <v>1090</v>
      </c>
      <c r="Z256" s="45"/>
      <c r="AA256" s="45"/>
      <c r="AB256" s="45"/>
    </row>
    <row r="257" spans="1:28" ht="15" customHeight="1" x14ac:dyDescent="0.25">
      <c r="A257" s="195">
        <v>0</v>
      </c>
      <c r="B257" s="119" t="s">
        <v>536</v>
      </c>
      <c r="C257" s="119" t="s">
        <v>542</v>
      </c>
      <c r="D257" s="123" t="s">
        <v>1419</v>
      </c>
      <c r="E257" s="90" t="s">
        <v>121</v>
      </c>
      <c r="F257" s="109" t="s">
        <v>1526</v>
      </c>
      <c r="G257" s="119" t="s">
        <v>214</v>
      </c>
      <c r="H257" s="119" t="s">
        <v>215</v>
      </c>
      <c r="I257" s="120" t="s">
        <v>1483</v>
      </c>
      <c r="J257" s="120" t="s">
        <v>429</v>
      </c>
      <c r="K257" s="120" t="s">
        <v>430</v>
      </c>
      <c r="L257" s="99" t="s">
        <v>268</v>
      </c>
      <c r="M257" s="119" t="s">
        <v>2135</v>
      </c>
      <c r="N257" s="120" t="s">
        <v>397</v>
      </c>
      <c r="O257" s="120">
        <v>1999</v>
      </c>
      <c r="P257" s="119" t="s">
        <v>685</v>
      </c>
      <c r="Q257" s="119" t="s">
        <v>685</v>
      </c>
      <c r="R257" s="98" t="s">
        <v>121</v>
      </c>
      <c r="S257" s="134">
        <v>40885</v>
      </c>
      <c r="T257" s="119" t="s">
        <v>686</v>
      </c>
      <c r="U257" s="120" t="s">
        <v>687</v>
      </c>
      <c r="V257" s="119" t="s">
        <v>2135</v>
      </c>
      <c r="W257" s="134">
        <v>41873</v>
      </c>
      <c r="X257" s="111" t="s">
        <v>1077</v>
      </c>
      <c r="Y257" s="120" t="s">
        <v>1090</v>
      </c>
    </row>
    <row r="258" spans="1:28" ht="15" customHeight="1" x14ac:dyDescent="0.25">
      <c r="A258" s="195">
        <v>0</v>
      </c>
      <c r="B258" s="119" t="s">
        <v>536</v>
      </c>
      <c r="C258" s="119" t="s">
        <v>541</v>
      </c>
      <c r="D258" s="123" t="s">
        <v>1420</v>
      </c>
      <c r="E258" s="90" t="s">
        <v>1504</v>
      </c>
      <c r="F258" s="109" t="s">
        <v>1507</v>
      </c>
      <c r="G258" s="119" t="s">
        <v>214</v>
      </c>
      <c r="H258" s="119" t="s">
        <v>761</v>
      </c>
      <c r="I258" s="120" t="s">
        <v>1487</v>
      </c>
      <c r="J258" s="120" t="s">
        <v>441</v>
      </c>
      <c r="K258" s="120" t="s">
        <v>442</v>
      </c>
      <c r="L258" s="99" t="s">
        <v>287</v>
      </c>
      <c r="M258" s="119"/>
      <c r="N258" s="120" t="s">
        <v>407</v>
      </c>
      <c r="O258" s="120" t="s">
        <v>443</v>
      </c>
      <c r="P258" s="119" t="s">
        <v>685</v>
      </c>
      <c r="Q258" s="119" t="s">
        <v>685</v>
      </c>
      <c r="R258" s="98" t="s">
        <v>121</v>
      </c>
      <c r="S258" s="134">
        <v>40886</v>
      </c>
      <c r="T258" s="119" t="s">
        <v>686</v>
      </c>
      <c r="U258" s="120" t="s">
        <v>687</v>
      </c>
      <c r="V258" s="119"/>
      <c r="W258" s="134">
        <v>41897</v>
      </c>
      <c r="X258" s="111" t="s">
        <v>1077</v>
      </c>
      <c r="Y258" s="120" t="s">
        <v>1090</v>
      </c>
      <c r="Z258" s="45"/>
      <c r="AA258" s="45"/>
      <c r="AB258" s="45"/>
    </row>
    <row r="259" spans="1:28" ht="15" customHeight="1" x14ac:dyDescent="0.25">
      <c r="A259" s="195">
        <v>0</v>
      </c>
      <c r="B259" s="119" t="s">
        <v>536</v>
      </c>
      <c r="C259" s="119" t="s">
        <v>542</v>
      </c>
      <c r="D259" s="123" t="s">
        <v>1421</v>
      </c>
      <c r="E259" s="90" t="s">
        <v>121</v>
      </c>
      <c r="F259" s="109" t="s">
        <v>498</v>
      </c>
      <c r="G259" s="119" t="s">
        <v>214</v>
      </c>
      <c r="H259" s="119" t="s">
        <v>215</v>
      </c>
      <c r="I259" s="120" t="s">
        <v>1483</v>
      </c>
      <c r="J259" s="110" t="s">
        <v>313</v>
      </c>
      <c r="K259" s="110" t="s">
        <v>315</v>
      </c>
      <c r="L259" s="110"/>
      <c r="M259" s="119" t="s">
        <v>2136</v>
      </c>
      <c r="N259" s="110" t="s">
        <v>316</v>
      </c>
      <c r="O259" s="110" t="s">
        <v>1547</v>
      </c>
      <c r="P259" s="119" t="s">
        <v>314</v>
      </c>
      <c r="Q259" s="119" t="s">
        <v>2137</v>
      </c>
      <c r="R259" s="111" t="s">
        <v>1547</v>
      </c>
      <c r="S259" s="134" t="s">
        <v>1547</v>
      </c>
      <c r="T259" s="119"/>
      <c r="U259" s="124" t="s">
        <v>2138</v>
      </c>
      <c r="V259" s="119"/>
      <c r="W259" s="134">
        <v>41873</v>
      </c>
      <c r="X259" s="111" t="s">
        <v>1077</v>
      </c>
      <c r="Y259" s="120" t="s">
        <v>1090</v>
      </c>
    </row>
    <row r="260" spans="1:28" ht="15" customHeight="1" x14ac:dyDescent="0.25">
      <c r="A260" s="195">
        <v>0</v>
      </c>
      <c r="B260" s="119" t="s">
        <v>536</v>
      </c>
      <c r="C260" s="119" t="s">
        <v>542</v>
      </c>
      <c r="D260" s="123" t="s">
        <v>1422</v>
      </c>
      <c r="E260" s="90" t="s">
        <v>121</v>
      </c>
      <c r="F260" s="109" t="s">
        <v>1528</v>
      </c>
      <c r="G260" s="119" t="s">
        <v>214</v>
      </c>
      <c r="H260" s="119" t="s">
        <v>215</v>
      </c>
      <c r="I260" s="120" t="s">
        <v>1483</v>
      </c>
      <c r="J260" s="110" t="s">
        <v>317</v>
      </c>
      <c r="K260" s="110" t="s">
        <v>318</v>
      </c>
      <c r="L260" s="99" t="s">
        <v>268</v>
      </c>
      <c r="M260" s="119"/>
      <c r="N260" s="110" t="s">
        <v>298</v>
      </c>
      <c r="O260" s="110"/>
      <c r="P260" s="119" t="s">
        <v>688</v>
      </c>
      <c r="Q260" s="119"/>
      <c r="R260" s="111" t="s">
        <v>1547</v>
      </c>
      <c r="S260" s="134" t="s">
        <v>1547</v>
      </c>
      <c r="T260" s="119"/>
      <c r="U260" s="110"/>
      <c r="V260" s="119"/>
      <c r="W260" s="134"/>
      <c r="X260" s="111" t="s">
        <v>1077</v>
      </c>
      <c r="Y260" s="120" t="s">
        <v>1090</v>
      </c>
    </row>
    <row r="261" spans="1:28" ht="15" customHeight="1" x14ac:dyDescent="0.25">
      <c r="A261" s="195">
        <v>0</v>
      </c>
      <c r="B261" s="119" t="s">
        <v>536</v>
      </c>
      <c r="C261" s="119" t="s">
        <v>215</v>
      </c>
      <c r="D261" s="123" t="s">
        <v>1423</v>
      </c>
      <c r="E261" s="90" t="s">
        <v>121</v>
      </c>
      <c r="F261" s="109" t="s">
        <v>2300</v>
      </c>
      <c r="G261" s="119" t="s">
        <v>214</v>
      </c>
      <c r="H261" s="119" t="s">
        <v>215</v>
      </c>
      <c r="I261" s="120" t="s">
        <v>1483</v>
      </c>
      <c r="J261" s="120" t="s">
        <v>392</v>
      </c>
      <c r="K261" s="120" t="s">
        <v>2358</v>
      </c>
      <c r="L261" s="99" t="s">
        <v>268</v>
      </c>
      <c r="M261" s="119" t="s">
        <v>1547</v>
      </c>
      <c r="N261" s="120" t="s">
        <v>394</v>
      </c>
      <c r="O261" s="120" t="s">
        <v>1547</v>
      </c>
      <c r="P261" s="119" t="s">
        <v>393</v>
      </c>
      <c r="Q261" s="119" t="s">
        <v>2140</v>
      </c>
      <c r="R261" s="111" t="s">
        <v>1547</v>
      </c>
      <c r="S261" s="134" t="s">
        <v>1547</v>
      </c>
      <c r="T261" s="119"/>
      <c r="U261" s="119" t="s">
        <v>2141</v>
      </c>
      <c r="V261" s="119"/>
      <c r="W261" s="134">
        <v>41873</v>
      </c>
      <c r="X261" s="111" t="s">
        <v>1077</v>
      </c>
      <c r="Y261" s="120" t="s">
        <v>1090</v>
      </c>
    </row>
    <row r="262" spans="1:28" ht="15" customHeight="1" x14ac:dyDescent="0.25">
      <c r="A262" s="195">
        <v>0</v>
      </c>
      <c r="B262" s="119" t="s">
        <v>536</v>
      </c>
      <c r="C262" s="119" t="s">
        <v>542</v>
      </c>
      <c r="D262" s="123" t="s">
        <v>1424</v>
      </c>
      <c r="E262" s="90" t="s">
        <v>121</v>
      </c>
      <c r="F262" s="109" t="s">
        <v>498</v>
      </c>
      <c r="G262" s="119" t="s">
        <v>214</v>
      </c>
      <c r="H262" s="119" t="s">
        <v>215</v>
      </c>
      <c r="I262" s="120" t="s">
        <v>1483</v>
      </c>
      <c r="J262" s="120" t="s">
        <v>395</v>
      </c>
      <c r="K262" s="120" t="s">
        <v>2358</v>
      </c>
      <c r="L262" s="99" t="s">
        <v>268</v>
      </c>
      <c r="M262" s="119" t="s">
        <v>1547</v>
      </c>
      <c r="N262" s="120" t="s">
        <v>289</v>
      </c>
      <c r="O262" s="120" t="s">
        <v>1547</v>
      </c>
      <c r="P262" s="119" t="s">
        <v>396</v>
      </c>
      <c r="Q262" s="119" t="s">
        <v>2142</v>
      </c>
      <c r="R262" s="111" t="s">
        <v>1547</v>
      </c>
      <c r="S262" s="134" t="s">
        <v>1547</v>
      </c>
      <c r="T262" s="119"/>
      <c r="U262" s="119" t="s">
        <v>2141</v>
      </c>
      <c r="V262" s="119"/>
      <c r="W262" s="134">
        <v>41873</v>
      </c>
      <c r="X262" s="111" t="s">
        <v>1077</v>
      </c>
      <c r="Y262" s="120" t="s">
        <v>1090</v>
      </c>
    </row>
    <row r="263" spans="1:28" ht="15" customHeight="1" x14ac:dyDescent="0.25">
      <c r="A263" s="195">
        <v>0</v>
      </c>
      <c r="B263" s="119" t="s">
        <v>536</v>
      </c>
      <c r="C263" s="119" t="s">
        <v>535</v>
      </c>
      <c r="D263" s="123" t="s">
        <v>1425</v>
      </c>
      <c r="E263" s="90" t="s">
        <v>1519</v>
      </c>
      <c r="F263" s="109" t="s">
        <v>2134</v>
      </c>
      <c r="G263" s="119" t="s">
        <v>214</v>
      </c>
      <c r="H263" s="119" t="s">
        <v>219</v>
      </c>
      <c r="I263" s="120" t="s">
        <v>1485</v>
      </c>
      <c r="J263" s="110" t="s">
        <v>341</v>
      </c>
      <c r="K263" s="110"/>
      <c r="L263" s="99" t="s">
        <v>268</v>
      </c>
      <c r="M263" s="119"/>
      <c r="N263" s="110" t="s">
        <v>344</v>
      </c>
      <c r="O263" s="110"/>
      <c r="P263" s="119" t="s">
        <v>342</v>
      </c>
      <c r="Q263" s="119"/>
      <c r="R263" s="111" t="s">
        <v>1547</v>
      </c>
      <c r="S263" s="134" t="s">
        <v>1547</v>
      </c>
      <c r="T263" s="119"/>
      <c r="U263" s="124" t="s">
        <v>343</v>
      </c>
      <c r="V263" s="119"/>
      <c r="W263" s="134"/>
      <c r="X263" s="111" t="s">
        <v>1077</v>
      </c>
      <c r="Y263" s="120" t="s">
        <v>1090</v>
      </c>
      <c r="Z263" s="45"/>
      <c r="AA263" s="45"/>
      <c r="AB263" s="45"/>
    </row>
    <row r="264" spans="1:28" ht="15" customHeight="1" x14ac:dyDescent="0.25">
      <c r="A264" s="195">
        <v>0</v>
      </c>
      <c r="B264" s="119" t="s">
        <v>536</v>
      </c>
      <c r="C264" s="119" t="s">
        <v>541</v>
      </c>
      <c r="D264" s="123" t="s">
        <v>1426</v>
      </c>
      <c r="E264" s="90" t="s">
        <v>121</v>
      </c>
      <c r="F264" s="109" t="s">
        <v>498</v>
      </c>
      <c r="G264" s="119" t="s">
        <v>214</v>
      </c>
      <c r="H264" s="119" t="s">
        <v>219</v>
      </c>
      <c r="I264" s="120" t="s">
        <v>1485</v>
      </c>
      <c r="J264" s="120" t="s">
        <v>529</v>
      </c>
      <c r="K264" s="120" t="s">
        <v>530</v>
      </c>
      <c r="L264" s="99" t="s">
        <v>268</v>
      </c>
      <c r="M264" s="119"/>
      <c r="N264" s="120" t="s">
        <v>450</v>
      </c>
      <c r="O264" s="120"/>
      <c r="P264" s="119" t="s">
        <v>526</v>
      </c>
      <c r="Q264" s="119"/>
      <c r="R264" s="111" t="s">
        <v>1547</v>
      </c>
      <c r="S264" s="134" t="s">
        <v>1547</v>
      </c>
      <c r="T264" s="119"/>
      <c r="U264" s="119"/>
      <c r="V264" s="119"/>
      <c r="W264" s="134"/>
      <c r="X264" s="111" t="s">
        <v>1077</v>
      </c>
      <c r="Y264" s="120" t="s">
        <v>1090</v>
      </c>
    </row>
    <row r="265" spans="1:28" ht="15" customHeight="1" x14ac:dyDescent="0.25">
      <c r="A265" s="195">
        <v>0</v>
      </c>
      <c r="B265" s="119" t="s">
        <v>536</v>
      </c>
      <c r="C265" s="119" t="s">
        <v>542</v>
      </c>
      <c r="D265" s="123" t="s">
        <v>1427</v>
      </c>
      <c r="E265" s="90" t="s">
        <v>1519</v>
      </c>
      <c r="F265" s="109" t="s">
        <v>2134</v>
      </c>
      <c r="G265" s="119" t="s">
        <v>214</v>
      </c>
      <c r="H265" s="119" t="s">
        <v>215</v>
      </c>
      <c r="I265" s="120" t="s">
        <v>1483</v>
      </c>
      <c r="J265" s="120" t="s">
        <v>386</v>
      </c>
      <c r="K265" s="120" t="s">
        <v>387</v>
      </c>
      <c r="L265" s="99" t="s">
        <v>268</v>
      </c>
      <c r="M265" s="119"/>
      <c r="N265" s="120" t="s">
        <v>284</v>
      </c>
      <c r="O265" s="120"/>
      <c r="P265" s="119" t="s">
        <v>335</v>
      </c>
      <c r="Q265" s="119" t="s">
        <v>335</v>
      </c>
      <c r="R265" s="111" t="s">
        <v>1547</v>
      </c>
      <c r="S265" s="134" t="s">
        <v>1547</v>
      </c>
      <c r="T265" s="119"/>
      <c r="U265" s="119"/>
      <c r="V265" s="119"/>
      <c r="W265" s="134"/>
      <c r="X265" s="111" t="s">
        <v>1077</v>
      </c>
      <c r="Y265" s="120" t="s">
        <v>1090</v>
      </c>
      <c r="Z265" s="45"/>
      <c r="AA265" s="45"/>
      <c r="AB265" s="45"/>
    </row>
    <row r="266" spans="1:28" ht="15" customHeight="1" x14ac:dyDescent="0.25">
      <c r="A266" s="195">
        <v>0</v>
      </c>
      <c r="B266" s="119" t="s">
        <v>536</v>
      </c>
      <c r="C266" s="119" t="s">
        <v>542</v>
      </c>
      <c r="D266" s="123" t="s">
        <v>1428</v>
      </c>
      <c r="E266" s="90" t="s">
        <v>1504</v>
      </c>
      <c r="F266" s="109" t="s">
        <v>498</v>
      </c>
      <c r="G266" s="119" t="s">
        <v>214</v>
      </c>
      <c r="H266" s="119" t="s">
        <v>215</v>
      </c>
      <c r="I266" s="120" t="s">
        <v>1483</v>
      </c>
      <c r="J266" s="120" t="s">
        <v>504</v>
      </c>
      <c r="K266" s="120" t="s">
        <v>505</v>
      </c>
      <c r="L266" s="99" t="s">
        <v>268</v>
      </c>
      <c r="M266" s="119"/>
      <c r="N266" s="120" t="s">
        <v>397</v>
      </c>
      <c r="O266" s="120"/>
      <c r="P266" s="119" t="s">
        <v>335</v>
      </c>
      <c r="Q266" s="119" t="s">
        <v>335</v>
      </c>
      <c r="R266" s="111" t="s">
        <v>1547</v>
      </c>
      <c r="S266" s="134" t="s">
        <v>1547</v>
      </c>
      <c r="T266" s="119"/>
      <c r="U266" s="119"/>
      <c r="V266" s="119"/>
      <c r="W266" s="134"/>
      <c r="X266" s="111" t="s">
        <v>1077</v>
      </c>
      <c r="Y266" s="120" t="s">
        <v>1090</v>
      </c>
      <c r="Z266" s="45"/>
      <c r="AA266" s="45"/>
      <c r="AB266" s="45"/>
    </row>
    <row r="267" spans="1:28" ht="15" customHeight="1" x14ac:dyDescent="0.25">
      <c r="A267" s="195">
        <v>0</v>
      </c>
      <c r="B267" s="119" t="s">
        <v>536</v>
      </c>
      <c r="C267" s="119" t="s">
        <v>542</v>
      </c>
      <c r="D267" s="123" t="s">
        <v>1429</v>
      </c>
      <c r="E267" s="90" t="s">
        <v>121</v>
      </c>
      <c r="F267" s="109" t="s">
        <v>2301</v>
      </c>
      <c r="G267" s="119" t="s">
        <v>214</v>
      </c>
      <c r="H267" s="119" t="s">
        <v>215</v>
      </c>
      <c r="I267" s="120" t="s">
        <v>1483</v>
      </c>
      <c r="J267" s="120" t="s">
        <v>533</v>
      </c>
      <c r="K267" s="120" t="s">
        <v>534</v>
      </c>
      <c r="L267" s="99" t="s">
        <v>268</v>
      </c>
      <c r="M267" s="119"/>
      <c r="N267" s="120" t="s">
        <v>404</v>
      </c>
      <c r="O267" s="120"/>
      <c r="P267" s="119" t="s">
        <v>335</v>
      </c>
      <c r="Q267" s="119"/>
      <c r="R267" s="111" t="s">
        <v>1547</v>
      </c>
      <c r="S267" s="134" t="s">
        <v>1547</v>
      </c>
      <c r="T267" s="119"/>
      <c r="U267" s="119"/>
      <c r="V267" s="119"/>
      <c r="W267" s="134"/>
      <c r="X267" s="111" t="s">
        <v>1077</v>
      </c>
      <c r="Y267" s="120" t="s">
        <v>1090</v>
      </c>
    </row>
    <row r="268" spans="1:28" ht="15" customHeight="1" x14ac:dyDescent="0.25">
      <c r="A268" s="195">
        <v>0</v>
      </c>
      <c r="B268" s="119" t="s">
        <v>536</v>
      </c>
      <c r="C268" s="119" t="s">
        <v>217</v>
      </c>
      <c r="D268" s="123" t="s">
        <v>1430</v>
      </c>
      <c r="E268" s="90" t="s">
        <v>121</v>
      </c>
      <c r="F268" s="109" t="s">
        <v>2144</v>
      </c>
      <c r="G268" s="119" t="s">
        <v>214</v>
      </c>
      <c r="H268" s="119" t="s">
        <v>217</v>
      </c>
      <c r="I268" s="120" t="s">
        <v>1484</v>
      </c>
      <c r="J268" s="120" t="s">
        <v>488</v>
      </c>
      <c r="K268" s="120" t="s">
        <v>489</v>
      </c>
      <c r="L268" s="99" t="s">
        <v>287</v>
      </c>
      <c r="M268" s="119" t="s">
        <v>2135</v>
      </c>
      <c r="N268" s="120" t="s">
        <v>397</v>
      </c>
      <c r="O268" s="120">
        <v>2013</v>
      </c>
      <c r="P268" s="119" t="s">
        <v>2143</v>
      </c>
      <c r="Q268" s="119"/>
      <c r="R268" s="133" t="s">
        <v>1504</v>
      </c>
      <c r="S268" s="134" t="s">
        <v>2135</v>
      </c>
      <c r="T268" s="119"/>
      <c r="U268" s="119"/>
      <c r="V268" s="119"/>
      <c r="W268" s="134">
        <v>41873</v>
      </c>
      <c r="X268" s="111" t="s">
        <v>1077</v>
      </c>
      <c r="Y268" s="120" t="s">
        <v>1090</v>
      </c>
    </row>
    <row r="269" spans="1:28" ht="15" customHeight="1" x14ac:dyDescent="0.25">
      <c r="A269" s="195">
        <v>0</v>
      </c>
      <c r="B269" s="119" t="s">
        <v>2145</v>
      </c>
      <c r="C269" s="119" t="s">
        <v>217</v>
      </c>
      <c r="D269" s="123" t="s">
        <v>1431</v>
      </c>
      <c r="E269" s="90" t="s">
        <v>1519</v>
      </c>
      <c r="F269" s="109" t="s">
        <v>2146</v>
      </c>
      <c r="G269" s="119" t="s">
        <v>214</v>
      </c>
      <c r="H269" s="119" t="s">
        <v>217</v>
      </c>
      <c r="I269" s="120" t="s">
        <v>1484</v>
      </c>
      <c r="J269" s="120" t="s">
        <v>490</v>
      </c>
      <c r="K269" s="120" t="s">
        <v>491</v>
      </c>
      <c r="L269" s="99" t="s">
        <v>287</v>
      </c>
      <c r="M269" s="119" t="s">
        <v>2135</v>
      </c>
      <c r="N269" s="120" t="s">
        <v>407</v>
      </c>
      <c r="O269" s="120"/>
      <c r="P269" s="119" t="s">
        <v>335</v>
      </c>
      <c r="Q269" s="119" t="s">
        <v>335</v>
      </c>
      <c r="R269" s="133" t="s">
        <v>1504</v>
      </c>
      <c r="S269" s="134" t="s">
        <v>2135</v>
      </c>
      <c r="T269" s="119"/>
      <c r="U269" s="119"/>
      <c r="V269" s="119"/>
      <c r="W269" s="134"/>
      <c r="X269" s="111" t="s">
        <v>1077</v>
      </c>
      <c r="Y269" s="120" t="s">
        <v>1090</v>
      </c>
      <c r="Z269" s="45"/>
      <c r="AA269" s="45"/>
      <c r="AB269" s="45"/>
    </row>
    <row r="270" spans="1:28" ht="15" customHeight="1" x14ac:dyDescent="0.25">
      <c r="A270" s="195">
        <v>0</v>
      </c>
      <c r="B270" s="119" t="s">
        <v>536</v>
      </c>
      <c r="C270" s="119" t="s">
        <v>554</v>
      </c>
      <c r="D270" s="123" t="s">
        <v>1432</v>
      </c>
      <c r="E270" s="90" t="s">
        <v>1519</v>
      </c>
      <c r="F270" s="109" t="s">
        <v>1505</v>
      </c>
      <c r="G270" s="119" t="s">
        <v>214</v>
      </c>
      <c r="H270" s="119" t="s">
        <v>217</v>
      </c>
      <c r="I270" s="120" t="s">
        <v>1484</v>
      </c>
      <c r="J270" s="120" t="s">
        <v>492</v>
      </c>
      <c r="K270" s="120" t="s">
        <v>493</v>
      </c>
      <c r="L270" s="91" t="s">
        <v>267</v>
      </c>
      <c r="M270" s="119"/>
      <c r="N270" s="120" t="s">
        <v>397</v>
      </c>
      <c r="O270" s="120" t="s">
        <v>494</v>
      </c>
      <c r="P270" s="119" t="s">
        <v>685</v>
      </c>
      <c r="Q270" s="119" t="s">
        <v>685</v>
      </c>
      <c r="R270" s="98" t="s">
        <v>121</v>
      </c>
      <c r="S270" s="134">
        <v>40921</v>
      </c>
      <c r="T270" s="119" t="s">
        <v>686</v>
      </c>
      <c r="U270" s="120" t="s">
        <v>687</v>
      </c>
      <c r="V270" s="119"/>
      <c r="W270" s="134">
        <v>41897</v>
      </c>
      <c r="X270" s="111" t="s">
        <v>1077</v>
      </c>
      <c r="Y270" s="120" t="s">
        <v>1090</v>
      </c>
      <c r="Z270" s="45"/>
      <c r="AA270" s="45"/>
      <c r="AB270" s="45"/>
    </row>
    <row r="271" spans="1:28" ht="15" customHeight="1" x14ac:dyDescent="0.25">
      <c r="A271" s="195">
        <v>0</v>
      </c>
      <c r="B271" s="119" t="s">
        <v>538</v>
      </c>
      <c r="C271" s="119" t="s">
        <v>554</v>
      </c>
      <c r="D271" s="123" t="s">
        <v>1433</v>
      </c>
      <c r="E271" s="90" t="s">
        <v>1504</v>
      </c>
      <c r="F271" s="109" t="s">
        <v>2147</v>
      </c>
      <c r="G271" s="119" t="s">
        <v>214</v>
      </c>
      <c r="H271" s="119" t="s">
        <v>217</v>
      </c>
      <c r="I271" s="120" t="s">
        <v>1484</v>
      </c>
      <c r="J271" s="120" t="s">
        <v>328</v>
      </c>
      <c r="K271" s="110" t="s">
        <v>331</v>
      </c>
      <c r="L271" s="99" t="s">
        <v>287</v>
      </c>
      <c r="M271" s="119"/>
      <c r="N271" s="120" t="s">
        <v>284</v>
      </c>
      <c r="O271" s="120"/>
      <c r="P271" s="119" t="s">
        <v>329</v>
      </c>
      <c r="Q271" s="119" t="s">
        <v>330</v>
      </c>
      <c r="R271" s="133" t="s">
        <v>1504</v>
      </c>
      <c r="S271" s="134" t="s">
        <v>2135</v>
      </c>
      <c r="T271" s="119"/>
      <c r="U271" s="119"/>
      <c r="V271" s="119"/>
      <c r="W271" s="134"/>
      <c r="X271" s="111" t="s">
        <v>1077</v>
      </c>
      <c r="Y271" s="120" t="s">
        <v>1090</v>
      </c>
      <c r="Z271" s="45"/>
      <c r="AA271" s="45"/>
      <c r="AB271" s="45"/>
    </row>
    <row r="272" spans="1:28" ht="15" customHeight="1" x14ac:dyDescent="0.25">
      <c r="A272" s="195">
        <v>0</v>
      </c>
      <c r="B272" s="121"/>
      <c r="C272" s="119" t="s">
        <v>550</v>
      </c>
      <c r="D272" s="123" t="s">
        <v>1434</v>
      </c>
      <c r="E272" s="90" t="s">
        <v>121</v>
      </c>
      <c r="F272" s="109" t="s">
        <v>1538</v>
      </c>
      <c r="G272" s="119" t="s">
        <v>214</v>
      </c>
      <c r="H272" s="119" t="s">
        <v>219</v>
      </c>
      <c r="I272" s="120" t="s">
        <v>1485</v>
      </c>
      <c r="J272" s="120" t="s">
        <v>418</v>
      </c>
      <c r="K272" s="120" t="s">
        <v>419</v>
      </c>
      <c r="L272" s="99" t="s">
        <v>268</v>
      </c>
      <c r="M272" s="119" t="s">
        <v>689</v>
      </c>
      <c r="N272" s="120" t="s">
        <v>397</v>
      </c>
      <c r="O272" s="120" t="s">
        <v>420</v>
      </c>
      <c r="P272" s="119" t="s">
        <v>685</v>
      </c>
      <c r="Q272" s="119" t="s">
        <v>685</v>
      </c>
      <c r="R272" s="98" t="s">
        <v>121</v>
      </c>
      <c r="S272" s="134">
        <v>40884</v>
      </c>
      <c r="T272" s="119" t="s">
        <v>686</v>
      </c>
      <c r="U272" s="120" t="s">
        <v>687</v>
      </c>
      <c r="V272" s="119" t="s">
        <v>690</v>
      </c>
      <c r="W272" s="134">
        <v>41897</v>
      </c>
      <c r="X272" s="111" t="s">
        <v>1077</v>
      </c>
      <c r="Y272" s="120" t="s">
        <v>1090</v>
      </c>
    </row>
    <row r="273" spans="1:28" ht="15" customHeight="1" x14ac:dyDescent="0.25">
      <c r="A273" s="195">
        <v>1</v>
      </c>
      <c r="B273" s="175"/>
      <c r="C273" s="175"/>
      <c r="D273" s="180" t="s">
        <v>1878</v>
      </c>
      <c r="E273" s="90" t="s">
        <v>121</v>
      </c>
      <c r="F273" s="109"/>
      <c r="G273" s="175" t="s">
        <v>759</v>
      </c>
      <c r="H273" s="175" t="s">
        <v>760</v>
      </c>
      <c r="I273" s="175" t="s">
        <v>1492</v>
      </c>
      <c r="J273" s="175" t="s">
        <v>1889</v>
      </c>
      <c r="K273" s="175" t="s">
        <v>1935</v>
      </c>
      <c r="L273" s="175"/>
      <c r="M273" s="175"/>
      <c r="N273" s="175" t="s">
        <v>1791</v>
      </c>
      <c r="O273" s="175" t="s">
        <v>1943</v>
      </c>
      <c r="P273" s="175" t="s">
        <v>1934</v>
      </c>
      <c r="Q273" s="175" t="s">
        <v>1574</v>
      </c>
      <c r="R273" s="176" t="s">
        <v>1890</v>
      </c>
      <c r="S273" s="177">
        <v>41457</v>
      </c>
      <c r="T273" s="175"/>
      <c r="U273" s="178" t="s">
        <v>1583</v>
      </c>
      <c r="V273" s="175" t="s">
        <v>1891</v>
      </c>
      <c r="W273" s="179">
        <v>41899</v>
      </c>
      <c r="X273" s="176" t="s">
        <v>2243</v>
      </c>
      <c r="Y273" s="175" t="s">
        <v>1794</v>
      </c>
    </row>
    <row r="274" spans="1:28" ht="15" customHeight="1" x14ac:dyDescent="0.25">
      <c r="A274" s="195">
        <v>0</v>
      </c>
      <c r="B274" s="119" t="s">
        <v>536</v>
      </c>
      <c r="C274" s="119" t="s">
        <v>563</v>
      </c>
      <c r="D274" s="123" t="s">
        <v>1436</v>
      </c>
      <c r="E274" s="90" t="s">
        <v>121</v>
      </c>
      <c r="F274" s="109" t="s">
        <v>1541</v>
      </c>
      <c r="G274" s="119" t="s">
        <v>214</v>
      </c>
      <c r="H274" s="119" t="s">
        <v>219</v>
      </c>
      <c r="I274" s="120" t="s">
        <v>1485</v>
      </c>
      <c r="J274" s="120" t="s">
        <v>431</v>
      </c>
      <c r="K274" s="120" t="s">
        <v>432</v>
      </c>
      <c r="L274" s="99" t="s">
        <v>268</v>
      </c>
      <c r="M274" s="119" t="s">
        <v>689</v>
      </c>
      <c r="N274" s="120" t="s">
        <v>397</v>
      </c>
      <c r="O274" s="120">
        <v>2014</v>
      </c>
      <c r="P274" s="119" t="s">
        <v>685</v>
      </c>
      <c r="Q274" s="119" t="s">
        <v>685</v>
      </c>
      <c r="R274" s="98" t="s">
        <v>121</v>
      </c>
      <c r="S274" s="134">
        <v>41803</v>
      </c>
      <c r="T274" s="119" t="s">
        <v>686</v>
      </c>
      <c r="U274" s="120" t="s">
        <v>687</v>
      </c>
      <c r="V274" s="119" t="s">
        <v>690</v>
      </c>
      <c r="W274" s="134">
        <v>41897</v>
      </c>
      <c r="X274" s="111" t="s">
        <v>1077</v>
      </c>
      <c r="Y274" s="120" t="s">
        <v>1090</v>
      </c>
    </row>
    <row r="275" spans="1:28" ht="15" customHeight="1" x14ac:dyDescent="0.25">
      <c r="A275" s="195">
        <v>1</v>
      </c>
      <c r="B275" s="175"/>
      <c r="C275" s="175"/>
      <c r="D275" s="180" t="s">
        <v>1802</v>
      </c>
      <c r="E275" s="90" t="s">
        <v>121</v>
      </c>
      <c r="F275" s="109"/>
      <c r="G275" s="175" t="s">
        <v>214</v>
      </c>
      <c r="H275" s="175" t="s">
        <v>219</v>
      </c>
      <c r="I275" s="175" t="s">
        <v>1485</v>
      </c>
      <c r="J275" s="175" t="s">
        <v>1800</v>
      </c>
      <c r="K275" s="175" t="s">
        <v>1898</v>
      </c>
      <c r="L275" s="99" t="s">
        <v>268</v>
      </c>
      <c r="M275" s="175"/>
      <c r="N275" s="175" t="s">
        <v>1791</v>
      </c>
      <c r="O275" s="175" t="s">
        <v>1939</v>
      </c>
      <c r="P275" s="175" t="s">
        <v>752</v>
      </c>
      <c r="Q275" s="175" t="s">
        <v>1574</v>
      </c>
      <c r="R275" s="176" t="s">
        <v>1797</v>
      </c>
      <c r="S275" s="176"/>
      <c r="T275" s="175"/>
      <c r="U275" s="178" t="s">
        <v>1583</v>
      </c>
      <c r="V275" s="175" t="s">
        <v>1801</v>
      </c>
      <c r="W275" s="179">
        <v>41899</v>
      </c>
      <c r="X275" s="176" t="s">
        <v>2243</v>
      </c>
      <c r="Y275" s="175" t="s">
        <v>1794</v>
      </c>
    </row>
    <row r="276" spans="1:28" ht="15" customHeight="1" x14ac:dyDescent="0.25">
      <c r="A276" s="195">
        <v>0</v>
      </c>
      <c r="B276" s="119" t="s">
        <v>536</v>
      </c>
      <c r="C276" s="119" t="s">
        <v>565</v>
      </c>
      <c r="D276" s="123" t="s">
        <v>1438</v>
      </c>
      <c r="E276" s="90" t="s">
        <v>1504</v>
      </c>
      <c r="F276" s="109" t="s">
        <v>2151</v>
      </c>
      <c r="G276" s="119" t="s">
        <v>214</v>
      </c>
      <c r="H276" s="119" t="s">
        <v>219</v>
      </c>
      <c r="I276" s="120" t="s">
        <v>1485</v>
      </c>
      <c r="J276" s="120" t="s">
        <v>435</v>
      </c>
      <c r="K276" s="120" t="s">
        <v>436</v>
      </c>
      <c r="L276" s="99" t="s">
        <v>268</v>
      </c>
      <c r="M276" s="119"/>
      <c r="N276" s="120" t="s">
        <v>397</v>
      </c>
      <c r="O276" s="120">
        <v>1994</v>
      </c>
      <c r="P276" s="119" t="s">
        <v>685</v>
      </c>
      <c r="Q276" s="119" t="s">
        <v>685</v>
      </c>
      <c r="R276" s="98" t="s">
        <v>121</v>
      </c>
      <c r="S276" s="134">
        <v>40927</v>
      </c>
      <c r="T276" s="119" t="s">
        <v>686</v>
      </c>
      <c r="U276" s="120" t="s">
        <v>687</v>
      </c>
      <c r="V276" s="119"/>
      <c r="W276" s="134">
        <v>41897</v>
      </c>
      <c r="X276" s="111" t="s">
        <v>1077</v>
      </c>
      <c r="Y276" s="120" t="s">
        <v>1090</v>
      </c>
      <c r="Z276" s="45"/>
      <c r="AA276" s="45"/>
      <c r="AB276" s="45"/>
    </row>
    <row r="277" spans="1:28" ht="30" customHeight="1" x14ac:dyDescent="0.25">
      <c r="A277" s="196">
        <v>1</v>
      </c>
      <c r="B277" s="175"/>
      <c r="C277" s="175"/>
      <c r="D277" s="180" t="s">
        <v>1804</v>
      </c>
      <c r="E277" s="90" t="s">
        <v>121</v>
      </c>
      <c r="F277" s="109"/>
      <c r="G277" s="175" t="s">
        <v>718</v>
      </c>
      <c r="H277" s="99" t="s">
        <v>719</v>
      </c>
      <c r="I277" s="99" t="s">
        <v>1481</v>
      </c>
      <c r="J277" s="175" t="s">
        <v>1806</v>
      </c>
      <c r="K277" s="175" t="s">
        <v>1899</v>
      </c>
      <c r="L277" s="175"/>
      <c r="M277" s="175"/>
      <c r="N277" s="175" t="s">
        <v>1791</v>
      </c>
      <c r="O277" s="181">
        <v>41530</v>
      </c>
      <c r="P277" s="175" t="s">
        <v>619</v>
      </c>
      <c r="Q277" s="175" t="s">
        <v>1574</v>
      </c>
      <c r="R277" s="176" t="s">
        <v>1803</v>
      </c>
      <c r="S277" s="177">
        <v>41716</v>
      </c>
      <c r="T277" s="175"/>
      <c r="U277" s="178" t="s">
        <v>1583</v>
      </c>
      <c r="V277" s="175" t="s">
        <v>1807</v>
      </c>
      <c r="W277" s="179">
        <v>41899</v>
      </c>
      <c r="X277" s="176" t="s">
        <v>2243</v>
      </c>
      <c r="Y277" s="175" t="s">
        <v>1794</v>
      </c>
      <c r="Z277" s="101"/>
      <c r="AA277" s="101"/>
      <c r="AB277" s="101"/>
    </row>
    <row r="278" spans="1:28" ht="30" customHeight="1" x14ac:dyDescent="0.25">
      <c r="A278" s="195">
        <v>1</v>
      </c>
      <c r="B278" s="175"/>
      <c r="C278" s="175"/>
      <c r="D278" s="180" t="s">
        <v>1805</v>
      </c>
      <c r="E278" s="90" t="s">
        <v>121</v>
      </c>
      <c r="F278" s="109"/>
      <c r="G278" s="175" t="s">
        <v>718</v>
      </c>
      <c r="H278" s="99" t="s">
        <v>719</v>
      </c>
      <c r="I278" s="99" t="s">
        <v>1481</v>
      </c>
      <c r="J278" s="175" t="s">
        <v>1809</v>
      </c>
      <c r="K278" s="175" t="s">
        <v>1901</v>
      </c>
      <c r="L278" s="175"/>
      <c r="M278" s="175"/>
      <c r="N278" s="175" t="s">
        <v>1791</v>
      </c>
      <c r="O278" s="175" t="s">
        <v>1938</v>
      </c>
      <c r="P278" s="175" t="s">
        <v>1900</v>
      </c>
      <c r="Q278" s="175" t="s">
        <v>1574</v>
      </c>
      <c r="R278" s="176" t="s">
        <v>1810</v>
      </c>
      <c r="S278" s="177">
        <v>41061</v>
      </c>
      <c r="T278" s="175"/>
      <c r="U278" s="178" t="s">
        <v>1583</v>
      </c>
      <c r="V278" s="175" t="s">
        <v>1811</v>
      </c>
      <c r="W278" s="179">
        <v>41899</v>
      </c>
      <c r="X278" s="176" t="s">
        <v>2243</v>
      </c>
      <c r="Y278" s="175" t="s">
        <v>1794</v>
      </c>
    </row>
    <row r="279" spans="1:28" ht="15" customHeight="1" x14ac:dyDescent="0.25">
      <c r="A279" s="195">
        <v>0</v>
      </c>
      <c r="B279" s="119" t="s">
        <v>536</v>
      </c>
      <c r="C279" s="119" t="s">
        <v>574</v>
      </c>
      <c r="D279" s="123" t="s">
        <v>1441</v>
      </c>
      <c r="E279" s="90" t="s">
        <v>1519</v>
      </c>
      <c r="F279" s="109" t="s">
        <v>2152</v>
      </c>
      <c r="G279" s="119" t="s">
        <v>214</v>
      </c>
      <c r="H279" s="119" t="s">
        <v>219</v>
      </c>
      <c r="I279" s="120" t="s">
        <v>1485</v>
      </c>
      <c r="J279" s="120" t="s">
        <v>447</v>
      </c>
      <c r="K279" s="120" t="s">
        <v>448</v>
      </c>
      <c r="L279" s="99" t="s">
        <v>268</v>
      </c>
      <c r="M279" s="119"/>
      <c r="N279" s="120" t="s">
        <v>397</v>
      </c>
      <c r="O279" s="120"/>
      <c r="P279" s="119" t="s">
        <v>282</v>
      </c>
      <c r="Q279" s="119"/>
      <c r="R279" s="111" t="s">
        <v>1547</v>
      </c>
      <c r="S279" s="134" t="s">
        <v>1547</v>
      </c>
      <c r="T279" s="119"/>
      <c r="U279" s="119"/>
      <c r="V279" s="119"/>
      <c r="W279" s="134"/>
      <c r="X279" s="111" t="s">
        <v>1077</v>
      </c>
      <c r="Y279" s="120" t="s">
        <v>1090</v>
      </c>
      <c r="Z279" s="45"/>
      <c r="AA279" s="45"/>
      <c r="AB279" s="45"/>
    </row>
    <row r="280" spans="1:28" ht="15" customHeight="1" x14ac:dyDescent="0.25">
      <c r="A280" s="195">
        <v>0</v>
      </c>
      <c r="B280" s="119" t="s">
        <v>536</v>
      </c>
      <c r="C280" s="119" t="s">
        <v>574</v>
      </c>
      <c r="D280" s="123" t="s">
        <v>1442</v>
      </c>
      <c r="E280" s="90" t="s">
        <v>1519</v>
      </c>
      <c r="F280" s="109" t="s">
        <v>2152</v>
      </c>
      <c r="G280" s="119" t="s">
        <v>214</v>
      </c>
      <c r="H280" s="119" t="s">
        <v>219</v>
      </c>
      <c r="I280" s="120" t="s">
        <v>1485</v>
      </c>
      <c r="J280" s="120" t="s">
        <v>447</v>
      </c>
      <c r="K280" s="120" t="s">
        <v>523</v>
      </c>
      <c r="L280" s="99" t="s">
        <v>268</v>
      </c>
      <c r="M280" s="119"/>
      <c r="N280" s="120" t="s">
        <v>404</v>
      </c>
      <c r="O280" s="120"/>
      <c r="P280" s="119" t="s">
        <v>282</v>
      </c>
      <c r="Q280" s="119"/>
      <c r="R280" s="111" t="s">
        <v>1547</v>
      </c>
      <c r="S280" s="134" t="s">
        <v>1547</v>
      </c>
      <c r="T280" s="119"/>
      <c r="U280" s="119"/>
      <c r="V280" s="119"/>
      <c r="W280" s="134"/>
      <c r="X280" s="111" t="s">
        <v>1077</v>
      </c>
      <c r="Y280" s="120" t="s">
        <v>1090</v>
      </c>
      <c r="Z280" s="45"/>
      <c r="AA280" s="45"/>
      <c r="AB280" s="45"/>
    </row>
    <row r="281" spans="1:28" ht="15" customHeight="1" x14ac:dyDescent="0.25">
      <c r="A281" s="195">
        <v>0</v>
      </c>
      <c r="B281" s="119" t="s">
        <v>536</v>
      </c>
      <c r="C281" s="119" t="s">
        <v>574</v>
      </c>
      <c r="D281" s="123" t="s">
        <v>1443</v>
      </c>
      <c r="E281" s="90" t="s">
        <v>1519</v>
      </c>
      <c r="F281" s="109" t="s">
        <v>1546</v>
      </c>
      <c r="G281" s="119" t="s">
        <v>214</v>
      </c>
      <c r="H281" s="119" t="s">
        <v>219</v>
      </c>
      <c r="I281" s="120" t="s">
        <v>1485</v>
      </c>
      <c r="J281" s="122" t="s">
        <v>524</v>
      </c>
      <c r="K281" s="122" t="s">
        <v>525</v>
      </c>
      <c r="L281" s="99" t="s">
        <v>268</v>
      </c>
      <c r="M281" s="119"/>
      <c r="N281" s="123" t="s">
        <v>278</v>
      </c>
      <c r="O281" s="123"/>
      <c r="P281" s="119" t="s">
        <v>455</v>
      </c>
      <c r="Q281" s="119" t="s">
        <v>278</v>
      </c>
      <c r="R281" s="98" t="s">
        <v>121</v>
      </c>
      <c r="S281" s="134" t="s">
        <v>1547</v>
      </c>
      <c r="T281" s="119"/>
      <c r="U281" s="119"/>
      <c r="V281" s="119"/>
      <c r="W281" s="134"/>
      <c r="X281" s="111" t="s">
        <v>1077</v>
      </c>
      <c r="Y281" s="120" t="s">
        <v>1090</v>
      </c>
      <c r="Z281" s="45"/>
      <c r="AA281" s="45"/>
      <c r="AB281" s="45"/>
    </row>
    <row r="282" spans="1:28" ht="30" customHeight="1" x14ac:dyDescent="0.25">
      <c r="A282" s="195">
        <v>1</v>
      </c>
      <c r="B282" s="175"/>
      <c r="C282" s="175"/>
      <c r="D282" s="180" t="s">
        <v>1808</v>
      </c>
      <c r="E282" s="90" t="s">
        <v>121</v>
      </c>
      <c r="F282" s="109"/>
      <c r="G282" s="175" t="s">
        <v>718</v>
      </c>
      <c r="H282" s="99" t="s">
        <v>719</v>
      </c>
      <c r="I282" s="99" t="s">
        <v>1481</v>
      </c>
      <c r="J282" s="175" t="s">
        <v>1813</v>
      </c>
      <c r="K282" s="175" t="s">
        <v>1903</v>
      </c>
      <c r="L282" s="175"/>
      <c r="M282" s="175"/>
      <c r="N282" s="175" t="s">
        <v>1791</v>
      </c>
      <c r="O282" s="186" t="s">
        <v>1937</v>
      </c>
      <c r="P282" s="175" t="s">
        <v>1902</v>
      </c>
      <c r="Q282" s="175" t="s">
        <v>1574</v>
      </c>
      <c r="R282" s="176" t="s">
        <v>1814</v>
      </c>
      <c r="S282" s="177">
        <v>40812</v>
      </c>
      <c r="T282" s="175"/>
      <c r="U282" s="178" t="s">
        <v>1583</v>
      </c>
      <c r="V282" s="175" t="s">
        <v>1815</v>
      </c>
      <c r="W282" s="179">
        <v>41899</v>
      </c>
      <c r="X282" s="176" t="s">
        <v>2243</v>
      </c>
      <c r="Y282" s="175" t="s">
        <v>1794</v>
      </c>
    </row>
    <row r="283" spans="1:28" ht="30" customHeight="1" x14ac:dyDescent="0.25">
      <c r="A283" s="196">
        <v>1</v>
      </c>
      <c r="B283" s="175"/>
      <c r="C283" s="175"/>
      <c r="D283" s="180" t="s">
        <v>1812</v>
      </c>
      <c r="E283" s="90" t="s">
        <v>121</v>
      </c>
      <c r="F283" s="109"/>
      <c r="G283" s="175" t="s">
        <v>718</v>
      </c>
      <c r="H283" s="99" t="s">
        <v>719</v>
      </c>
      <c r="I283" s="99" t="s">
        <v>1481</v>
      </c>
      <c r="J283" s="175" t="s">
        <v>1817</v>
      </c>
      <c r="K283" s="175" t="s">
        <v>1905</v>
      </c>
      <c r="L283" s="175"/>
      <c r="M283" s="175"/>
      <c r="N283" s="175" t="s">
        <v>1791</v>
      </c>
      <c r="O283" s="175" t="s">
        <v>916</v>
      </c>
      <c r="P283" s="175" t="s">
        <v>1904</v>
      </c>
      <c r="Q283" s="175" t="s">
        <v>1574</v>
      </c>
      <c r="R283" s="176" t="s">
        <v>1818</v>
      </c>
      <c r="S283" s="177">
        <v>41486</v>
      </c>
      <c r="T283" s="175"/>
      <c r="U283" s="178" t="s">
        <v>1583</v>
      </c>
      <c r="V283" s="175" t="s">
        <v>1819</v>
      </c>
      <c r="W283" s="179">
        <v>41899</v>
      </c>
      <c r="X283" s="176" t="s">
        <v>2243</v>
      </c>
      <c r="Y283" s="175" t="s">
        <v>1794</v>
      </c>
      <c r="Z283" s="101"/>
      <c r="AA283" s="101"/>
      <c r="AB283" s="101"/>
    </row>
    <row r="284" spans="1:28" ht="15" customHeight="1" x14ac:dyDescent="0.25">
      <c r="A284" s="195">
        <v>0</v>
      </c>
      <c r="B284" s="119" t="s">
        <v>538</v>
      </c>
      <c r="C284" s="119" t="s">
        <v>575</v>
      </c>
      <c r="D284" s="123" t="s">
        <v>1446</v>
      </c>
      <c r="E284" s="90" t="s">
        <v>121</v>
      </c>
      <c r="F284" s="109" t="s">
        <v>1548</v>
      </c>
      <c r="G284" s="119" t="s">
        <v>214</v>
      </c>
      <c r="H284" s="119" t="s">
        <v>219</v>
      </c>
      <c r="I284" s="120" t="s">
        <v>1485</v>
      </c>
      <c r="J284" s="110" t="s">
        <v>345</v>
      </c>
      <c r="K284" s="110" t="s">
        <v>347</v>
      </c>
      <c r="L284" s="99" t="s">
        <v>268</v>
      </c>
      <c r="M284" s="119"/>
      <c r="N284" s="110" t="s">
        <v>348</v>
      </c>
      <c r="O284" s="110"/>
      <c r="P284" s="119" t="s">
        <v>346</v>
      </c>
      <c r="Q284" s="119" t="s">
        <v>346</v>
      </c>
      <c r="R284" s="111" t="s">
        <v>1547</v>
      </c>
      <c r="S284" s="134" t="s">
        <v>1547</v>
      </c>
      <c r="T284" s="119"/>
      <c r="U284" s="119"/>
      <c r="V284" s="119"/>
      <c r="W284" s="134"/>
      <c r="X284" s="111" t="s">
        <v>1077</v>
      </c>
      <c r="Y284" s="120" t="s">
        <v>1090</v>
      </c>
    </row>
    <row r="285" spans="1:28" ht="15" customHeight="1" x14ac:dyDescent="0.25">
      <c r="A285" s="195">
        <v>0</v>
      </c>
      <c r="B285" s="119" t="s">
        <v>538</v>
      </c>
      <c r="C285" s="119" t="s">
        <v>575</v>
      </c>
      <c r="D285" s="123" t="s">
        <v>1447</v>
      </c>
      <c r="E285" s="90" t="s">
        <v>121</v>
      </c>
      <c r="F285" s="109" t="s">
        <v>1549</v>
      </c>
      <c r="G285" s="119" t="s">
        <v>214</v>
      </c>
      <c r="H285" s="119" t="s">
        <v>219</v>
      </c>
      <c r="I285" s="120" t="s">
        <v>1485</v>
      </c>
      <c r="J285" s="110" t="s">
        <v>349</v>
      </c>
      <c r="K285" s="110" t="s">
        <v>350</v>
      </c>
      <c r="L285" s="99" t="s">
        <v>268</v>
      </c>
      <c r="M285" s="119"/>
      <c r="N285" s="110" t="s">
        <v>348</v>
      </c>
      <c r="O285" s="119"/>
      <c r="P285" s="119" t="s">
        <v>346</v>
      </c>
      <c r="Q285" s="119" t="s">
        <v>346</v>
      </c>
      <c r="R285" s="111" t="s">
        <v>1547</v>
      </c>
      <c r="S285" s="134" t="s">
        <v>1547</v>
      </c>
      <c r="T285" s="119"/>
      <c r="U285" s="119"/>
      <c r="V285" s="119"/>
      <c r="W285" s="134"/>
      <c r="X285" s="111" t="s">
        <v>1077</v>
      </c>
      <c r="Y285" s="120" t="s">
        <v>1090</v>
      </c>
    </row>
    <row r="286" spans="1:28" ht="15" customHeight="1" x14ac:dyDescent="0.25">
      <c r="A286" s="195">
        <v>0</v>
      </c>
      <c r="B286" s="119" t="s">
        <v>536</v>
      </c>
      <c r="C286" s="119" t="s">
        <v>569</v>
      </c>
      <c r="D286" s="123" t="s">
        <v>1448</v>
      </c>
      <c r="E286" s="90" t="s">
        <v>121</v>
      </c>
      <c r="F286" s="109" t="s">
        <v>1550</v>
      </c>
      <c r="G286" s="119" t="s">
        <v>214</v>
      </c>
      <c r="H286" s="119" t="s">
        <v>219</v>
      </c>
      <c r="I286" s="120" t="s">
        <v>1485</v>
      </c>
      <c r="J286" s="110" t="s">
        <v>351</v>
      </c>
      <c r="K286" s="110" t="s">
        <v>352</v>
      </c>
      <c r="L286" s="99" t="s">
        <v>268</v>
      </c>
      <c r="M286" s="119"/>
      <c r="N286" s="110" t="s">
        <v>348</v>
      </c>
      <c r="O286" s="119"/>
      <c r="P286" s="119" t="s">
        <v>346</v>
      </c>
      <c r="Q286" s="119" t="s">
        <v>346</v>
      </c>
      <c r="R286" s="111" t="s">
        <v>1547</v>
      </c>
      <c r="S286" s="134" t="s">
        <v>1547</v>
      </c>
      <c r="T286" s="119"/>
      <c r="U286" s="119"/>
      <c r="V286" s="119"/>
      <c r="W286" s="134"/>
      <c r="X286" s="111" t="s">
        <v>1077</v>
      </c>
      <c r="Y286" s="120" t="s">
        <v>1090</v>
      </c>
    </row>
    <row r="287" spans="1:28" ht="15" customHeight="1" x14ac:dyDescent="0.25">
      <c r="A287" s="195">
        <v>0</v>
      </c>
      <c r="B287" s="119" t="s">
        <v>536</v>
      </c>
      <c r="C287" s="119" t="s">
        <v>555</v>
      </c>
      <c r="D287" s="123" t="s">
        <v>1449</v>
      </c>
      <c r="E287" s="90" t="s">
        <v>121</v>
      </c>
      <c r="F287" s="109" t="s">
        <v>1552</v>
      </c>
      <c r="G287" s="119" t="s">
        <v>214</v>
      </c>
      <c r="H287" s="119" t="s">
        <v>219</v>
      </c>
      <c r="I287" s="120" t="s">
        <v>1485</v>
      </c>
      <c r="J287" s="120" t="s">
        <v>527</v>
      </c>
      <c r="K287" s="120" t="s">
        <v>528</v>
      </c>
      <c r="L287" s="99" t="s">
        <v>268</v>
      </c>
      <c r="M287" s="119"/>
      <c r="N287" s="120" t="s">
        <v>404</v>
      </c>
      <c r="O287" s="120" t="s">
        <v>288</v>
      </c>
      <c r="P287" s="119" t="s">
        <v>526</v>
      </c>
      <c r="Q287" s="119"/>
      <c r="R287" s="111" t="s">
        <v>1547</v>
      </c>
      <c r="S287" s="134" t="s">
        <v>1547</v>
      </c>
      <c r="T287" s="119"/>
      <c r="U287" s="120" t="s">
        <v>691</v>
      </c>
      <c r="V287" s="119"/>
      <c r="W287" s="134"/>
      <c r="X287" s="111" t="s">
        <v>1077</v>
      </c>
      <c r="Y287" s="120" t="s">
        <v>1090</v>
      </c>
    </row>
    <row r="288" spans="1:28" ht="30" customHeight="1" x14ac:dyDescent="0.25">
      <c r="A288" s="195">
        <v>1</v>
      </c>
      <c r="B288" s="175"/>
      <c r="C288" s="175"/>
      <c r="D288" s="180" t="s">
        <v>1816</v>
      </c>
      <c r="E288" s="90" t="s">
        <v>121</v>
      </c>
      <c r="F288" s="109"/>
      <c r="G288" s="175" t="s">
        <v>718</v>
      </c>
      <c r="H288" s="99" t="s">
        <v>719</v>
      </c>
      <c r="I288" s="99" t="s">
        <v>1481</v>
      </c>
      <c r="J288" s="175" t="s">
        <v>1821</v>
      </c>
      <c r="K288" s="175" t="s">
        <v>1907</v>
      </c>
      <c r="L288" s="175"/>
      <c r="M288" s="175"/>
      <c r="N288" s="175" t="s">
        <v>1791</v>
      </c>
      <c r="O288" s="181">
        <v>40792</v>
      </c>
      <c r="P288" s="175" t="s">
        <v>1906</v>
      </c>
      <c r="Q288" s="175" t="s">
        <v>1574</v>
      </c>
      <c r="R288" s="176" t="s">
        <v>1822</v>
      </c>
      <c r="S288" s="177">
        <v>41716</v>
      </c>
      <c r="T288" s="175"/>
      <c r="U288" s="178" t="s">
        <v>1583</v>
      </c>
      <c r="V288" s="175" t="s">
        <v>1823</v>
      </c>
      <c r="W288" s="179">
        <v>41899</v>
      </c>
      <c r="X288" s="176" t="s">
        <v>2243</v>
      </c>
      <c r="Y288" s="175" t="s">
        <v>1794</v>
      </c>
    </row>
    <row r="289" spans="1:28" ht="15" customHeight="1" x14ac:dyDescent="0.25">
      <c r="A289" s="195">
        <v>0</v>
      </c>
      <c r="B289" s="119" t="s">
        <v>536</v>
      </c>
      <c r="C289" s="119" t="s">
        <v>574</v>
      </c>
      <c r="D289" s="123" t="s">
        <v>1451</v>
      </c>
      <c r="E289" s="90" t="s">
        <v>1504</v>
      </c>
      <c r="F289" s="109" t="s">
        <v>2159</v>
      </c>
      <c r="G289" s="119" t="s">
        <v>214</v>
      </c>
      <c r="H289" s="119" t="s">
        <v>219</v>
      </c>
      <c r="I289" s="120" t="s">
        <v>1485</v>
      </c>
      <c r="J289" s="120" t="s">
        <v>463</v>
      </c>
      <c r="K289" s="120" t="s">
        <v>464</v>
      </c>
      <c r="L289" s="99" t="s">
        <v>268</v>
      </c>
      <c r="M289" s="119"/>
      <c r="N289" s="120" t="s">
        <v>397</v>
      </c>
      <c r="O289" s="120"/>
      <c r="P289" s="119" t="s">
        <v>282</v>
      </c>
      <c r="Q289" s="119"/>
      <c r="R289" s="111" t="s">
        <v>1547</v>
      </c>
      <c r="S289" s="134" t="s">
        <v>1547</v>
      </c>
      <c r="T289" s="119"/>
      <c r="U289" s="119"/>
      <c r="V289" s="119"/>
      <c r="W289" s="134"/>
      <c r="X289" s="111" t="s">
        <v>1077</v>
      </c>
      <c r="Y289" s="120" t="s">
        <v>1090</v>
      </c>
      <c r="Z289" s="45"/>
      <c r="AA289" s="45"/>
      <c r="AB289" s="45"/>
    </row>
    <row r="290" spans="1:28" ht="15" customHeight="1" x14ac:dyDescent="0.25">
      <c r="A290" s="195">
        <v>0</v>
      </c>
      <c r="B290" s="119" t="s">
        <v>536</v>
      </c>
      <c r="C290" s="119" t="s">
        <v>550</v>
      </c>
      <c r="D290" s="123" t="s">
        <v>1452</v>
      </c>
      <c r="E290" s="90" t="s">
        <v>121</v>
      </c>
      <c r="F290" s="109" t="s">
        <v>498</v>
      </c>
      <c r="G290" s="119" t="s">
        <v>214</v>
      </c>
      <c r="H290" s="119" t="s">
        <v>219</v>
      </c>
      <c r="I290" s="120" t="s">
        <v>1485</v>
      </c>
      <c r="J290" s="120" t="s">
        <v>511</v>
      </c>
      <c r="K290" s="120" t="s">
        <v>512</v>
      </c>
      <c r="L290" s="99" t="s">
        <v>268</v>
      </c>
      <c r="M290" s="119"/>
      <c r="N290" s="120" t="s">
        <v>510</v>
      </c>
      <c r="O290" s="120" t="s">
        <v>513</v>
      </c>
      <c r="P290" s="119" t="s">
        <v>507</v>
      </c>
      <c r="Q290" s="119"/>
      <c r="R290" s="111" t="s">
        <v>1547</v>
      </c>
      <c r="S290" s="134" t="s">
        <v>1547</v>
      </c>
      <c r="T290" s="119"/>
      <c r="U290" s="120" t="s">
        <v>508</v>
      </c>
      <c r="V290" s="119"/>
      <c r="W290" s="134"/>
      <c r="X290" s="111" t="s">
        <v>1077</v>
      </c>
      <c r="Y290" s="120" t="s">
        <v>1090</v>
      </c>
    </row>
    <row r="291" spans="1:28" ht="15" customHeight="1" x14ac:dyDescent="0.25">
      <c r="A291" s="195">
        <v>0</v>
      </c>
      <c r="B291" s="119" t="s">
        <v>536</v>
      </c>
      <c r="C291" s="119" t="s">
        <v>574</v>
      </c>
      <c r="D291" s="123" t="s">
        <v>1453</v>
      </c>
      <c r="E291" s="90" t="s">
        <v>1504</v>
      </c>
      <c r="F291" s="109" t="s">
        <v>1542</v>
      </c>
      <c r="G291" s="119" t="s">
        <v>214</v>
      </c>
      <c r="H291" s="119" t="s">
        <v>219</v>
      </c>
      <c r="I291" s="120" t="s">
        <v>1485</v>
      </c>
      <c r="J291" s="120" t="s">
        <v>388</v>
      </c>
      <c r="K291" s="120" t="s">
        <v>467</v>
      </c>
      <c r="L291" s="99" t="s">
        <v>268</v>
      </c>
      <c r="M291" s="119"/>
      <c r="N291" s="120" t="s">
        <v>450</v>
      </c>
      <c r="O291" s="120"/>
      <c r="P291" s="119" t="s">
        <v>385</v>
      </c>
      <c r="Q291" s="119"/>
      <c r="R291" s="111" t="s">
        <v>1547</v>
      </c>
      <c r="S291" s="134" t="s">
        <v>1547</v>
      </c>
      <c r="T291" s="119"/>
      <c r="U291" s="119"/>
      <c r="V291" s="119"/>
      <c r="W291" s="134"/>
      <c r="X291" s="111" t="s">
        <v>1077</v>
      </c>
      <c r="Y291" s="120" t="s">
        <v>1090</v>
      </c>
      <c r="Z291" s="45"/>
      <c r="AA291" s="45"/>
      <c r="AB291" s="45"/>
    </row>
    <row r="292" spans="1:28" ht="15" customHeight="1" x14ac:dyDescent="0.25">
      <c r="A292" s="195">
        <v>0</v>
      </c>
      <c r="B292" s="119" t="s">
        <v>536</v>
      </c>
      <c r="C292" s="119" t="s">
        <v>574</v>
      </c>
      <c r="D292" s="123" t="s">
        <v>1454</v>
      </c>
      <c r="E292" s="90" t="s">
        <v>1504</v>
      </c>
      <c r="F292" s="109" t="s">
        <v>1542</v>
      </c>
      <c r="G292" s="119" t="s">
        <v>214</v>
      </c>
      <c r="H292" s="119" t="s">
        <v>219</v>
      </c>
      <c r="I292" s="120" t="s">
        <v>1485</v>
      </c>
      <c r="J292" s="120" t="s">
        <v>388</v>
      </c>
      <c r="K292" s="120" t="s">
        <v>389</v>
      </c>
      <c r="L292" s="120" t="s">
        <v>269</v>
      </c>
      <c r="M292" s="119"/>
      <c r="N292" s="120" t="s">
        <v>284</v>
      </c>
      <c r="O292" s="120"/>
      <c r="P292" s="119" t="s">
        <v>282</v>
      </c>
      <c r="Q292" s="119"/>
      <c r="R292" s="111" t="s">
        <v>1547</v>
      </c>
      <c r="S292" s="134" t="s">
        <v>1547</v>
      </c>
      <c r="T292" s="119"/>
      <c r="U292" s="119"/>
      <c r="V292" s="119"/>
      <c r="W292" s="134"/>
      <c r="X292" s="111" t="s">
        <v>1077</v>
      </c>
      <c r="Y292" s="120" t="s">
        <v>1090</v>
      </c>
      <c r="Z292" s="45"/>
      <c r="AA292" s="45"/>
      <c r="AB292" s="45"/>
    </row>
    <row r="293" spans="1:28" ht="15" customHeight="1" x14ac:dyDescent="0.25">
      <c r="A293" s="195">
        <v>0</v>
      </c>
      <c r="B293" s="119" t="s">
        <v>536</v>
      </c>
      <c r="C293" s="119" t="s">
        <v>562</v>
      </c>
      <c r="D293" s="123" t="s">
        <v>1455</v>
      </c>
      <c r="E293" s="90" t="s">
        <v>1519</v>
      </c>
      <c r="F293" s="109"/>
      <c r="G293" s="119" t="s">
        <v>214</v>
      </c>
      <c r="H293" s="119" t="s">
        <v>216</v>
      </c>
      <c r="I293" s="120" t="s">
        <v>1486</v>
      </c>
      <c r="J293" s="120" t="s">
        <v>334</v>
      </c>
      <c r="K293" s="120" t="s">
        <v>336</v>
      </c>
      <c r="L293" s="99" t="s">
        <v>268</v>
      </c>
      <c r="M293" s="119"/>
      <c r="N293" s="120" t="s">
        <v>284</v>
      </c>
      <c r="O293" s="120"/>
      <c r="P293" s="119" t="s">
        <v>335</v>
      </c>
      <c r="Q293" s="119"/>
      <c r="R293" s="133" t="s">
        <v>1504</v>
      </c>
      <c r="S293" s="134" t="s">
        <v>2135</v>
      </c>
      <c r="T293" s="119"/>
      <c r="U293" s="119"/>
      <c r="V293" s="119"/>
      <c r="W293" s="134"/>
      <c r="X293" s="111" t="s">
        <v>1077</v>
      </c>
      <c r="Y293" s="120" t="s">
        <v>1090</v>
      </c>
      <c r="Z293" s="45"/>
      <c r="AA293" s="45"/>
      <c r="AB293" s="45"/>
    </row>
    <row r="294" spans="1:28" ht="15" customHeight="1" x14ac:dyDescent="0.25">
      <c r="A294" s="195">
        <v>0</v>
      </c>
      <c r="B294" s="119" t="s">
        <v>536</v>
      </c>
      <c r="C294" s="119" t="s">
        <v>562</v>
      </c>
      <c r="D294" s="123" t="s">
        <v>1456</v>
      </c>
      <c r="E294" s="90" t="s">
        <v>1519</v>
      </c>
      <c r="F294" s="109"/>
      <c r="G294" s="119" t="s">
        <v>214</v>
      </c>
      <c r="H294" s="119" t="s">
        <v>216</v>
      </c>
      <c r="I294" s="120" t="s">
        <v>1486</v>
      </c>
      <c r="J294" s="120" t="s">
        <v>337</v>
      </c>
      <c r="K294" s="120" t="s">
        <v>338</v>
      </c>
      <c r="L294" s="91" t="s">
        <v>267</v>
      </c>
      <c r="M294" s="119"/>
      <c r="N294" s="120" t="s">
        <v>284</v>
      </c>
      <c r="O294" s="120"/>
      <c r="P294" s="119" t="s">
        <v>335</v>
      </c>
      <c r="Q294" s="119"/>
      <c r="R294" s="133" t="s">
        <v>1504</v>
      </c>
      <c r="S294" s="134" t="s">
        <v>2135</v>
      </c>
      <c r="T294" s="119"/>
      <c r="U294" s="119"/>
      <c r="V294" s="119"/>
      <c r="W294" s="134"/>
      <c r="X294" s="111" t="s">
        <v>1077</v>
      </c>
      <c r="Y294" s="120" t="s">
        <v>1090</v>
      </c>
      <c r="Z294" s="45"/>
      <c r="AA294" s="45"/>
      <c r="AB294" s="45"/>
    </row>
    <row r="295" spans="1:28" ht="15" customHeight="1" x14ac:dyDescent="0.25">
      <c r="A295" s="195">
        <v>0</v>
      </c>
      <c r="B295" s="119" t="s">
        <v>546</v>
      </c>
      <c r="C295" s="119" t="s">
        <v>560</v>
      </c>
      <c r="D295" s="123" t="s">
        <v>1457</v>
      </c>
      <c r="E295" s="90" t="s">
        <v>121</v>
      </c>
      <c r="F295" s="109" t="s">
        <v>498</v>
      </c>
      <c r="G295" s="119" t="s">
        <v>214</v>
      </c>
      <c r="H295" s="119" t="s">
        <v>761</v>
      </c>
      <c r="I295" s="120" t="s">
        <v>1487</v>
      </c>
      <c r="J295" s="120" t="s">
        <v>339</v>
      </c>
      <c r="K295" s="120" t="s">
        <v>340</v>
      </c>
      <c r="L295" s="91" t="s">
        <v>267</v>
      </c>
      <c r="M295" s="119"/>
      <c r="N295" s="120" t="s">
        <v>302</v>
      </c>
      <c r="O295" s="120"/>
      <c r="P295" s="119" t="s">
        <v>300</v>
      </c>
      <c r="Q295" s="119"/>
      <c r="R295" s="111" t="s">
        <v>1547</v>
      </c>
      <c r="S295" s="134" t="s">
        <v>1547</v>
      </c>
      <c r="T295" s="119"/>
      <c r="U295" s="119"/>
      <c r="V295" s="119"/>
      <c r="W295" s="134"/>
      <c r="X295" s="111" t="s">
        <v>1077</v>
      </c>
      <c r="Y295" s="120" t="s">
        <v>1090</v>
      </c>
    </row>
    <row r="296" spans="1:28" ht="15" customHeight="1" x14ac:dyDescent="0.25">
      <c r="A296" s="195">
        <v>0</v>
      </c>
      <c r="B296" s="119" t="s">
        <v>540</v>
      </c>
      <c r="C296" s="119" t="s">
        <v>561</v>
      </c>
      <c r="D296" s="123" t="s">
        <v>1458</v>
      </c>
      <c r="E296" s="90" t="s">
        <v>121</v>
      </c>
      <c r="F296" s="109"/>
      <c r="G296" s="119" t="s">
        <v>208</v>
      </c>
      <c r="H296" s="119" t="s">
        <v>723</v>
      </c>
      <c r="I296" s="120" t="s">
        <v>1488</v>
      </c>
      <c r="J296" s="120" t="s">
        <v>451</v>
      </c>
      <c r="K296" s="120" t="s">
        <v>452</v>
      </c>
      <c r="L296" s="99" t="s">
        <v>268</v>
      </c>
      <c r="M296" s="119"/>
      <c r="N296" s="120" t="s">
        <v>397</v>
      </c>
      <c r="O296" s="120" t="s">
        <v>453</v>
      </c>
      <c r="P296" s="119" t="s">
        <v>685</v>
      </c>
      <c r="Q296" s="119" t="s">
        <v>685</v>
      </c>
      <c r="R296" s="98" t="s">
        <v>121</v>
      </c>
      <c r="S296" s="134">
        <v>40927</v>
      </c>
      <c r="T296" s="119" t="s">
        <v>686</v>
      </c>
      <c r="U296" s="120" t="s">
        <v>692</v>
      </c>
      <c r="V296" s="119"/>
      <c r="W296" s="134">
        <v>41897</v>
      </c>
      <c r="X296" s="111" t="s">
        <v>1077</v>
      </c>
      <c r="Y296" s="120" t="s">
        <v>1090</v>
      </c>
    </row>
    <row r="297" spans="1:28" ht="15" customHeight="1" x14ac:dyDescent="0.25">
      <c r="A297" s="195">
        <v>0</v>
      </c>
      <c r="B297" s="119" t="s">
        <v>540</v>
      </c>
      <c r="C297" s="119" t="s">
        <v>561</v>
      </c>
      <c r="D297" s="123" t="s">
        <v>1459</v>
      </c>
      <c r="E297" s="90" t="s">
        <v>121</v>
      </c>
      <c r="F297" s="109" t="s">
        <v>498</v>
      </c>
      <c r="G297" s="119" t="s">
        <v>208</v>
      </c>
      <c r="H297" s="119" t="s">
        <v>723</v>
      </c>
      <c r="I297" s="120" t="s">
        <v>1488</v>
      </c>
      <c r="J297" s="122" t="s">
        <v>359</v>
      </c>
      <c r="K297" s="119" t="s">
        <v>361</v>
      </c>
      <c r="L297" s="99" t="s">
        <v>287</v>
      </c>
      <c r="M297" s="119"/>
      <c r="N297" s="123" t="s">
        <v>362</v>
      </c>
      <c r="O297" s="123"/>
      <c r="P297" s="119" t="s">
        <v>360</v>
      </c>
      <c r="Q297" s="119" t="s">
        <v>278</v>
      </c>
      <c r="R297" s="98" t="s">
        <v>121</v>
      </c>
      <c r="S297" s="134" t="s">
        <v>1547</v>
      </c>
      <c r="T297" s="119"/>
      <c r="U297" s="119"/>
      <c r="V297" s="119"/>
      <c r="W297" s="134"/>
      <c r="X297" s="111" t="s">
        <v>1077</v>
      </c>
      <c r="Y297" s="120" t="s">
        <v>1090</v>
      </c>
    </row>
    <row r="298" spans="1:28" ht="15" customHeight="1" x14ac:dyDescent="0.25">
      <c r="A298" s="195">
        <v>0</v>
      </c>
      <c r="B298" s="119" t="s">
        <v>540</v>
      </c>
      <c r="C298" s="119" t="s">
        <v>561</v>
      </c>
      <c r="D298" s="123" t="s">
        <v>1460</v>
      </c>
      <c r="E298" s="90" t="s">
        <v>1504</v>
      </c>
      <c r="F298" s="109" t="s">
        <v>1510</v>
      </c>
      <c r="G298" s="119" t="s">
        <v>208</v>
      </c>
      <c r="H298" s="119" t="s">
        <v>211</v>
      </c>
      <c r="I298" s="120" t="s">
        <v>1489</v>
      </c>
      <c r="J298" s="120" t="s">
        <v>469</v>
      </c>
      <c r="K298" s="120" t="s">
        <v>470</v>
      </c>
      <c r="L298" s="99" t="s">
        <v>268</v>
      </c>
      <c r="M298" s="119"/>
      <c r="N298" s="120" t="s">
        <v>397</v>
      </c>
      <c r="O298" s="120" t="s">
        <v>471</v>
      </c>
      <c r="P298" s="119" t="s">
        <v>685</v>
      </c>
      <c r="Q298" s="119" t="s">
        <v>685</v>
      </c>
      <c r="R298" s="98" t="s">
        <v>121</v>
      </c>
      <c r="S298" s="134">
        <v>40927</v>
      </c>
      <c r="T298" s="119" t="s">
        <v>686</v>
      </c>
      <c r="U298" s="120" t="s">
        <v>687</v>
      </c>
      <c r="V298" s="119"/>
      <c r="W298" s="134">
        <v>41897</v>
      </c>
      <c r="X298" s="111" t="s">
        <v>1077</v>
      </c>
      <c r="Y298" s="120" t="s">
        <v>1090</v>
      </c>
      <c r="Z298" s="45"/>
      <c r="AA298" s="45"/>
      <c r="AB298" s="45"/>
    </row>
    <row r="299" spans="1:28" ht="15" customHeight="1" x14ac:dyDescent="0.25">
      <c r="A299" s="195">
        <v>0</v>
      </c>
      <c r="B299" s="119" t="s">
        <v>544</v>
      </c>
      <c r="C299" s="119" t="s">
        <v>553</v>
      </c>
      <c r="D299" s="123" t="s">
        <v>1461</v>
      </c>
      <c r="E299" s="90" t="s">
        <v>121</v>
      </c>
      <c r="F299" s="109" t="s">
        <v>1514</v>
      </c>
      <c r="G299" s="119" t="s">
        <v>208</v>
      </c>
      <c r="H299" s="119" t="s">
        <v>213</v>
      </c>
      <c r="I299" s="120" t="s">
        <v>1490</v>
      </c>
      <c r="J299" s="120" t="s">
        <v>281</v>
      </c>
      <c r="K299" s="120" t="s">
        <v>283</v>
      </c>
      <c r="L299" s="99" t="s">
        <v>268</v>
      </c>
      <c r="M299" s="119"/>
      <c r="N299" s="120" t="s">
        <v>284</v>
      </c>
      <c r="O299" s="120"/>
      <c r="P299" s="119" t="s">
        <v>282</v>
      </c>
      <c r="Q299" s="119"/>
      <c r="R299" s="111" t="s">
        <v>1547</v>
      </c>
      <c r="S299" s="134" t="s">
        <v>1547</v>
      </c>
      <c r="T299" s="119"/>
      <c r="U299" s="119"/>
      <c r="V299" s="119"/>
      <c r="W299" s="134"/>
      <c r="X299" s="111" t="s">
        <v>1077</v>
      </c>
      <c r="Y299" s="120" t="s">
        <v>1090</v>
      </c>
    </row>
    <row r="300" spans="1:28" ht="15" customHeight="1" x14ac:dyDescent="0.25">
      <c r="A300" s="195">
        <v>0</v>
      </c>
      <c r="B300" s="119" t="s">
        <v>544</v>
      </c>
      <c r="C300" s="119" t="s">
        <v>543</v>
      </c>
      <c r="D300" s="123" t="s">
        <v>1462</v>
      </c>
      <c r="E300" s="90" t="s">
        <v>121</v>
      </c>
      <c r="F300" s="109" t="s">
        <v>498</v>
      </c>
      <c r="G300" s="119" t="s">
        <v>208</v>
      </c>
      <c r="H300" s="119" t="s">
        <v>213</v>
      </c>
      <c r="I300" s="120" t="s">
        <v>1490</v>
      </c>
      <c r="J300" s="120" t="s">
        <v>292</v>
      </c>
      <c r="K300" s="120" t="s">
        <v>293</v>
      </c>
      <c r="L300" s="91" t="s">
        <v>267</v>
      </c>
      <c r="M300" s="119"/>
      <c r="N300" s="120" t="s">
        <v>284</v>
      </c>
      <c r="O300" s="120"/>
      <c r="P300" s="119" t="s">
        <v>282</v>
      </c>
      <c r="Q300" s="119"/>
      <c r="R300" s="111" t="s">
        <v>1547</v>
      </c>
      <c r="S300" s="134" t="s">
        <v>1547</v>
      </c>
      <c r="T300" s="119"/>
      <c r="U300" s="119"/>
      <c r="V300" s="119"/>
      <c r="W300" s="134"/>
      <c r="X300" s="111" t="s">
        <v>1077</v>
      </c>
      <c r="Y300" s="120" t="s">
        <v>1090</v>
      </c>
    </row>
    <row r="301" spans="1:28" ht="15" customHeight="1" x14ac:dyDescent="0.25">
      <c r="A301" s="195">
        <v>0</v>
      </c>
      <c r="B301" s="119" t="s">
        <v>544</v>
      </c>
      <c r="C301" s="119" t="s">
        <v>543</v>
      </c>
      <c r="D301" s="123" t="s">
        <v>1463</v>
      </c>
      <c r="E301" s="90" t="s">
        <v>1504</v>
      </c>
      <c r="F301" s="109" t="s">
        <v>1517</v>
      </c>
      <c r="G301" s="119" t="s">
        <v>208</v>
      </c>
      <c r="H301" s="119" t="s">
        <v>213</v>
      </c>
      <c r="I301" s="120" t="s">
        <v>1490</v>
      </c>
      <c r="J301" s="120" t="s">
        <v>421</v>
      </c>
      <c r="K301" s="120" t="s">
        <v>422</v>
      </c>
      <c r="L301" s="91" t="s">
        <v>267</v>
      </c>
      <c r="M301" s="119"/>
      <c r="N301" s="120" t="s">
        <v>397</v>
      </c>
      <c r="O301" s="120" t="s">
        <v>423</v>
      </c>
      <c r="P301" s="119" t="s">
        <v>685</v>
      </c>
      <c r="Q301" s="119" t="s">
        <v>685</v>
      </c>
      <c r="R301" s="98" t="s">
        <v>121</v>
      </c>
      <c r="S301" s="134">
        <v>40921</v>
      </c>
      <c r="T301" s="119" t="s">
        <v>686</v>
      </c>
      <c r="U301" s="120" t="s">
        <v>692</v>
      </c>
      <c r="V301" s="119"/>
      <c r="W301" s="134">
        <v>41897</v>
      </c>
      <c r="X301" s="111" t="s">
        <v>1077</v>
      </c>
      <c r="Y301" s="120" t="s">
        <v>1090</v>
      </c>
      <c r="Z301" s="45"/>
      <c r="AA301" s="45"/>
      <c r="AB301" s="45"/>
    </row>
    <row r="302" spans="1:28" ht="15" customHeight="1" x14ac:dyDescent="0.25">
      <c r="A302" s="195">
        <v>0</v>
      </c>
      <c r="B302" s="119" t="s">
        <v>544</v>
      </c>
      <c r="C302" s="119" t="s">
        <v>556</v>
      </c>
      <c r="D302" s="123" t="s">
        <v>1464</v>
      </c>
      <c r="E302" s="90" t="s">
        <v>121</v>
      </c>
      <c r="F302" s="109" t="s">
        <v>498</v>
      </c>
      <c r="G302" s="119" t="s">
        <v>208</v>
      </c>
      <c r="H302" s="119" t="s">
        <v>213</v>
      </c>
      <c r="I302" s="120" t="s">
        <v>1490</v>
      </c>
      <c r="J302" s="120" t="s">
        <v>332</v>
      </c>
      <c r="K302" s="120" t="s">
        <v>333</v>
      </c>
      <c r="L302" s="91" t="s">
        <v>267</v>
      </c>
      <c r="M302" s="119"/>
      <c r="N302" s="120" t="s">
        <v>284</v>
      </c>
      <c r="O302" s="120"/>
      <c r="P302" s="119" t="s">
        <v>282</v>
      </c>
      <c r="Q302" s="119"/>
      <c r="R302" s="111" t="s">
        <v>1547</v>
      </c>
      <c r="S302" s="129" t="s">
        <v>1547</v>
      </c>
      <c r="T302" s="119"/>
      <c r="U302" s="119"/>
      <c r="V302" s="119"/>
      <c r="W302" s="134"/>
      <c r="X302" s="111" t="s">
        <v>1077</v>
      </c>
      <c r="Y302" s="120" t="s">
        <v>1090</v>
      </c>
    </row>
    <row r="303" spans="1:28" ht="15" customHeight="1" x14ac:dyDescent="0.25">
      <c r="A303" s="195">
        <v>0</v>
      </c>
      <c r="B303" s="119" t="s">
        <v>544</v>
      </c>
      <c r="C303" s="119" t="s">
        <v>564</v>
      </c>
      <c r="D303" s="123" t="s">
        <v>1465</v>
      </c>
      <c r="E303" s="90" t="s">
        <v>1504</v>
      </c>
      <c r="F303" s="109" t="s">
        <v>1515</v>
      </c>
      <c r="G303" s="119" t="s">
        <v>208</v>
      </c>
      <c r="H303" s="119" t="s">
        <v>213</v>
      </c>
      <c r="I303" s="120" t="s">
        <v>1490</v>
      </c>
      <c r="J303" s="120" t="s">
        <v>501</v>
      </c>
      <c r="K303" s="120" t="s">
        <v>502</v>
      </c>
      <c r="L303" s="120" t="s">
        <v>498</v>
      </c>
      <c r="M303" s="119"/>
      <c r="N303" s="120" t="s">
        <v>404</v>
      </c>
      <c r="O303" s="120"/>
      <c r="P303" s="119" t="s">
        <v>497</v>
      </c>
      <c r="Q303" s="119"/>
      <c r="R303" s="111" t="s">
        <v>1547</v>
      </c>
      <c r="S303" s="111" t="s">
        <v>1547</v>
      </c>
      <c r="T303" s="119"/>
      <c r="U303" s="119"/>
      <c r="V303" s="119"/>
      <c r="W303" s="134"/>
      <c r="X303" s="111" t="s">
        <v>1077</v>
      </c>
      <c r="Y303" s="120" t="s">
        <v>1090</v>
      </c>
      <c r="Z303" s="45"/>
      <c r="AA303" s="45"/>
      <c r="AB303" s="45"/>
    </row>
    <row r="304" spans="1:28" ht="15" customHeight="1" x14ac:dyDescent="0.25">
      <c r="A304" s="195">
        <v>0</v>
      </c>
      <c r="B304" s="119" t="s">
        <v>544</v>
      </c>
      <c r="C304" s="119" t="s">
        <v>543</v>
      </c>
      <c r="D304" s="123" t="s">
        <v>1466</v>
      </c>
      <c r="E304" s="90" t="s">
        <v>1519</v>
      </c>
      <c r="F304" s="109" t="s">
        <v>2161</v>
      </c>
      <c r="G304" s="119" t="s">
        <v>208</v>
      </c>
      <c r="H304" s="119" t="s">
        <v>213</v>
      </c>
      <c r="I304" s="120" t="s">
        <v>1490</v>
      </c>
      <c r="J304" s="120" t="s">
        <v>380</v>
      </c>
      <c r="K304" s="120" t="s">
        <v>381</v>
      </c>
      <c r="L304" s="99" t="s">
        <v>268</v>
      </c>
      <c r="M304" s="119"/>
      <c r="N304" s="120" t="s">
        <v>284</v>
      </c>
      <c r="O304" s="120"/>
      <c r="P304" s="119" t="s">
        <v>282</v>
      </c>
      <c r="Q304" s="119"/>
      <c r="R304" s="111" t="s">
        <v>1547</v>
      </c>
      <c r="S304" s="111" t="s">
        <v>1547</v>
      </c>
      <c r="T304" s="119"/>
      <c r="U304" s="119"/>
      <c r="V304" s="119"/>
      <c r="W304" s="134"/>
      <c r="X304" s="111" t="s">
        <v>1077</v>
      </c>
      <c r="Y304" s="120" t="s">
        <v>1090</v>
      </c>
      <c r="Z304" s="45"/>
      <c r="AA304" s="45"/>
      <c r="AB304" s="45"/>
    </row>
    <row r="305" spans="1:28" ht="15" customHeight="1" x14ac:dyDescent="0.25">
      <c r="A305" s="195">
        <v>0</v>
      </c>
      <c r="B305" s="119" t="s">
        <v>544</v>
      </c>
      <c r="C305" s="119" t="s">
        <v>556</v>
      </c>
      <c r="D305" s="123" t="s">
        <v>1467</v>
      </c>
      <c r="E305" s="90" t="s">
        <v>1519</v>
      </c>
      <c r="F305" s="109" t="s">
        <v>2161</v>
      </c>
      <c r="G305" s="119" t="s">
        <v>208</v>
      </c>
      <c r="H305" s="119" t="s">
        <v>213</v>
      </c>
      <c r="I305" s="120" t="s">
        <v>1490</v>
      </c>
      <c r="J305" s="120" t="s">
        <v>353</v>
      </c>
      <c r="K305" s="120" t="s">
        <v>354</v>
      </c>
      <c r="L305" s="99" t="s">
        <v>268</v>
      </c>
      <c r="M305" s="119"/>
      <c r="N305" s="120" t="s">
        <v>284</v>
      </c>
      <c r="O305" s="120"/>
      <c r="P305" s="119" t="s">
        <v>282</v>
      </c>
      <c r="Q305" s="119"/>
      <c r="R305" s="111" t="s">
        <v>1547</v>
      </c>
      <c r="S305" s="111" t="s">
        <v>1547</v>
      </c>
      <c r="T305" s="119"/>
      <c r="U305" s="119"/>
      <c r="V305" s="119"/>
      <c r="W305" s="134"/>
      <c r="X305" s="111" t="s">
        <v>1077</v>
      </c>
      <c r="Y305" s="120" t="s">
        <v>1090</v>
      </c>
      <c r="Z305" s="45"/>
      <c r="AA305" s="45"/>
      <c r="AB305" s="45"/>
    </row>
    <row r="306" spans="1:28" ht="15" customHeight="1" x14ac:dyDescent="0.25">
      <c r="A306" s="195">
        <v>0</v>
      </c>
      <c r="B306" s="119" t="s">
        <v>544</v>
      </c>
      <c r="C306" s="119" t="s">
        <v>571</v>
      </c>
      <c r="D306" s="123" t="s">
        <v>1468</v>
      </c>
      <c r="E306" s="90" t="s">
        <v>1519</v>
      </c>
      <c r="F306" s="109"/>
      <c r="G306" s="119" t="s">
        <v>208</v>
      </c>
      <c r="H306" s="119" t="s">
        <v>213</v>
      </c>
      <c r="I306" s="120" t="s">
        <v>1490</v>
      </c>
      <c r="J306" s="120" t="s">
        <v>355</v>
      </c>
      <c r="K306" s="120" t="s">
        <v>356</v>
      </c>
      <c r="L306" s="99" t="s">
        <v>287</v>
      </c>
      <c r="M306" s="119"/>
      <c r="N306" s="120" t="s">
        <v>284</v>
      </c>
      <c r="O306" s="120"/>
      <c r="P306" s="119" t="s">
        <v>282</v>
      </c>
      <c r="Q306" s="119"/>
      <c r="R306" s="111" t="s">
        <v>1547</v>
      </c>
      <c r="S306" s="111" t="s">
        <v>1547</v>
      </c>
      <c r="T306" s="119"/>
      <c r="U306" s="119"/>
      <c r="V306" s="119"/>
      <c r="W306" s="134"/>
      <c r="X306" s="111" t="s">
        <v>1077</v>
      </c>
      <c r="Y306" s="120" t="s">
        <v>1090</v>
      </c>
      <c r="Z306" s="45"/>
      <c r="AA306" s="45"/>
      <c r="AB306" s="45"/>
    </row>
    <row r="307" spans="1:28" ht="15" customHeight="1" x14ac:dyDescent="0.25">
      <c r="A307" s="195">
        <v>0</v>
      </c>
      <c r="B307" s="119" t="s">
        <v>544</v>
      </c>
      <c r="C307" s="119" t="s">
        <v>543</v>
      </c>
      <c r="D307" s="123" t="s">
        <v>1469</v>
      </c>
      <c r="E307" s="90" t="s">
        <v>1504</v>
      </c>
      <c r="F307" s="109" t="s">
        <v>2384</v>
      </c>
      <c r="G307" s="119" t="s">
        <v>208</v>
      </c>
      <c r="H307" s="119" t="s">
        <v>213</v>
      </c>
      <c r="I307" s="120" t="s">
        <v>1490</v>
      </c>
      <c r="J307" s="120" t="s">
        <v>357</v>
      </c>
      <c r="K307" s="120" t="s">
        <v>358</v>
      </c>
      <c r="L307" s="91" t="s">
        <v>267</v>
      </c>
      <c r="M307" s="119"/>
      <c r="N307" s="120" t="s">
        <v>284</v>
      </c>
      <c r="O307" s="120"/>
      <c r="P307" s="119" t="s">
        <v>282</v>
      </c>
      <c r="Q307" s="119"/>
      <c r="R307" s="111" t="s">
        <v>1547</v>
      </c>
      <c r="S307" s="111" t="s">
        <v>1547</v>
      </c>
      <c r="T307" s="119"/>
      <c r="U307" s="119"/>
      <c r="V307" s="119"/>
      <c r="W307" s="134"/>
      <c r="X307" s="111" t="s">
        <v>1077</v>
      </c>
      <c r="Y307" s="120" t="s">
        <v>1090</v>
      </c>
      <c r="Z307" s="45"/>
      <c r="AA307" s="45"/>
      <c r="AB307" s="45"/>
    </row>
    <row r="308" spans="1:28" ht="15" customHeight="1" x14ac:dyDescent="0.25">
      <c r="A308" s="195">
        <v>0</v>
      </c>
      <c r="B308" s="119" t="s">
        <v>544</v>
      </c>
      <c r="C308" s="119" t="s">
        <v>568</v>
      </c>
      <c r="D308" s="123" t="s">
        <v>1470</v>
      </c>
      <c r="E308" s="90" t="s">
        <v>1504</v>
      </c>
      <c r="F308" s="109" t="s">
        <v>1516</v>
      </c>
      <c r="G308" s="119" t="s">
        <v>208</v>
      </c>
      <c r="H308" s="119" t="s">
        <v>213</v>
      </c>
      <c r="I308" s="120" t="s">
        <v>1490</v>
      </c>
      <c r="J308" s="120" t="s">
        <v>367</v>
      </c>
      <c r="K308" s="120" t="s">
        <v>368</v>
      </c>
      <c r="L308" s="120" t="s">
        <v>269</v>
      </c>
      <c r="M308" s="119"/>
      <c r="N308" s="120" t="s">
        <v>284</v>
      </c>
      <c r="O308" s="120"/>
      <c r="P308" s="119" t="s">
        <v>282</v>
      </c>
      <c r="Q308" s="119"/>
      <c r="R308" s="111" t="s">
        <v>1547</v>
      </c>
      <c r="S308" s="111" t="s">
        <v>1547</v>
      </c>
      <c r="T308" s="119"/>
      <c r="U308" s="119"/>
      <c r="V308" s="119"/>
      <c r="W308" s="134"/>
      <c r="X308" s="111" t="s">
        <v>1077</v>
      </c>
      <c r="Y308" s="120" t="s">
        <v>1090</v>
      </c>
      <c r="Z308" s="45"/>
      <c r="AA308" s="45"/>
      <c r="AB308" s="45"/>
    </row>
    <row r="309" spans="1:28" ht="15" customHeight="1" x14ac:dyDescent="0.25">
      <c r="A309" s="195">
        <v>0</v>
      </c>
      <c r="B309" s="119" t="s">
        <v>544</v>
      </c>
      <c r="C309" s="119" t="s">
        <v>571</v>
      </c>
      <c r="D309" s="123" t="s">
        <v>1471</v>
      </c>
      <c r="E309" s="90" t="s">
        <v>1519</v>
      </c>
      <c r="F309" s="109"/>
      <c r="G309" s="119" t="s">
        <v>208</v>
      </c>
      <c r="H309" s="119" t="s">
        <v>213</v>
      </c>
      <c r="I309" s="120" t="s">
        <v>1490</v>
      </c>
      <c r="J309" s="120" t="s">
        <v>369</v>
      </c>
      <c r="K309" s="120" t="s">
        <v>370</v>
      </c>
      <c r="L309" s="91" t="s">
        <v>267</v>
      </c>
      <c r="M309" s="119"/>
      <c r="N309" s="120" t="s">
        <v>284</v>
      </c>
      <c r="O309" s="120"/>
      <c r="P309" s="119" t="s">
        <v>282</v>
      </c>
      <c r="Q309" s="119"/>
      <c r="R309" s="111" t="s">
        <v>1547</v>
      </c>
      <c r="S309" s="111" t="s">
        <v>1547</v>
      </c>
      <c r="T309" s="119"/>
      <c r="U309" s="119"/>
      <c r="V309" s="119"/>
      <c r="W309" s="134"/>
      <c r="X309" s="111" t="s">
        <v>1077</v>
      </c>
      <c r="Y309" s="120" t="s">
        <v>1090</v>
      </c>
      <c r="Z309" s="45"/>
      <c r="AA309" s="45"/>
      <c r="AB309" s="45"/>
    </row>
    <row r="310" spans="1:28" ht="15" customHeight="1" x14ac:dyDescent="0.25">
      <c r="A310" s="195">
        <v>0</v>
      </c>
      <c r="B310" s="119" t="s">
        <v>544</v>
      </c>
      <c r="C310" s="119" t="s">
        <v>564</v>
      </c>
      <c r="D310" s="123" t="s">
        <v>1472</v>
      </c>
      <c r="E310" s="90" t="s">
        <v>1519</v>
      </c>
      <c r="F310" s="109" t="s">
        <v>1518</v>
      </c>
      <c r="G310" s="119" t="s">
        <v>208</v>
      </c>
      <c r="H310" s="119" t="s">
        <v>213</v>
      </c>
      <c r="I310" s="120" t="s">
        <v>1490</v>
      </c>
      <c r="J310" s="120" t="s">
        <v>390</v>
      </c>
      <c r="K310" s="120" t="s">
        <v>391</v>
      </c>
      <c r="L310" s="99" t="s">
        <v>268</v>
      </c>
      <c r="M310" s="119"/>
      <c r="N310" s="120" t="s">
        <v>284</v>
      </c>
      <c r="O310" s="120"/>
      <c r="P310" s="119" t="s">
        <v>282</v>
      </c>
      <c r="Q310" s="119"/>
      <c r="R310" s="111" t="s">
        <v>1547</v>
      </c>
      <c r="S310" s="111" t="s">
        <v>1547</v>
      </c>
      <c r="T310" s="119"/>
      <c r="U310" s="119"/>
      <c r="V310" s="119"/>
      <c r="W310" s="134"/>
      <c r="X310" s="111" t="s">
        <v>1077</v>
      </c>
      <c r="Y310" s="120" t="s">
        <v>1090</v>
      </c>
      <c r="Z310" s="45"/>
      <c r="AA310" s="45"/>
      <c r="AB310" s="45"/>
    </row>
    <row r="311" spans="1:28" ht="15" customHeight="1" x14ac:dyDescent="0.25">
      <c r="A311" s="195">
        <v>0</v>
      </c>
      <c r="B311" s="119" t="s">
        <v>536</v>
      </c>
      <c r="C311" s="119" t="s">
        <v>549</v>
      </c>
      <c r="D311" s="123" t="s">
        <v>1473</v>
      </c>
      <c r="E311" s="90" t="s">
        <v>1519</v>
      </c>
      <c r="F311" s="109" t="s">
        <v>1520</v>
      </c>
      <c r="G311" s="119" t="s">
        <v>759</v>
      </c>
      <c r="H311" s="119" t="s">
        <v>758</v>
      </c>
      <c r="I311" s="120" t="s">
        <v>1491</v>
      </c>
      <c r="J311" s="123" t="s">
        <v>405</v>
      </c>
      <c r="K311" s="120" t="s">
        <v>406</v>
      </c>
      <c r="L311" s="99" t="s">
        <v>287</v>
      </c>
      <c r="M311" s="119"/>
      <c r="N311" s="120" t="s">
        <v>407</v>
      </c>
      <c r="O311" s="120"/>
      <c r="P311" s="119" t="s">
        <v>282</v>
      </c>
      <c r="Q311" s="119"/>
      <c r="R311" s="111" t="s">
        <v>1547</v>
      </c>
      <c r="S311" s="111" t="s">
        <v>1547</v>
      </c>
      <c r="T311" s="119"/>
      <c r="U311" s="119"/>
      <c r="V311" s="119"/>
      <c r="W311" s="134"/>
      <c r="X311" s="111" t="s">
        <v>1077</v>
      </c>
      <c r="Y311" s="120" t="s">
        <v>1090</v>
      </c>
      <c r="Z311" s="45"/>
      <c r="AA311" s="45"/>
      <c r="AB311" s="45"/>
    </row>
    <row r="312" spans="1:28" ht="15" customHeight="1" x14ac:dyDescent="0.25">
      <c r="A312" s="195">
        <v>0</v>
      </c>
      <c r="B312" s="119" t="s">
        <v>536</v>
      </c>
      <c r="C312" s="119" t="s">
        <v>549</v>
      </c>
      <c r="D312" s="123" t="s">
        <v>1474</v>
      </c>
      <c r="E312" s="90" t="s">
        <v>1519</v>
      </c>
      <c r="F312" s="109" t="s">
        <v>498</v>
      </c>
      <c r="G312" s="119" t="s">
        <v>759</v>
      </c>
      <c r="H312" s="119" t="s">
        <v>758</v>
      </c>
      <c r="I312" s="120" t="s">
        <v>1491</v>
      </c>
      <c r="J312" s="123" t="s">
        <v>372</v>
      </c>
      <c r="K312" s="120" t="s">
        <v>373</v>
      </c>
      <c r="L312" s="99" t="s">
        <v>268</v>
      </c>
      <c r="M312" s="119"/>
      <c r="N312" s="120" t="s">
        <v>284</v>
      </c>
      <c r="O312" s="120"/>
      <c r="P312" s="119" t="s">
        <v>282</v>
      </c>
      <c r="Q312" s="119"/>
      <c r="R312" s="111" t="s">
        <v>1547</v>
      </c>
      <c r="S312" s="111" t="s">
        <v>1547</v>
      </c>
      <c r="T312" s="119"/>
      <c r="U312" s="119"/>
      <c r="V312" s="119"/>
      <c r="W312" s="134"/>
      <c r="X312" s="111" t="s">
        <v>1077</v>
      </c>
      <c r="Y312" s="120" t="s">
        <v>1090</v>
      </c>
      <c r="Z312" s="45"/>
      <c r="AA312" s="45"/>
      <c r="AB312" s="45"/>
    </row>
    <row r="313" spans="1:28" ht="15" customHeight="1" x14ac:dyDescent="0.25">
      <c r="A313" s="195">
        <v>0</v>
      </c>
      <c r="B313" s="119" t="s">
        <v>536</v>
      </c>
      <c r="C313" s="119" t="s">
        <v>549</v>
      </c>
      <c r="D313" s="123" t="s">
        <v>1475</v>
      </c>
      <c r="E313" s="90" t="s">
        <v>1504</v>
      </c>
      <c r="F313" s="109" t="s">
        <v>1513</v>
      </c>
      <c r="G313" s="119" t="s">
        <v>759</v>
      </c>
      <c r="H313" s="119" t="s">
        <v>758</v>
      </c>
      <c r="I313" s="120" t="s">
        <v>1491</v>
      </c>
      <c r="J313" s="123" t="s">
        <v>415</v>
      </c>
      <c r="K313" s="120" t="s">
        <v>416</v>
      </c>
      <c r="L313" s="99" t="s">
        <v>287</v>
      </c>
      <c r="M313" s="119"/>
      <c r="N313" s="120" t="s">
        <v>407</v>
      </c>
      <c r="O313" s="120" t="s">
        <v>417</v>
      </c>
      <c r="P313" s="119" t="s">
        <v>685</v>
      </c>
      <c r="Q313" s="119" t="s">
        <v>685</v>
      </c>
      <c r="R313" s="98" t="s">
        <v>121</v>
      </c>
      <c r="S313" s="134">
        <v>40927</v>
      </c>
      <c r="T313" s="119" t="s">
        <v>686</v>
      </c>
      <c r="U313" s="120" t="s">
        <v>687</v>
      </c>
      <c r="V313" s="119"/>
      <c r="W313" s="134">
        <v>41897</v>
      </c>
      <c r="X313" s="111" t="s">
        <v>1077</v>
      </c>
      <c r="Y313" s="120" t="s">
        <v>1090</v>
      </c>
      <c r="Z313" s="45"/>
      <c r="AA313" s="45"/>
      <c r="AB313" s="45"/>
    </row>
    <row r="314" spans="1:28" ht="15" customHeight="1" x14ac:dyDescent="0.25">
      <c r="A314" s="195">
        <v>0</v>
      </c>
      <c r="B314" s="119" t="s">
        <v>536</v>
      </c>
      <c r="C314" s="119" t="s">
        <v>558</v>
      </c>
      <c r="D314" s="123" t="s">
        <v>1476</v>
      </c>
      <c r="E314" s="90" t="s">
        <v>1504</v>
      </c>
      <c r="F314" s="109" t="s">
        <v>2164</v>
      </c>
      <c r="G314" s="119" t="s">
        <v>759</v>
      </c>
      <c r="H314" s="119" t="s">
        <v>758</v>
      </c>
      <c r="I314" s="120" t="s">
        <v>1491</v>
      </c>
      <c r="J314" s="119" t="s">
        <v>363</v>
      </c>
      <c r="K314" s="110" t="s">
        <v>365</v>
      </c>
      <c r="L314" s="99" t="s">
        <v>268</v>
      </c>
      <c r="M314" s="119"/>
      <c r="N314" s="110" t="s">
        <v>284</v>
      </c>
      <c r="O314" s="110" t="s">
        <v>2162</v>
      </c>
      <c r="P314" s="119" t="s">
        <v>364</v>
      </c>
      <c r="Q314" s="119" t="s">
        <v>272</v>
      </c>
      <c r="R314" s="98" t="s">
        <v>121</v>
      </c>
      <c r="S314" s="134">
        <v>36734</v>
      </c>
      <c r="T314" s="119" t="s">
        <v>2163</v>
      </c>
      <c r="U314" s="124" t="s">
        <v>273</v>
      </c>
      <c r="V314" s="119"/>
      <c r="W314" s="134">
        <v>41897</v>
      </c>
      <c r="X314" s="111" t="s">
        <v>1077</v>
      </c>
      <c r="Y314" s="120" t="s">
        <v>1090</v>
      </c>
      <c r="Z314" s="45"/>
      <c r="AA314" s="45"/>
      <c r="AB314" s="45"/>
    </row>
    <row r="315" spans="1:28" ht="15" customHeight="1" x14ac:dyDescent="0.25">
      <c r="A315" s="195">
        <v>0</v>
      </c>
      <c r="B315" s="119" t="s">
        <v>536</v>
      </c>
      <c r="C315" s="119" t="s">
        <v>558</v>
      </c>
      <c r="D315" s="123" t="s">
        <v>1477</v>
      </c>
      <c r="E315" s="90" t="s">
        <v>1504</v>
      </c>
      <c r="F315" s="109" t="s">
        <v>2164</v>
      </c>
      <c r="G315" s="119" t="s">
        <v>759</v>
      </c>
      <c r="H315" s="119" t="s">
        <v>758</v>
      </c>
      <c r="I315" s="120" t="s">
        <v>1491</v>
      </c>
      <c r="J315" s="119" t="s">
        <v>366</v>
      </c>
      <c r="K315" s="110" t="s">
        <v>365</v>
      </c>
      <c r="L315" s="99" t="s">
        <v>268</v>
      </c>
      <c r="M315" s="119"/>
      <c r="N315" s="110" t="s">
        <v>284</v>
      </c>
      <c r="O315" s="110" t="s">
        <v>2165</v>
      </c>
      <c r="P315" s="119" t="s">
        <v>364</v>
      </c>
      <c r="Q315" s="119" t="s">
        <v>272</v>
      </c>
      <c r="R315" s="98" t="s">
        <v>121</v>
      </c>
      <c r="S315" s="134">
        <v>36651</v>
      </c>
      <c r="T315" s="119" t="s">
        <v>2163</v>
      </c>
      <c r="U315" s="110" t="s">
        <v>273</v>
      </c>
      <c r="V315" s="119"/>
      <c r="W315" s="134">
        <v>41897</v>
      </c>
      <c r="X315" s="111" t="s">
        <v>1077</v>
      </c>
      <c r="Y315" s="120" t="s">
        <v>1090</v>
      </c>
      <c r="Z315" s="45"/>
      <c r="AA315" s="45"/>
      <c r="AB315" s="45"/>
    </row>
    <row r="316" spans="1:28" ht="15" customHeight="1" x14ac:dyDescent="0.25">
      <c r="A316" s="195">
        <v>0</v>
      </c>
      <c r="B316" s="119" t="s">
        <v>540</v>
      </c>
      <c r="C316" s="119" t="s">
        <v>539</v>
      </c>
      <c r="D316" s="123" t="s">
        <v>1478</v>
      </c>
      <c r="E316" s="90" t="s">
        <v>1504</v>
      </c>
      <c r="F316" s="109" t="s">
        <v>2164</v>
      </c>
      <c r="G316" s="119" t="s">
        <v>759</v>
      </c>
      <c r="H316" s="119" t="s">
        <v>760</v>
      </c>
      <c r="I316" s="120" t="s">
        <v>1492</v>
      </c>
      <c r="J316" s="120" t="s">
        <v>285</v>
      </c>
      <c r="K316" s="120" t="s">
        <v>286</v>
      </c>
      <c r="L316" s="99" t="s">
        <v>287</v>
      </c>
      <c r="M316" s="119"/>
      <c r="N316" s="120" t="s">
        <v>284</v>
      </c>
      <c r="O316" s="120" t="s">
        <v>2166</v>
      </c>
      <c r="P316" s="119" t="s">
        <v>364</v>
      </c>
      <c r="Q316" s="119" t="s">
        <v>272</v>
      </c>
      <c r="R316" s="98" t="s">
        <v>121</v>
      </c>
      <c r="S316" s="134">
        <v>38034</v>
      </c>
      <c r="T316" s="119" t="s">
        <v>2163</v>
      </c>
      <c r="U316" s="120" t="s">
        <v>273</v>
      </c>
      <c r="V316" s="119"/>
      <c r="W316" s="134">
        <v>41897</v>
      </c>
      <c r="X316" s="111" t="s">
        <v>1077</v>
      </c>
      <c r="Y316" s="120" t="s">
        <v>1090</v>
      </c>
      <c r="Z316" s="45"/>
      <c r="AA316" s="45"/>
      <c r="AB316" s="45"/>
    </row>
    <row r="317" spans="1:28" ht="15" customHeight="1" x14ac:dyDescent="0.25">
      <c r="A317" s="195">
        <v>0</v>
      </c>
      <c r="B317" s="109"/>
      <c r="C317" s="109"/>
      <c r="D317" s="90" t="s">
        <v>1253</v>
      </c>
      <c r="E317" s="90" t="s">
        <v>121</v>
      </c>
      <c r="F317" s="109" t="s">
        <v>1532</v>
      </c>
      <c r="G317" s="109" t="s">
        <v>214</v>
      </c>
      <c r="H317" s="109" t="s">
        <v>219</v>
      </c>
      <c r="I317" s="109" t="s">
        <v>1485</v>
      </c>
      <c r="J317" s="109" t="s">
        <v>1027</v>
      </c>
      <c r="K317" s="109" t="s">
        <v>1074</v>
      </c>
      <c r="L317" s="91" t="s">
        <v>267</v>
      </c>
      <c r="M317" s="109"/>
      <c r="N317" s="109" t="s">
        <v>1076</v>
      </c>
      <c r="O317" s="128" t="s">
        <v>1078</v>
      </c>
      <c r="P317" s="109" t="s">
        <v>1081</v>
      </c>
      <c r="Q317" s="109" t="s">
        <v>1082</v>
      </c>
      <c r="R317" s="98" t="s">
        <v>121</v>
      </c>
      <c r="S317" s="135">
        <v>41883</v>
      </c>
      <c r="T317" s="109" t="s">
        <v>1083</v>
      </c>
      <c r="U317" s="109" t="s">
        <v>1082</v>
      </c>
      <c r="V317" s="109"/>
      <c r="W317" s="135">
        <v>41792</v>
      </c>
      <c r="X317" s="111" t="s">
        <v>1077</v>
      </c>
      <c r="Y317" s="109" t="s">
        <v>1089</v>
      </c>
    </row>
    <row r="318" spans="1:28" ht="15" customHeight="1" x14ac:dyDescent="0.25">
      <c r="A318" s="195">
        <v>0</v>
      </c>
      <c r="B318" s="109"/>
      <c r="C318" s="109"/>
      <c r="D318" s="90" t="s">
        <v>1254</v>
      </c>
      <c r="E318" s="90" t="s">
        <v>121</v>
      </c>
      <c r="F318" s="109" t="s">
        <v>1532</v>
      </c>
      <c r="G318" s="109" t="s">
        <v>214</v>
      </c>
      <c r="H318" s="109" t="s">
        <v>219</v>
      </c>
      <c r="I318" s="109" t="s">
        <v>1485</v>
      </c>
      <c r="J318" s="109" t="s">
        <v>1028</v>
      </c>
      <c r="K318" s="109" t="s">
        <v>1074</v>
      </c>
      <c r="L318" s="91" t="s">
        <v>267</v>
      </c>
      <c r="M318" s="109"/>
      <c r="N318" s="109" t="s">
        <v>1076</v>
      </c>
      <c r="O318" s="128" t="s">
        <v>1078</v>
      </c>
      <c r="P318" s="109" t="s">
        <v>1081</v>
      </c>
      <c r="Q318" s="109" t="s">
        <v>1082</v>
      </c>
      <c r="R318" s="98" t="s">
        <v>121</v>
      </c>
      <c r="S318" s="135">
        <v>41883</v>
      </c>
      <c r="T318" s="109" t="s">
        <v>1083</v>
      </c>
      <c r="U318" s="109" t="s">
        <v>1082</v>
      </c>
      <c r="V318" s="109"/>
      <c r="W318" s="135">
        <v>41792</v>
      </c>
      <c r="X318" s="111" t="s">
        <v>1077</v>
      </c>
      <c r="Y318" s="109" t="s">
        <v>1089</v>
      </c>
    </row>
    <row r="319" spans="1:28" ht="15" customHeight="1" x14ac:dyDescent="0.25">
      <c r="A319" s="195">
        <v>0</v>
      </c>
      <c r="B319" s="109"/>
      <c r="C319" s="109"/>
      <c r="D319" s="90" t="s">
        <v>1255</v>
      </c>
      <c r="E319" s="90" t="s">
        <v>1504</v>
      </c>
      <c r="F319" s="109" t="s">
        <v>1533</v>
      </c>
      <c r="G319" s="109" t="s">
        <v>214</v>
      </c>
      <c r="H319" s="109" t="s">
        <v>219</v>
      </c>
      <c r="I319" s="109" t="s">
        <v>1485</v>
      </c>
      <c r="J319" s="109" t="s">
        <v>1003</v>
      </c>
      <c r="K319" s="109" t="s">
        <v>1073</v>
      </c>
      <c r="L319" s="99" t="s">
        <v>268</v>
      </c>
      <c r="M319" s="109"/>
      <c r="N319" s="109" t="s">
        <v>1076</v>
      </c>
      <c r="O319" s="128" t="s">
        <v>1078</v>
      </c>
      <c r="P319" s="109" t="s">
        <v>1081</v>
      </c>
      <c r="Q319" s="109" t="s">
        <v>1082</v>
      </c>
      <c r="R319" s="98" t="s">
        <v>121</v>
      </c>
      <c r="S319" s="135">
        <v>41883</v>
      </c>
      <c r="T319" s="109" t="s">
        <v>1083</v>
      </c>
      <c r="U319" s="109" t="s">
        <v>1082</v>
      </c>
      <c r="V319" s="109"/>
      <c r="W319" s="135">
        <v>41792</v>
      </c>
      <c r="X319" s="111" t="s">
        <v>1077</v>
      </c>
      <c r="Y319" s="109" t="s">
        <v>1089</v>
      </c>
      <c r="Z319" s="45"/>
      <c r="AA319" s="45"/>
      <c r="AB319" s="45"/>
    </row>
    <row r="320" spans="1:28" ht="15" customHeight="1" x14ac:dyDescent="0.25">
      <c r="A320" s="195">
        <v>0</v>
      </c>
      <c r="B320" s="109"/>
      <c r="C320" s="109"/>
      <c r="D320" s="90" t="s">
        <v>1256</v>
      </c>
      <c r="E320" s="90" t="s">
        <v>121</v>
      </c>
      <c r="F320" s="109" t="s">
        <v>1532</v>
      </c>
      <c r="G320" s="109" t="s">
        <v>214</v>
      </c>
      <c r="H320" s="109" t="s">
        <v>219</v>
      </c>
      <c r="I320" s="109" t="s">
        <v>1485</v>
      </c>
      <c r="J320" s="109" t="s">
        <v>1029</v>
      </c>
      <c r="K320" s="109" t="s">
        <v>1074</v>
      </c>
      <c r="L320" s="91" t="s">
        <v>267</v>
      </c>
      <c r="M320" s="109"/>
      <c r="N320" s="109" t="s">
        <v>1076</v>
      </c>
      <c r="O320" s="128" t="s">
        <v>1078</v>
      </c>
      <c r="P320" s="109" t="s">
        <v>1081</v>
      </c>
      <c r="Q320" s="109" t="s">
        <v>1082</v>
      </c>
      <c r="R320" s="98" t="s">
        <v>121</v>
      </c>
      <c r="S320" s="135">
        <v>41883</v>
      </c>
      <c r="T320" s="109" t="s">
        <v>1083</v>
      </c>
      <c r="U320" s="109" t="s">
        <v>1082</v>
      </c>
      <c r="V320" s="109"/>
      <c r="W320" s="135">
        <v>41792</v>
      </c>
      <c r="X320" s="111" t="s">
        <v>1077</v>
      </c>
      <c r="Y320" s="109" t="s">
        <v>1089</v>
      </c>
    </row>
    <row r="321" spans="1:25" ht="15" customHeight="1" x14ac:dyDescent="0.25">
      <c r="A321" s="195">
        <v>0</v>
      </c>
      <c r="B321" s="109"/>
      <c r="C321" s="109"/>
      <c r="D321" s="90" t="s">
        <v>1257</v>
      </c>
      <c r="E321" s="90" t="s">
        <v>121</v>
      </c>
      <c r="F321" s="109" t="s">
        <v>1532</v>
      </c>
      <c r="G321" s="109" t="s">
        <v>214</v>
      </c>
      <c r="H321" s="109" t="s">
        <v>219</v>
      </c>
      <c r="I321" s="109" t="s">
        <v>1485</v>
      </c>
      <c r="J321" s="109" t="s">
        <v>1030</v>
      </c>
      <c r="K321" s="109" t="s">
        <v>1074</v>
      </c>
      <c r="L321" s="91" t="s">
        <v>267</v>
      </c>
      <c r="M321" s="109"/>
      <c r="N321" s="109" t="s">
        <v>1076</v>
      </c>
      <c r="O321" s="128" t="s">
        <v>1078</v>
      </c>
      <c r="P321" s="109" t="s">
        <v>1081</v>
      </c>
      <c r="Q321" s="109" t="s">
        <v>1082</v>
      </c>
      <c r="R321" s="98" t="s">
        <v>121</v>
      </c>
      <c r="S321" s="135">
        <v>41883</v>
      </c>
      <c r="T321" s="109" t="s">
        <v>1083</v>
      </c>
      <c r="U321" s="109" t="s">
        <v>1082</v>
      </c>
      <c r="V321" s="109"/>
      <c r="W321" s="135">
        <v>41792</v>
      </c>
      <c r="X321" s="111" t="s">
        <v>1077</v>
      </c>
      <c r="Y321" s="109" t="s">
        <v>1089</v>
      </c>
    </row>
    <row r="322" spans="1:25" ht="15" customHeight="1" x14ac:dyDescent="0.25">
      <c r="A322" s="195">
        <v>0</v>
      </c>
      <c r="B322" s="109"/>
      <c r="C322" s="109"/>
      <c r="D322" s="90" t="s">
        <v>1258</v>
      </c>
      <c r="E322" s="90" t="s">
        <v>121</v>
      </c>
      <c r="F322" s="109" t="s">
        <v>1532</v>
      </c>
      <c r="G322" s="109" t="s">
        <v>214</v>
      </c>
      <c r="H322" s="109" t="s">
        <v>219</v>
      </c>
      <c r="I322" s="109" t="s">
        <v>1485</v>
      </c>
      <c r="J322" s="109" t="s">
        <v>1031</v>
      </c>
      <c r="K322" s="109" t="s">
        <v>1074</v>
      </c>
      <c r="L322" s="91" t="s">
        <v>267</v>
      </c>
      <c r="M322" s="109"/>
      <c r="N322" s="109" t="s">
        <v>1076</v>
      </c>
      <c r="O322" s="128" t="s">
        <v>1078</v>
      </c>
      <c r="P322" s="109" t="s">
        <v>1081</v>
      </c>
      <c r="Q322" s="109" t="s">
        <v>1082</v>
      </c>
      <c r="R322" s="98" t="s">
        <v>121</v>
      </c>
      <c r="S322" s="135">
        <v>41883</v>
      </c>
      <c r="T322" s="109" t="s">
        <v>1083</v>
      </c>
      <c r="U322" s="109" t="s">
        <v>1082</v>
      </c>
      <c r="V322" s="109"/>
      <c r="W322" s="135">
        <v>41792</v>
      </c>
      <c r="X322" s="111" t="s">
        <v>1077</v>
      </c>
      <c r="Y322" s="109" t="s">
        <v>1089</v>
      </c>
    </row>
    <row r="323" spans="1:25" ht="15" customHeight="1" x14ac:dyDescent="0.25">
      <c r="A323" s="195">
        <v>0</v>
      </c>
      <c r="B323" s="109"/>
      <c r="C323" s="109"/>
      <c r="D323" s="90" t="s">
        <v>1259</v>
      </c>
      <c r="E323" s="90" t="s">
        <v>121</v>
      </c>
      <c r="F323" s="109" t="s">
        <v>1532</v>
      </c>
      <c r="G323" s="109" t="s">
        <v>214</v>
      </c>
      <c r="H323" s="109" t="s">
        <v>219</v>
      </c>
      <c r="I323" s="109" t="s">
        <v>1485</v>
      </c>
      <c r="J323" s="109" t="s">
        <v>1032</v>
      </c>
      <c r="K323" s="109" t="s">
        <v>1074</v>
      </c>
      <c r="L323" s="91" t="s">
        <v>267</v>
      </c>
      <c r="M323" s="109"/>
      <c r="N323" s="109" t="s">
        <v>1076</v>
      </c>
      <c r="O323" s="128" t="s">
        <v>1078</v>
      </c>
      <c r="P323" s="109" t="s">
        <v>1081</v>
      </c>
      <c r="Q323" s="109" t="s">
        <v>1082</v>
      </c>
      <c r="R323" s="98" t="s">
        <v>121</v>
      </c>
      <c r="S323" s="135">
        <v>41883</v>
      </c>
      <c r="T323" s="109" t="s">
        <v>1083</v>
      </c>
      <c r="U323" s="109" t="s">
        <v>1082</v>
      </c>
      <c r="V323" s="109"/>
      <c r="W323" s="135">
        <v>41792</v>
      </c>
      <c r="X323" s="111" t="s">
        <v>1077</v>
      </c>
      <c r="Y323" s="109" t="s">
        <v>1089</v>
      </c>
    </row>
    <row r="324" spans="1:25" ht="15" customHeight="1" x14ac:dyDescent="0.25">
      <c r="A324" s="195">
        <v>0</v>
      </c>
      <c r="B324" s="109"/>
      <c r="C324" s="109"/>
      <c r="D324" s="90" t="s">
        <v>1260</v>
      </c>
      <c r="E324" s="90" t="s">
        <v>121</v>
      </c>
      <c r="F324" s="109" t="s">
        <v>1532</v>
      </c>
      <c r="G324" s="109" t="s">
        <v>214</v>
      </c>
      <c r="H324" s="109" t="s">
        <v>219</v>
      </c>
      <c r="I324" s="109" t="s">
        <v>1485</v>
      </c>
      <c r="J324" s="109" t="s">
        <v>1009</v>
      </c>
      <c r="K324" s="109" t="s">
        <v>1074</v>
      </c>
      <c r="L324" s="91" t="s">
        <v>267</v>
      </c>
      <c r="M324" s="109"/>
      <c r="N324" s="109" t="s">
        <v>1076</v>
      </c>
      <c r="O324" s="128" t="s">
        <v>1078</v>
      </c>
      <c r="P324" s="109" t="s">
        <v>1081</v>
      </c>
      <c r="Q324" s="109" t="s">
        <v>1082</v>
      </c>
      <c r="R324" s="98" t="s">
        <v>121</v>
      </c>
      <c r="S324" s="135">
        <v>41883</v>
      </c>
      <c r="T324" s="109" t="s">
        <v>1083</v>
      </c>
      <c r="U324" s="109" t="s">
        <v>1082</v>
      </c>
      <c r="V324" s="109"/>
      <c r="W324" s="135">
        <v>41792</v>
      </c>
      <c r="X324" s="111" t="s">
        <v>1077</v>
      </c>
      <c r="Y324" s="109" t="s">
        <v>1089</v>
      </c>
    </row>
    <row r="325" spans="1:25" ht="15" customHeight="1" x14ac:dyDescent="0.25">
      <c r="A325" s="195">
        <v>0</v>
      </c>
      <c r="B325" s="109"/>
      <c r="C325" s="109"/>
      <c r="D325" s="90" t="s">
        <v>1261</v>
      </c>
      <c r="E325" s="90" t="s">
        <v>121</v>
      </c>
      <c r="F325" s="109" t="s">
        <v>1532</v>
      </c>
      <c r="G325" s="109" t="s">
        <v>214</v>
      </c>
      <c r="H325" s="109" t="s">
        <v>219</v>
      </c>
      <c r="I325" s="109" t="s">
        <v>1485</v>
      </c>
      <c r="J325" s="109" t="s">
        <v>1010</v>
      </c>
      <c r="K325" s="109" t="s">
        <v>1074</v>
      </c>
      <c r="L325" s="91" t="s">
        <v>267</v>
      </c>
      <c r="M325" s="109"/>
      <c r="N325" s="109" t="s">
        <v>1076</v>
      </c>
      <c r="O325" s="128" t="s">
        <v>1078</v>
      </c>
      <c r="P325" s="109" t="s">
        <v>1081</v>
      </c>
      <c r="Q325" s="109" t="s">
        <v>1082</v>
      </c>
      <c r="R325" s="98" t="s">
        <v>121</v>
      </c>
      <c r="S325" s="135">
        <v>41883</v>
      </c>
      <c r="T325" s="109" t="s">
        <v>1083</v>
      </c>
      <c r="U325" s="109" t="s">
        <v>1082</v>
      </c>
      <c r="V325" s="109"/>
      <c r="W325" s="135">
        <v>41792</v>
      </c>
      <c r="X325" s="111" t="s">
        <v>1077</v>
      </c>
      <c r="Y325" s="109" t="s">
        <v>1089</v>
      </c>
    </row>
    <row r="326" spans="1:25" ht="15" customHeight="1" x14ac:dyDescent="0.25">
      <c r="A326" s="195">
        <v>0</v>
      </c>
      <c r="B326" s="109"/>
      <c r="C326" s="109"/>
      <c r="D326" s="90" t="s">
        <v>1262</v>
      </c>
      <c r="E326" s="90" t="s">
        <v>121</v>
      </c>
      <c r="F326" s="109" t="s">
        <v>1532</v>
      </c>
      <c r="G326" s="109" t="s">
        <v>214</v>
      </c>
      <c r="H326" s="109" t="s">
        <v>219</v>
      </c>
      <c r="I326" s="109" t="s">
        <v>1485</v>
      </c>
      <c r="J326" s="109" t="s">
        <v>1019</v>
      </c>
      <c r="K326" s="109" t="s">
        <v>1074</v>
      </c>
      <c r="L326" s="91" t="s">
        <v>267</v>
      </c>
      <c r="M326" s="109"/>
      <c r="N326" s="109" t="s">
        <v>1076</v>
      </c>
      <c r="O326" s="128" t="s">
        <v>1078</v>
      </c>
      <c r="P326" s="109" t="s">
        <v>1081</v>
      </c>
      <c r="Q326" s="109" t="s">
        <v>1082</v>
      </c>
      <c r="R326" s="98" t="s">
        <v>121</v>
      </c>
      <c r="S326" s="135">
        <v>41883</v>
      </c>
      <c r="T326" s="109" t="s">
        <v>1083</v>
      </c>
      <c r="U326" s="109" t="s">
        <v>1082</v>
      </c>
      <c r="V326" s="109"/>
      <c r="W326" s="135">
        <v>41792</v>
      </c>
      <c r="X326" s="111" t="s">
        <v>1077</v>
      </c>
      <c r="Y326" s="109" t="s">
        <v>1089</v>
      </c>
    </row>
    <row r="327" spans="1:25" ht="15" customHeight="1" x14ac:dyDescent="0.25">
      <c r="A327" s="195">
        <v>0</v>
      </c>
      <c r="B327" s="109"/>
      <c r="C327" s="109"/>
      <c r="D327" s="90" t="s">
        <v>1263</v>
      </c>
      <c r="E327" s="90" t="s">
        <v>121</v>
      </c>
      <c r="F327" s="109" t="s">
        <v>1532</v>
      </c>
      <c r="G327" s="109" t="s">
        <v>214</v>
      </c>
      <c r="H327" s="109" t="s">
        <v>219</v>
      </c>
      <c r="I327" s="109" t="s">
        <v>1485</v>
      </c>
      <c r="J327" s="109" t="s">
        <v>1020</v>
      </c>
      <c r="K327" s="109" t="s">
        <v>1074</v>
      </c>
      <c r="L327" s="91" t="s">
        <v>267</v>
      </c>
      <c r="M327" s="109"/>
      <c r="N327" s="109" t="s">
        <v>1076</v>
      </c>
      <c r="O327" s="128" t="s">
        <v>1078</v>
      </c>
      <c r="P327" s="109" t="s">
        <v>1081</v>
      </c>
      <c r="Q327" s="109" t="s">
        <v>1082</v>
      </c>
      <c r="R327" s="98" t="s">
        <v>121</v>
      </c>
      <c r="S327" s="135">
        <v>41883</v>
      </c>
      <c r="T327" s="109" t="s">
        <v>1083</v>
      </c>
      <c r="U327" s="109" t="s">
        <v>1082</v>
      </c>
      <c r="V327" s="109"/>
      <c r="W327" s="135">
        <v>41792</v>
      </c>
      <c r="X327" s="111" t="s">
        <v>1077</v>
      </c>
      <c r="Y327" s="109" t="s">
        <v>1089</v>
      </c>
    </row>
    <row r="328" spans="1:25" ht="15" customHeight="1" x14ac:dyDescent="0.25">
      <c r="A328" s="195">
        <v>0</v>
      </c>
      <c r="B328" s="109"/>
      <c r="C328" s="109"/>
      <c r="D328" s="90" t="s">
        <v>1264</v>
      </c>
      <c r="E328" s="90" t="s">
        <v>121</v>
      </c>
      <c r="F328" s="109" t="s">
        <v>1532</v>
      </c>
      <c r="G328" s="109" t="s">
        <v>214</v>
      </c>
      <c r="H328" s="109" t="s">
        <v>219</v>
      </c>
      <c r="I328" s="109" t="s">
        <v>1485</v>
      </c>
      <c r="J328" s="109" t="s">
        <v>1035</v>
      </c>
      <c r="K328" s="109" t="s">
        <v>1074</v>
      </c>
      <c r="L328" s="91" t="s">
        <v>267</v>
      </c>
      <c r="M328" s="109"/>
      <c r="N328" s="109" t="s">
        <v>1076</v>
      </c>
      <c r="O328" s="128" t="s">
        <v>1078</v>
      </c>
      <c r="P328" s="109" t="s">
        <v>1081</v>
      </c>
      <c r="Q328" s="109" t="s">
        <v>1082</v>
      </c>
      <c r="R328" s="98" t="s">
        <v>121</v>
      </c>
      <c r="S328" s="135">
        <v>41883</v>
      </c>
      <c r="T328" s="109" t="s">
        <v>1083</v>
      </c>
      <c r="U328" s="109" t="s">
        <v>1082</v>
      </c>
      <c r="V328" s="109"/>
      <c r="W328" s="135">
        <v>41792</v>
      </c>
      <c r="X328" s="111" t="s">
        <v>1077</v>
      </c>
      <c r="Y328" s="109" t="s">
        <v>1089</v>
      </c>
    </row>
    <row r="329" spans="1:25" ht="15" customHeight="1" x14ac:dyDescent="0.25">
      <c r="A329" s="195">
        <v>0</v>
      </c>
      <c r="B329" s="109"/>
      <c r="C329" s="109"/>
      <c r="D329" s="90" t="s">
        <v>1265</v>
      </c>
      <c r="E329" s="90" t="s">
        <v>121</v>
      </c>
      <c r="F329" s="109" t="s">
        <v>1532</v>
      </c>
      <c r="G329" s="109" t="s">
        <v>214</v>
      </c>
      <c r="H329" s="109" t="s">
        <v>219</v>
      </c>
      <c r="I329" s="109" t="s">
        <v>1485</v>
      </c>
      <c r="J329" s="109" t="s">
        <v>1036</v>
      </c>
      <c r="K329" s="109" t="s">
        <v>1074</v>
      </c>
      <c r="L329" s="91" t="s">
        <v>267</v>
      </c>
      <c r="M329" s="109"/>
      <c r="N329" s="109" t="s">
        <v>1076</v>
      </c>
      <c r="O329" s="128" t="s">
        <v>1078</v>
      </c>
      <c r="P329" s="109" t="s">
        <v>1081</v>
      </c>
      <c r="Q329" s="109" t="s">
        <v>1082</v>
      </c>
      <c r="R329" s="98" t="s">
        <v>121</v>
      </c>
      <c r="S329" s="135">
        <v>41883</v>
      </c>
      <c r="T329" s="109" t="s">
        <v>1083</v>
      </c>
      <c r="U329" s="109" t="s">
        <v>1082</v>
      </c>
      <c r="V329" s="109"/>
      <c r="W329" s="135">
        <v>41792</v>
      </c>
      <c r="X329" s="111" t="s">
        <v>1077</v>
      </c>
      <c r="Y329" s="109" t="s">
        <v>1089</v>
      </c>
    </row>
    <row r="330" spans="1:25" ht="15" customHeight="1" x14ac:dyDescent="0.25">
      <c r="A330" s="195">
        <v>0</v>
      </c>
      <c r="B330" s="109"/>
      <c r="C330" s="109"/>
      <c r="D330" s="90" t="s">
        <v>1266</v>
      </c>
      <c r="E330" s="90" t="s">
        <v>121</v>
      </c>
      <c r="F330" s="109" t="s">
        <v>1532</v>
      </c>
      <c r="G330" s="109" t="s">
        <v>214</v>
      </c>
      <c r="H330" s="109" t="s">
        <v>219</v>
      </c>
      <c r="I330" s="109" t="s">
        <v>1485</v>
      </c>
      <c r="J330" s="109" t="s">
        <v>1037</v>
      </c>
      <c r="K330" s="109" t="s">
        <v>1074</v>
      </c>
      <c r="L330" s="91" t="s">
        <v>267</v>
      </c>
      <c r="M330" s="109"/>
      <c r="N330" s="109" t="s">
        <v>1076</v>
      </c>
      <c r="O330" s="128" t="s">
        <v>1078</v>
      </c>
      <c r="P330" s="109" t="s">
        <v>1081</v>
      </c>
      <c r="Q330" s="109" t="s">
        <v>1082</v>
      </c>
      <c r="R330" s="98" t="s">
        <v>121</v>
      </c>
      <c r="S330" s="135">
        <v>41883</v>
      </c>
      <c r="T330" s="109" t="s">
        <v>1083</v>
      </c>
      <c r="U330" s="109" t="s">
        <v>1082</v>
      </c>
      <c r="V330" s="109"/>
      <c r="W330" s="135">
        <v>41792</v>
      </c>
      <c r="X330" s="111" t="s">
        <v>1077</v>
      </c>
      <c r="Y330" s="109" t="s">
        <v>1089</v>
      </c>
    </row>
    <row r="331" spans="1:25" ht="15" customHeight="1" x14ac:dyDescent="0.25">
      <c r="A331" s="195">
        <v>0</v>
      </c>
      <c r="B331" s="109"/>
      <c r="C331" s="109"/>
      <c r="D331" s="90" t="s">
        <v>1267</v>
      </c>
      <c r="E331" s="90" t="s">
        <v>121</v>
      </c>
      <c r="F331" s="109" t="s">
        <v>1532</v>
      </c>
      <c r="G331" s="109" t="s">
        <v>214</v>
      </c>
      <c r="H331" s="109" t="s">
        <v>219</v>
      </c>
      <c r="I331" s="109" t="s">
        <v>1485</v>
      </c>
      <c r="J331" s="109" t="s">
        <v>1038</v>
      </c>
      <c r="K331" s="109" t="s">
        <v>1074</v>
      </c>
      <c r="L331" s="91" t="s">
        <v>267</v>
      </c>
      <c r="M331" s="109"/>
      <c r="N331" s="109" t="s">
        <v>1076</v>
      </c>
      <c r="O331" s="128" t="s">
        <v>1078</v>
      </c>
      <c r="P331" s="109" t="s">
        <v>1081</v>
      </c>
      <c r="Q331" s="109" t="s">
        <v>1082</v>
      </c>
      <c r="R331" s="98" t="s">
        <v>121</v>
      </c>
      <c r="S331" s="135">
        <v>41883</v>
      </c>
      <c r="T331" s="109" t="s">
        <v>1083</v>
      </c>
      <c r="U331" s="109" t="s">
        <v>1082</v>
      </c>
      <c r="V331" s="109"/>
      <c r="W331" s="135">
        <v>41792</v>
      </c>
      <c r="X331" s="111" t="s">
        <v>1077</v>
      </c>
      <c r="Y331" s="109" t="s">
        <v>1089</v>
      </c>
    </row>
    <row r="332" spans="1:25" ht="15" customHeight="1" x14ac:dyDescent="0.25">
      <c r="A332" s="195">
        <v>0</v>
      </c>
      <c r="B332" s="109"/>
      <c r="C332" s="109"/>
      <c r="D332" s="90" t="s">
        <v>1268</v>
      </c>
      <c r="E332" s="90" t="s">
        <v>121</v>
      </c>
      <c r="F332" s="109" t="s">
        <v>1532</v>
      </c>
      <c r="G332" s="109" t="s">
        <v>214</v>
      </c>
      <c r="H332" s="109" t="s">
        <v>219</v>
      </c>
      <c r="I332" s="109" t="s">
        <v>1485</v>
      </c>
      <c r="J332" s="109" t="s">
        <v>1039</v>
      </c>
      <c r="K332" s="109" t="s">
        <v>1074</v>
      </c>
      <c r="L332" s="91" t="s">
        <v>267</v>
      </c>
      <c r="M332" s="109"/>
      <c r="N332" s="109" t="s">
        <v>1076</v>
      </c>
      <c r="O332" s="128" t="s">
        <v>1078</v>
      </c>
      <c r="P332" s="109" t="s">
        <v>1081</v>
      </c>
      <c r="Q332" s="109" t="s">
        <v>1082</v>
      </c>
      <c r="R332" s="98" t="s">
        <v>121</v>
      </c>
      <c r="S332" s="135">
        <v>41883</v>
      </c>
      <c r="T332" s="109" t="s">
        <v>1083</v>
      </c>
      <c r="U332" s="109" t="s">
        <v>1082</v>
      </c>
      <c r="V332" s="109"/>
      <c r="W332" s="135">
        <v>41792</v>
      </c>
      <c r="X332" s="111" t="s">
        <v>1077</v>
      </c>
      <c r="Y332" s="109" t="s">
        <v>1089</v>
      </c>
    </row>
    <row r="333" spans="1:25" ht="15" customHeight="1" x14ac:dyDescent="0.25">
      <c r="A333" s="195">
        <v>0</v>
      </c>
      <c r="B333" s="109"/>
      <c r="C333" s="109"/>
      <c r="D333" s="90" t="s">
        <v>1269</v>
      </c>
      <c r="E333" s="90" t="s">
        <v>121</v>
      </c>
      <c r="F333" s="109" t="s">
        <v>1532</v>
      </c>
      <c r="G333" s="109" t="s">
        <v>214</v>
      </c>
      <c r="H333" s="109" t="s">
        <v>219</v>
      </c>
      <c r="I333" s="109" t="s">
        <v>1485</v>
      </c>
      <c r="J333" s="109" t="s">
        <v>1040</v>
      </c>
      <c r="K333" s="109" t="s">
        <v>1074</v>
      </c>
      <c r="L333" s="91" t="s">
        <v>267</v>
      </c>
      <c r="M333" s="109"/>
      <c r="N333" s="109" t="s">
        <v>1076</v>
      </c>
      <c r="O333" s="128" t="s">
        <v>1078</v>
      </c>
      <c r="P333" s="109" t="s">
        <v>1081</v>
      </c>
      <c r="Q333" s="109" t="s">
        <v>1082</v>
      </c>
      <c r="R333" s="98" t="s">
        <v>121</v>
      </c>
      <c r="S333" s="135">
        <v>41883</v>
      </c>
      <c r="T333" s="109" t="s">
        <v>1083</v>
      </c>
      <c r="U333" s="109" t="s">
        <v>1082</v>
      </c>
      <c r="V333" s="109"/>
      <c r="W333" s="135">
        <v>41792</v>
      </c>
      <c r="X333" s="111" t="s">
        <v>1077</v>
      </c>
      <c r="Y333" s="109" t="s">
        <v>1089</v>
      </c>
    </row>
    <row r="334" spans="1:25" ht="15" customHeight="1" x14ac:dyDescent="0.25">
      <c r="A334" s="195">
        <v>0</v>
      </c>
      <c r="B334" s="109"/>
      <c r="C334" s="109"/>
      <c r="D334" s="90" t="s">
        <v>1270</v>
      </c>
      <c r="E334" s="90" t="s">
        <v>121</v>
      </c>
      <c r="F334" s="109" t="s">
        <v>1532</v>
      </c>
      <c r="G334" s="109" t="s">
        <v>214</v>
      </c>
      <c r="H334" s="109" t="s">
        <v>219</v>
      </c>
      <c r="I334" s="109" t="s">
        <v>1485</v>
      </c>
      <c r="J334" s="109" t="s">
        <v>1041</v>
      </c>
      <c r="K334" s="109" t="s">
        <v>1074</v>
      </c>
      <c r="L334" s="91" t="s">
        <v>267</v>
      </c>
      <c r="M334" s="109"/>
      <c r="N334" s="109" t="s">
        <v>1076</v>
      </c>
      <c r="O334" s="128" t="s">
        <v>1078</v>
      </c>
      <c r="P334" s="109" t="s">
        <v>1081</v>
      </c>
      <c r="Q334" s="109" t="s">
        <v>1082</v>
      </c>
      <c r="R334" s="98" t="s">
        <v>121</v>
      </c>
      <c r="S334" s="135">
        <v>41883</v>
      </c>
      <c r="T334" s="109" t="s">
        <v>1083</v>
      </c>
      <c r="U334" s="109" t="s">
        <v>1082</v>
      </c>
      <c r="V334" s="109"/>
      <c r="W334" s="135">
        <v>41792</v>
      </c>
      <c r="X334" s="111" t="s">
        <v>1077</v>
      </c>
      <c r="Y334" s="109" t="s">
        <v>1089</v>
      </c>
    </row>
    <row r="335" spans="1:25" ht="15" customHeight="1" x14ac:dyDescent="0.25">
      <c r="A335" s="195">
        <v>0</v>
      </c>
      <c r="B335" s="109"/>
      <c r="C335" s="109"/>
      <c r="D335" s="90" t="s">
        <v>1271</v>
      </c>
      <c r="E335" s="90" t="s">
        <v>121</v>
      </c>
      <c r="F335" s="109" t="s">
        <v>1532</v>
      </c>
      <c r="G335" s="109" t="s">
        <v>214</v>
      </c>
      <c r="H335" s="109" t="s">
        <v>219</v>
      </c>
      <c r="I335" s="109" t="s">
        <v>1485</v>
      </c>
      <c r="J335" s="109" t="s">
        <v>1042</v>
      </c>
      <c r="K335" s="109" t="s">
        <v>1074</v>
      </c>
      <c r="L335" s="91" t="s">
        <v>267</v>
      </c>
      <c r="M335" s="109"/>
      <c r="N335" s="109" t="s">
        <v>1076</v>
      </c>
      <c r="O335" s="128" t="s">
        <v>1078</v>
      </c>
      <c r="P335" s="109" t="s">
        <v>1081</v>
      </c>
      <c r="Q335" s="109" t="s">
        <v>1082</v>
      </c>
      <c r="R335" s="98" t="s">
        <v>121</v>
      </c>
      <c r="S335" s="135">
        <v>41883</v>
      </c>
      <c r="T335" s="109" t="s">
        <v>1083</v>
      </c>
      <c r="U335" s="109" t="s">
        <v>1082</v>
      </c>
      <c r="V335" s="109"/>
      <c r="W335" s="135">
        <v>41792</v>
      </c>
      <c r="X335" s="111" t="s">
        <v>1077</v>
      </c>
      <c r="Y335" s="109" t="s">
        <v>1089</v>
      </c>
    </row>
    <row r="336" spans="1:25" ht="15" customHeight="1" x14ac:dyDescent="0.25">
      <c r="A336" s="195">
        <v>0</v>
      </c>
      <c r="B336" s="109"/>
      <c r="C336" s="109"/>
      <c r="D336" s="90" t="s">
        <v>1272</v>
      </c>
      <c r="E336" s="90" t="s">
        <v>121</v>
      </c>
      <c r="F336" s="109" t="s">
        <v>1532</v>
      </c>
      <c r="G336" s="109" t="s">
        <v>214</v>
      </c>
      <c r="H336" s="109" t="s">
        <v>219</v>
      </c>
      <c r="I336" s="109" t="s">
        <v>1485</v>
      </c>
      <c r="J336" s="109" t="s">
        <v>1043</v>
      </c>
      <c r="K336" s="109" t="s">
        <v>1074</v>
      </c>
      <c r="L336" s="91" t="s">
        <v>267</v>
      </c>
      <c r="M336" s="109"/>
      <c r="N336" s="109" t="s">
        <v>1076</v>
      </c>
      <c r="O336" s="128" t="s">
        <v>1078</v>
      </c>
      <c r="P336" s="109" t="s">
        <v>1081</v>
      </c>
      <c r="Q336" s="109" t="s">
        <v>1082</v>
      </c>
      <c r="R336" s="98" t="s">
        <v>121</v>
      </c>
      <c r="S336" s="135">
        <v>41883</v>
      </c>
      <c r="T336" s="109" t="s">
        <v>1083</v>
      </c>
      <c r="U336" s="109" t="s">
        <v>1082</v>
      </c>
      <c r="V336" s="109"/>
      <c r="W336" s="135">
        <v>41792</v>
      </c>
      <c r="X336" s="111" t="s">
        <v>1077</v>
      </c>
      <c r="Y336" s="109" t="s">
        <v>1089</v>
      </c>
    </row>
    <row r="337" spans="1:28" ht="15" customHeight="1" x14ac:dyDescent="0.25">
      <c r="A337" s="195">
        <v>0</v>
      </c>
      <c r="B337" s="109"/>
      <c r="C337" s="109"/>
      <c r="D337" s="90" t="s">
        <v>1273</v>
      </c>
      <c r="E337" s="90" t="s">
        <v>121</v>
      </c>
      <c r="F337" s="109" t="s">
        <v>1532</v>
      </c>
      <c r="G337" s="109" t="s">
        <v>214</v>
      </c>
      <c r="H337" s="109" t="s">
        <v>219</v>
      </c>
      <c r="I337" s="109" t="s">
        <v>1485</v>
      </c>
      <c r="J337" s="109" t="s">
        <v>1044</v>
      </c>
      <c r="K337" s="109" t="s">
        <v>1074</v>
      </c>
      <c r="L337" s="91" t="s">
        <v>267</v>
      </c>
      <c r="M337" s="109"/>
      <c r="N337" s="109" t="s">
        <v>1076</v>
      </c>
      <c r="O337" s="128" t="s">
        <v>1078</v>
      </c>
      <c r="P337" s="109" t="s">
        <v>1081</v>
      </c>
      <c r="Q337" s="109" t="s">
        <v>1082</v>
      </c>
      <c r="R337" s="98" t="s">
        <v>121</v>
      </c>
      <c r="S337" s="135">
        <v>41883</v>
      </c>
      <c r="T337" s="109" t="s">
        <v>1083</v>
      </c>
      <c r="U337" s="109" t="s">
        <v>1082</v>
      </c>
      <c r="V337" s="109"/>
      <c r="W337" s="135">
        <v>41792</v>
      </c>
      <c r="X337" s="111" t="s">
        <v>1077</v>
      </c>
      <c r="Y337" s="109" t="s">
        <v>1089</v>
      </c>
    </row>
    <row r="338" spans="1:28" ht="15" customHeight="1" x14ac:dyDescent="0.25">
      <c r="A338" s="195">
        <v>0</v>
      </c>
      <c r="B338" s="109"/>
      <c r="C338" s="109"/>
      <c r="D338" s="90" t="s">
        <v>1274</v>
      </c>
      <c r="E338" s="90" t="s">
        <v>121</v>
      </c>
      <c r="F338" s="109" t="s">
        <v>1532</v>
      </c>
      <c r="G338" s="109" t="s">
        <v>214</v>
      </c>
      <c r="H338" s="109" t="s">
        <v>219</v>
      </c>
      <c r="I338" s="109" t="s">
        <v>1485</v>
      </c>
      <c r="J338" s="109" t="s">
        <v>1005</v>
      </c>
      <c r="K338" s="109" t="s">
        <v>1074</v>
      </c>
      <c r="L338" s="91" t="s">
        <v>267</v>
      </c>
      <c r="M338" s="109"/>
      <c r="N338" s="109" t="s">
        <v>1076</v>
      </c>
      <c r="O338" s="128" t="s">
        <v>1078</v>
      </c>
      <c r="P338" s="109" t="s">
        <v>1081</v>
      </c>
      <c r="Q338" s="109" t="s">
        <v>1082</v>
      </c>
      <c r="R338" s="98" t="s">
        <v>121</v>
      </c>
      <c r="S338" s="135">
        <v>41883</v>
      </c>
      <c r="T338" s="109" t="s">
        <v>1083</v>
      </c>
      <c r="U338" s="109" t="s">
        <v>1082</v>
      </c>
      <c r="V338" s="109"/>
      <c r="W338" s="135">
        <v>41792</v>
      </c>
      <c r="X338" s="111" t="s">
        <v>1077</v>
      </c>
      <c r="Y338" s="109" t="s">
        <v>1089</v>
      </c>
    </row>
    <row r="339" spans="1:28" ht="15" customHeight="1" x14ac:dyDescent="0.25">
      <c r="A339" s="195">
        <v>0</v>
      </c>
      <c r="B339" s="109"/>
      <c r="C339" s="109"/>
      <c r="D339" s="90" t="s">
        <v>1275</v>
      </c>
      <c r="E339" s="90" t="s">
        <v>121</v>
      </c>
      <c r="F339" s="109" t="s">
        <v>1532</v>
      </c>
      <c r="G339" s="109" t="s">
        <v>214</v>
      </c>
      <c r="H339" s="109" t="s">
        <v>219</v>
      </c>
      <c r="I339" s="109" t="s">
        <v>1485</v>
      </c>
      <c r="J339" s="109" t="s">
        <v>1006</v>
      </c>
      <c r="K339" s="109" t="s">
        <v>1074</v>
      </c>
      <c r="L339" s="91" t="s">
        <v>267</v>
      </c>
      <c r="M339" s="109"/>
      <c r="N339" s="109" t="s">
        <v>1076</v>
      </c>
      <c r="O339" s="128" t="s">
        <v>1078</v>
      </c>
      <c r="P339" s="109" t="s">
        <v>1081</v>
      </c>
      <c r="Q339" s="109" t="s">
        <v>1082</v>
      </c>
      <c r="R339" s="98" t="s">
        <v>121</v>
      </c>
      <c r="S339" s="135">
        <v>41883</v>
      </c>
      <c r="T339" s="109" t="s">
        <v>1083</v>
      </c>
      <c r="U339" s="109" t="s">
        <v>1082</v>
      </c>
      <c r="V339" s="109"/>
      <c r="W339" s="135">
        <v>41792</v>
      </c>
      <c r="X339" s="111" t="s">
        <v>1077</v>
      </c>
      <c r="Y339" s="109" t="s">
        <v>1089</v>
      </c>
    </row>
    <row r="340" spans="1:28" ht="15" customHeight="1" x14ac:dyDescent="0.25">
      <c r="A340" s="195">
        <v>0</v>
      </c>
      <c r="B340" s="109"/>
      <c r="C340" s="109"/>
      <c r="D340" s="90" t="s">
        <v>1276</v>
      </c>
      <c r="E340" s="90" t="s">
        <v>121</v>
      </c>
      <c r="F340" s="109" t="s">
        <v>1532</v>
      </c>
      <c r="G340" s="109" t="s">
        <v>214</v>
      </c>
      <c r="H340" s="109" t="s">
        <v>219</v>
      </c>
      <c r="I340" s="109" t="s">
        <v>1485</v>
      </c>
      <c r="J340" s="109" t="s">
        <v>1011</v>
      </c>
      <c r="K340" s="109" t="s">
        <v>1074</v>
      </c>
      <c r="L340" s="91" t="s">
        <v>267</v>
      </c>
      <c r="M340" s="109"/>
      <c r="N340" s="109" t="s">
        <v>1076</v>
      </c>
      <c r="O340" s="128" t="s">
        <v>1078</v>
      </c>
      <c r="P340" s="109" t="s">
        <v>1081</v>
      </c>
      <c r="Q340" s="109" t="s">
        <v>1082</v>
      </c>
      <c r="R340" s="98" t="s">
        <v>121</v>
      </c>
      <c r="S340" s="135">
        <v>41883</v>
      </c>
      <c r="T340" s="109" t="s">
        <v>1083</v>
      </c>
      <c r="U340" s="109" t="s">
        <v>1082</v>
      </c>
      <c r="V340" s="109"/>
      <c r="W340" s="135">
        <v>41792</v>
      </c>
      <c r="X340" s="111" t="s">
        <v>1077</v>
      </c>
      <c r="Y340" s="109" t="s">
        <v>1089</v>
      </c>
    </row>
    <row r="341" spans="1:28" ht="15" customHeight="1" x14ac:dyDescent="0.25">
      <c r="A341" s="195">
        <v>0</v>
      </c>
      <c r="B341" s="109"/>
      <c r="C341" s="109"/>
      <c r="D341" s="90" t="s">
        <v>1277</v>
      </c>
      <c r="E341" s="90" t="s">
        <v>121</v>
      </c>
      <c r="F341" s="109" t="s">
        <v>1532</v>
      </c>
      <c r="G341" s="109" t="s">
        <v>214</v>
      </c>
      <c r="H341" s="109" t="s">
        <v>219</v>
      </c>
      <c r="I341" s="109" t="s">
        <v>1485</v>
      </c>
      <c r="J341" s="109" t="s">
        <v>1012</v>
      </c>
      <c r="K341" s="109" t="s">
        <v>1074</v>
      </c>
      <c r="L341" s="91" t="s">
        <v>267</v>
      </c>
      <c r="M341" s="109"/>
      <c r="N341" s="109" t="s">
        <v>1076</v>
      </c>
      <c r="O341" s="128" t="s">
        <v>1078</v>
      </c>
      <c r="P341" s="109" t="s">
        <v>1081</v>
      </c>
      <c r="Q341" s="109" t="s">
        <v>1082</v>
      </c>
      <c r="R341" s="98" t="s">
        <v>121</v>
      </c>
      <c r="S341" s="135">
        <v>41883</v>
      </c>
      <c r="T341" s="109" t="s">
        <v>1083</v>
      </c>
      <c r="U341" s="109" t="s">
        <v>1082</v>
      </c>
      <c r="V341" s="109"/>
      <c r="W341" s="135">
        <v>41792</v>
      </c>
      <c r="X341" s="111" t="s">
        <v>1077</v>
      </c>
      <c r="Y341" s="109" t="s">
        <v>1089</v>
      </c>
    </row>
    <row r="342" spans="1:28" ht="15" customHeight="1" x14ac:dyDescent="0.25">
      <c r="A342" s="195">
        <v>0</v>
      </c>
      <c r="B342" s="109"/>
      <c r="C342" s="109"/>
      <c r="D342" s="90" t="s">
        <v>1278</v>
      </c>
      <c r="E342" s="90" t="s">
        <v>121</v>
      </c>
      <c r="F342" s="109" t="s">
        <v>1532</v>
      </c>
      <c r="G342" s="109" t="s">
        <v>214</v>
      </c>
      <c r="H342" s="109" t="s">
        <v>219</v>
      </c>
      <c r="I342" s="109" t="s">
        <v>1485</v>
      </c>
      <c r="J342" s="109" t="s">
        <v>1021</v>
      </c>
      <c r="K342" s="109" t="s">
        <v>1074</v>
      </c>
      <c r="L342" s="91" t="s">
        <v>267</v>
      </c>
      <c r="M342" s="109"/>
      <c r="N342" s="109" t="s">
        <v>1076</v>
      </c>
      <c r="O342" s="128" t="s">
        <v>1078</v>
      </c>
      <c r="P342" s="109" t="s">
        <v>1081</v>
      </c>
      <c r="Q342" s="109" t="s">
        <v>1082</v>
      </c>
      <c r="R342" s="98" t="s">
        <v>121</v>
      </c>
      <c r="S342" s="135">
        <v>41883</v>
      </c>
      <c r="T342" s="109" t="s">
        <v>1083</v>
      </c>
      <c r="U342" s="109" t="s">
        <v>1082</v>
      </c>
      <c r="V342" s="109"/>
      <c r="W342" s="135">
        <v>41792</v>
      </c>
      <c r="X342" s="111" t="s">
        <v>1077</v>
      </c>
      <c r="Y342" s="109" t="s">
        <v>1089</v>
      </c>
    </row>
    <row r="343" spans="1:28" ht="15" customHeight="1" x14ac:dyDescent="0.25">
      <c r="A343" s="195">
        <v>0</v>
      </c>
      <c r="B343" s="109"/>
      <c r="C343" s="109"/>
      <c r="D343" s="90" t="s">
        <v>1279</v>
      </c>
      <c r="E343" s="90" t="s">
        <v>121</v>
      </c>
      <c r="F343" s="109" t="s">
        <v>1532</v>
      </c>
      <c r="G343" s="109" t="s">
        <v>214</v>
      </c>
      <c r="H343" s="109" t="s">
        <v>219</v>
      </c>
      <c r="I343" s="109" t="s">
        <v>1485</v>
      </c>
      <c r="J343" s="109" t="s">
        <v>1022</v>
      </c>
      <c r="K343" s="109" t="s">
        <v>1074</v>
      </c>
      <c r="L343" s="91" t="s">
        <v>267</v>
      </c>
      <c r="M343" s="109"/>
      <c r="N343" s="109" t="s">
        <v>1076</v>
      </c>
      <c r="O343" s="128" t="s">
        <v>1078</v>
      </c>
      <c r="P343" s="109" t="s">
        <v>1081</v>
      </c>
      <c r="Q343" s="109" t="s">
        <v>1082</v>
      </c>
      <c r="R343" s="98" t="s">
        <v>121</v>
      </c>
      <c r="S343" s="135">
        <v>41883</v>
      </c>
      <c r="T343" s="109" t="s">
        <v>1083</v>
      </c>
      <c r="U343" s="109" t="s">
        <v>1082</v>
      </c>
      <c r="V343" s="109"/>
      <c r="W343" s="135">
        <v>41792</v>
      </c>
      <c r="X343" s="111" t="s">
        <v>1077</v>
      </c>
      <c r="Y343" s="109" t="s">
        <v>1089</v>
      </c>
    </row>
    <row r="344" spans="1:28" ht="15" customHeight="1" x14ac:dyDescent="0.25">
      <c r="A344" s="195">
        <v>0</v>
      </c>
      <c r="B344" s="109"/>
      <c r="C344" s="109"/>
      <c r="D344" s="90" t="s">
        <v>1280</v>
      </c>
      <c r="E344" s="90" t="s">
        <v>121</v>
      </c>
      <c r="F344" s="109" t="s">
        <v>1532</v>
      </c>
      <c r="G344" s="109" t="s">
        <v>214</v>
      </c>
      <c r="H344" s="109" t="s">
        <v>219</v>
      </c>
      <c r="I344" s="109" t="s">
        <v>1485</v>
      </c>
      <c r="J344" s="109" t="s">
        <v>1015</v>
      </c>
      <c r="K344" s="109" t="s">
        <v>1074</v>
      </c>
      <c r="L344" s="91" t="s">
        <v>267</v>
      </c>
      <c r="M344" s="109"/>
      <c r="N344" s="109" t="s">
        <v>1076</v>
      </c>
      <c r="O344" s="128" t="s">
        <v>1078</v>
      </c>
      <c r="P344" s="109" t="s">
        <v>1081</v>
      </c>
      <c r="Q344" s="109" t="s">
        <v>1082</v>
      </c>
      <c r="R344" s="98" t="s">
        <v>121</v>
      </c>
      <c r="S344" s="135">
        <v>41883</v>
      </c>
      <c r="T344" s="109" t="s">
        <v>1083</v>
      </c>
      <c r="U344" s="109" t="s">
        <v>1082</v>
      </c>
      <c r="V344" s="109"/>
      <c r="W344" s="135">
        <v>41792</v>
      </c>
      <c r="X344" s="111" t="s">
        <v>1077</v>
      </c>
      <c r="Y344" s="109" t="s">
        <v>1089</v>
      </c>
    </row>
    <row r="345" spans="1:28" ht="15" customHeight="1" x14ac:dyDescent="0.25">
      <c r="A345" s="195">
        <v>0</v>
      </c>
      <c r="B345" s="109"/>
      <c r="C345" s="109"/>
      <c r="D345" s="90" t="s">
        <v>1281</v>
      </c>
      <c r="E345" s="90" t="s">
        <v>121</v>
      </c>
      <c r="F345" s="109" t="s">
        <v>1532</v>
      </c>
      <c r="G345" s="109" t="s">
        <v>214</v>
      </c>
      <c r="H345" s="109" t="s">
        <v>219</v>
      </c>
      <c r="I345" s="109" t="s">
        <v>1485</v>
      </c>
      <c r="J345" s="109" t="s">
        <v>1016</v>
      </c>
      <c r="K345" s="109" t="s">
        <v>1074</v>
      </c>
      <c r="L345" s="91" t="s">
        <v>267</v>
      </c>
      <c r="M345" s="109"/>
      <c r="N345" s="109" t="s">
        <v>1076</v>
      </c>
      <c r="O345" s="128" t="s">
        <v>1078</v>
      </c>
      <c r="P345" s="109" t="s">
        <v>1081</v>
      </c>
      <c r="Q345" s="109" t="s">
        <v>1082</v>
      </c>
      <c r="R345" s="98" t="s">
        <v>121</v>
      </c>
      <c r="S345" s="135">
        <v>41883</v>
      </c>
      <c r="T345" s="109" t="s">
        <v>1083</v>
      </c>
      <c r="U345" s="109" t="s">
        <v>1082</v>
      </c>
      <c r="V345" s="109"/>
      <c r="W345" s="135">
        <v>41792</v>
      </c>
      <c r="X345" s="111" t="s">
        <v>1077</v>
      </c>
      <c r="Y345" s="109" t="s">
        <v>1089</v>
      </c>
    </row>
    <row r="346" spans="1:28" ht="15" customHeight="1" x14ac:dyDescent="0.25">
      <c r="A346" s="195">
        <v>0</v>
      </c>
      <c r="B346" s="109"/>
      <c r="C346" s="109"/>
      <c r="D346" s="90" t="s">
        <v>1282</v>
      </c>
      <c r="E346" s="90" t="s">
        <v>121</v>
      </c>
      <c r="F346" s="109" t="s">
        <v>1532</v>
      </c>
      <c r="G346" s="109" t="s">
        <v>214</v>
      </c>
      <c r="H346" s="109" t="s">
        <v>219</v>
      </c>
      <c r="I346" s="109" t="s">
        <v>1485</v>
      </c>
      <c r="J346" s="109" t="s">
        <v>1025</v>
      </c>
      <c r="K346" s="109" t="s">
        <v>1074</v>
      </c>
      <c r="L346" s="91" t="s">
        <v>267</v>
      </c>
      <c r="M346" s="109"/>
      <c r="N346" s="109" t="s">
        <v>1076</v>
      </c>
      <c r="O346" s="128" t="s">
        <v>1078</v>
      </c>
      <c r="P346" s="109" t="s">
        <v>1081</v>
      </c>
      <c r="Q346" s="109" t="s">
        <v>1082</v>
      </c>
      <c r="R346" s="98" t="s">
        <v>121</v>
      </c>
      <c r="S346" s="135">
        <v>41883</v>
      </c>
      <c r="T346" s="109" t="s">
        <v>1083</v>
      </c>
      <c r="U346" s="109" t="s">
        <v>1082</v>
      </c>
      <c r="V346" s="109"/>
      <c r="W346" s="135">
        <v>41792</v>
      </c>
      <c r="X346" s="111" t="s">
        <v>1077</v>
      </c>
      <c r="Y346" s="109" t="s">
        <v>1089</v>
      </c>
    </row>
    <row r="347" spans="1:28" ht="15" customHeight="1" x14ac:dyDescent="0.25">
      <c r="A347" s="195">
        <v>0</v>
      </c>
      <c r="B347" s="109"/>
      <c r="C347" s="109"/>
      <c r="D347" s="90" t="s">
        <v>1283</v>
      </c>
      <c r="E347" s="90" t="s">
        <v>121</v>
      </c>
      <c r="F347" s="109" t="s">
        <v>1532</v>
      </c>
      <c r="G347" s="109" t="s">
        <v>214</v>
      </c>
      <c r="H347" s="109" t="s">
        <v>219</v>
      </c>
      <c r="I347" s="109" t="s">
        <v>1485</v>
      </c>
      <c r="J347" s="109" t="s">
        <v>1026</v>
      </c>
      <c r="K347" s="109" t="s">
        <v>1074</v>
      </c>
      <c r="L347" s="91" t="s">
        <v>267</v>
      </c>
      <c r="M347" s="109"/>
      <c r="N347" s="109" t="s">
        <v>1076</v>
      </c>
      <c r="O347" s="128" t="s">
        <v>1078</v>
      </c>
      <c r="P347" s="109" t="s">
        <v>1081</v>
      </c>
      <c r="Q347" s="109" t="s">
        <v>1082</v>
      </c>
      <c r="R347" s="98" t="s">
        <v>121</v>
      </c>
      <c r="S347" s="135">
        <v>41883</v>
      </c>
      <c r="T347" s="109" t="s">
        <v>1083</v>
      </c>
      <c r="U347" s="109" t="s">
        <v>1082</v>
      </c>
      <c r="V347" s="109"/>
      <c r="W347" s="135">
        <v>41792</v>
      </c>
      <c r="X347" s="111" t="s">
        <v>1077</v>
      </c>
      <c r="Y347" s="109" t="s">
        <v>1089</v>
      </c>
    </row>
    <row r="348" spans="1:28" ht="15" customHeight="1" x14ac:dyDescent="0.25">
      <c r="A348" s="195">
        <v>0</v>
      </c>
      <c r="B348" s="109"/>
      <c r="C348" s="109"/>
      <c r="D348" s="90" t="s">
        <v>1284</v>
      </c>
      <c r="E348" s="90" t="s">
        <v>121</v>
      </c>
      <c r="F348" s="109" t="s">
        <v>1532</v>
      </c>
      <c r="G348" s="109" t="s">
        <v>214</v>
      </c>
      <c r="H348" s="109" t="s">
        <v>219</v>
      </c>
      <c r="I348" s="109" t="s">
        <v>1485</v>
      </c>
      <c r="J348" s="109" t="s">
        <v>1045</v>
      </c>
      <c r="K348" s="109" t="s">
        <v>1074</v>
      </c>
      <c r="L348" s="91" t="s">
        <v>267</v>
      </c>
      <c r="M348" s="109"/>
      <c r="N348" s="109" t="s">
        <v>1076</v>
      </c>
      <c r="O348" s="128" t="s">
        <v>1078</v>
      </c>
      <c r="P348" s="109" t="s">
        <v>1081</v>
      </c>
      <c r="Q348" s="109" t="s">
        <v>1082</v>
      </c>
      <c r="R348" s="98" t="s">
        <v>121</v>
      </c>
      <c r="S348" s="135">
        <v>41883</v>
      </c>
      <c r="T348" s="109" t="s">
        <v>1083</v>
      </c>
      <c r="U348" s="109" t="s">
        <v>1082</v>
      </c>
      <c r="V348" s="109"/>
      <c r="W348" s="135">
        <v>41792</v>
      </c>
      <c r="X348" s="111" t="s">
        <v>1077</v>
      </c>
      <c r="Y348" s="109" t="s">
        <v>1089</v>
      </c>
    </row>
    <row r="349" spans="1:28" ht="15" customHeight="1" x14ac:dyDescent="0.25">
      <c r="A349" s="195">
        <v>0</v>
      </c>
      <c r="B349" s="109"/>
      <c r="C349" s="109"/>
      <c r="D349" s="90" t="s">
        <v>1285</v>
      </c>
      <c r="E349" s="90" t="s">
        <v>121</v>
      </c>
      <c r="F349" s="109" t="s">
        <v>1532</v>
      </c>
      <c r="G349" s="109" t="s">
        <v>214</v>
      </c>
      <c r="H349" s="109" t="s">
        <v>219</v>
      </c>
      <c r="I349" s="109" t="s">
        <v>1485</v>
      </c>
      <c r="J349" s="109" t="s">
        <v>1046</v>
      </c>
      <c r="K349" s="109" t="s">
        <v>1074</v>
      </c>
      <c r="L349" s="91" t="s">
        <v>267</v>
      </c>
      <c r="M349" s="109"/>
      <c r="N349" s="109" t="s">
        <v>1076</v>
      </c>
      <c r="O349" s="128" t="s">
        <v>1078</v>
      </c>
      <c r="P349" s="109" t="s">
        <v>1081</v>
      </c>
      <c r="Q349" s="109" t="s">
        <v>1082</v>
      </c>
      <c r="R349" s="98" t="s">
        <v>121</v>
      </c>
      <c r="S349" s="135">
        <v>41883</v>
      </c>
      <c r="T349" s="109" t="s">
        <v>1083</v>
      </c>
      <c r="U349" s="109" t="s">
        <v>1082</v>
      </c>
      <c r="V349" s="109"/>
      <c r="W349" s="135">
        <v>41792</v>
      </c>
      <c r="X349" s="111" t="s">
        <v>1077</v>
      </c>
      <c r="Y349" s="109" t="s">
        <v>1089</v>
      </c>
    </row>
    <row r="350" spans="1:28" ht="15" customHeight="1" x14ac:dyDescent="0.25">
      <c r="A350" s="195">
        <v>0</v>
      </c>
      <c r="B350" s="109"/>
      <c r="C350" s="109"/>
      <c r="D350" s="90" t="s">
        <v>1286</v>
      </c>
      <c r="E350" s="90" t="s">
        <v>1504</v>
      </c>
      <c r="F350" s="109" t="s">
        <v>1543</v>
      </c>
      <c r="G350" s="109" t="s">
        <v>214</v>
      </c>
      <c r="H350" s="109" t="s">
        <v>219</v>
      </c>
      <c r="I350" s="109" t="s">
        <v>1485</v>
      </c>
      <c r="J350" s="109" t="s">
        <v>1004</v>
      </c>
      <c r="K350" s="109" t="s">
        <v>1073</v>
      </c>
      <c r="L350" s="99" t="s">
        <v>287</v>
      </c>
      <c r="M350" s="109"/>
      <c r="N350" s="109" t="s">
        <v>1076</v>
      </c>
      <c r="O350" s="128" t="s">
        <v>1078</v>
      </c>
      <c r="P350" s="109" t="s">
        <v>1081</v>
      </c>
      <c r="Q350" s="109" t="s">
        <v>1082</v>
      </c>
      <c r="R350" s="98" t="s">
        <v>121</v>
      </c>
      <c r="S350" s="135">
        <v>41883</v>
      </c>
      <c r="T350" s="109" t="s">
        <v>1083</v>
      </c>
      <c r="U350" s="109" t="s">
        <v>1082</v>
      </c>
      <c r="V350" s="109"/>
      <c r="W350" s="135">
        <v>41792</v>
      </c>
      <c r="X350" s="111" t="s">
        <v>1077</v>
      </c>
      <c r="Y350" s="109" t="s">
        <v>1089</v>
      </c>
      <c r="Z350" s="45"/>
      <c r="AA350" s="45"/>
      <c r="AB350" s="45"/>
    </row>
    <row r="351" spans="1:28" ht="15" customHeight="1" x14ac:dyDescent="0.25">
      <c r="A351" s="195">
        <v>0</v>
      </c>
      <c r="B351" s="109"/>
      <c r="C351" s="109"/>
      <c r="D351" s="90" t="s">
        <v>1287</v>
      </c>
      <c r="E351" s="90" t="s">
        <v>121</v>
      </c>
      <c r="F351" s="109" t="s">
        <v>1532</v>
      </c>
      <c r="G351" s="109" t="s">
        <v>214</v>
      </c>
      <c r="H351" s="109" t="s">
        <v>219</v>
      </c>
      <c r="I351" s="109" t="s">
        <v>1485</v>
      </c>
      <c r="J351" s="109" t="s">
        <v>992</v>
      </c>
      <c r="K351" s="109" t="s">
        <v>1074</v>
      </c>
      <c r="L351" s="91" t="s">
        <v>267</v>
      </c>
      <c r="M351" s="109"/>
      <c r="N351" s="109" t="s">
        <v>1076</v>
      </c>
      <c r="O351" s="128" t="s">
        <v>1078</v>
      </c>
      <c r="P351" s="109" t="s">
        <v>1081</v>
      </c>
      <c r="Q351" s="109" t="s">
        <v>1082</v>
      </c>
      <c r="R351" s="98" t="s">
        <v>121</v>
      </c>
      <c r="S351" s="135">
        <v>41883</v>
      </c>
      <c r="T351" s="109" t="s">
        <v>1083</v>
      </c>
      <c r="U351" s="109" t="s">
        <v>1082</v>
      </c>
      <c r="V351" s="109"/>
      <c r="W351" s="135">
        <v>41792</v>
      </c>
      <c r="X351" s="111" t="s">
        <v>1077</v>
      </c>
      <c r="Y351" s="109" t="s">
        <v>1089</v>
      </c>
    </row>
    <row r="352" spans="1:28" ht="15" customHeight="1" x14ac:dyDescent="0.25">
      <c r="A352" s="195">
        <v>0</v>
      </c>
      <c r="B352" s="109"/>
      <c r="C352" s="109"/>
      <c r="D352" s="90" t="s">
        <v>1288</v>
      </c>
      <c r="E352" s="90" t="s">
        <v>121</v>
      </c>
      <c r="F352" s="109" t="s">
        <v>1532</v>
      </c>
      <c r="G352" s="109" t="s">
        <v>214</v>
      </c>
      <c r="H352" s="109" t="s">
        <v>219</v>
      </c>
      <c r="I352" s="109" t="s">
        <v>1485</v>
      </c>
      <c r="J352" s="109" t="s">
        <v>997</v>
      </c>
      <c r="K352" s="109" t="s">
        <v>1074</v>
      </c>
      <c r="L352" s="91" t="s">
        <v>267</v>
      </c>
      <c r="M352" s="109"/>
      <c r="N352" s="109" t="s">
        <v>1076</v>
      </c>
      <c r="O352" s="128" t="s">
        <v>1078</v>
      </c>
      <c r="P352" s="109" t="s">
        <v>1081</v>
      </c>
      <c r="Q352" s="109" t="s">
        <v>1082</v>
      </c>
      <c r="R352" s="98" t="s">
        <v>121</v>
      </c>
      <c r="S352" s="135">
        <v>41883</v>
      </c>
      <c r="T352" s="109" t="s">
        <v>1083</v>
      </c>
      <c r="U352" s="109" t="s">
        <v>1082</v>
      </c>
      <c r="V352" s="109"/>
      <c r="W352" s="135">
        <v>41792</v>
      </c>
      <c r="X352" s="111" t="s">
        <v>1077</v>
      </c>
      <c r="Y352" s="109" t="s">
        <v>1089</v>
      </c>
    </row>
    <row r="353" spans="1:25" ht="15" customHeight="1" x14ac:dyDescent="0.25">
      <c r="A353" s="195">
        <v>0</v>
      </c>
      <c r="B353" s="109"/>
      <c r="C353" s="109"/>
      <c r="D353" s="90" t="s">
        <v>1289</v>
      </c>
      <c r="E353" s="90" t="s">
        <v>121</v>
      </c>
      <c r="F353" s="109" t="s">
        <v>1532</v>
      </c>
      <c r="G353" s="109" t="s">
        <v>214</v>
      </c>
      <c r="H353" s="109" t="s">
        <v>219</v>
      </c>
      <c r="I353" s="109" t="s">
        <v>1485</v>
      </c>
      <c r="J353" s="109" t="s">
        <v>991</v>
      </c>
      <c r="K353" s="109" t="s">
        <v>1074</v>
      </c>
      <c r="L353" s="91" t="s">
        <v>267</v>
      </c>
      <c r="M353" s="109"/>
      <c r="N353" s="109" t="s">
        <v>1076</v>
      </c>
      <c r="O353" s="128" t="s">
        <v>1078</v>
      </c>
      <c r="P353" s="109" t="s">
        <v>1081</v>
      </c>
      <c r="Q353" s="109" t="s">
        <v>1082</v>
      </c>
      <c r="R353" s="98" t="s">
        <v>121</v>
      </c>
      <c r="S353" s="135">
        <v>41883</v>
      </c>
      <c r="T353" s="109" t="s">
        <v>1083</v>
      </c>
      <c r="U353" s="109" t="s">
        <v>1082</v>
      </c>
      <c r="V353" s="109"/>
      <c r="W353" s="135">
        <v>41792</v>
      </c>
      <c r="X353" s="111" t="s">
        <v>1077</v>
      </c>
      <c r="Y353" s="109" t="s">
        <v>1089</v>
      </c>
    </row>
    <row r="354" spans="1:25" ht="15" customHeight="1" x14ac:dyDescent="0.25">
      <c r="A354" s="195">
        <v>0</v>
      </c>
      <c r="B354" s="109"/>
      <c r="C354" s="109"/>
      <c r="D354" s="90" t="s">
        <v>1290</v>
      </c>
      <c r="E354" s="90" t="s">
        <v>121</v>
      </c>
      <c r="F354" s="109" t="s">
        <v>1532</v>
      </c>
      <c r="G354" s="109" t="s">
        <v>214</v>
      </c>
      <c r="H354" s="109" t="s">
        <v>219</v>
      </c>
      <c r="I354" s="109" t="s">
        <v>1485</v>
      </c>
      <c r="J354" s="109" t="s">
        <v>996</v>
      </c>
      <c r="K354" s="109" t="s">
        <v>1074</v>
      </c>
      <c r="L354" s="91" t="s">
        <v>267</v>
      </c>
      <c r="M354" s="109"/>
      <c r="N354" s="109" t="s">
        <v>1076</v>
      </c>
      <c r="O354" s="128" t="s">
        <v>1078</v>
      </c>
      <c r="P354" s="109" t="s">
        <v>1081</v>
      </c>
      <c r="Q354" s="109" t="s">
        <v>1082</v>
      </c>
      <c r="R354" s="98" t="s">
        <v>121</v>
      </c>
      <c r="S354" s="135">
        <v>41883</v>
      </c>
      <c r="T354" s="109" t="s">
        <v>1083</v>
      </c>
      <c r="U354" s="109" t="s">
        <v>1082</v>
      </c>
      <c r="V354" s="109"/>
      <c r="W354" s="135">
        <v>41792</v>
      </c>
      <c r="X354" s="111" t="s">
        <v>1077</v>
      </c>
      <c r="Y354" s="109" t="s">
        <v>1089</v>
      </c>
    </row>
    <row r="355" spans="1:25" ht="15" customHeight="1" x14ac:dyDescent="0.25">
      <c r="A355" s="195">
        <v>0</v>
      </c>
      <c r="B355" s="109"/>
      <c r="C355" s="109"/>
      <c r="D355" s="90" t="s">
        <v>1291</v>
      </c>
      <c r="E355" s="90" t="s">
        <v>121</v>
      </c>
      <c r="F355" s="109" t="s">
        <v>1532</v>
      </c>
      <c r="G355" s="109" t="s">
        <v>214</v>
      </c>
      <c r="H355" s="109" t="s">
        <v>219</v>
      </c>
      <c r="I355" s="109" t="s">
        <v>1485</v>
      </c>
      <c r="J355" s="109" t="s">
        <v>987</v>
      </c>
      <c r="K355" s="109" t="s">
        <v>1073</v>
      </c>
      <c r="L355" s="91" t="s">
        <v>267</v>
      </c>
      <c r="M355" s="109"/>
      <c r="N355" s="109" t="s">
        <v>1076</v>
      </c>
      <c r="O355" s="128" t="s">
        <v>1078</v>
      </c>
      <c r="P355" s="109" t="s">
        <v>1081</v>
      </c>
      <c r="Q355" s="109" t="s">
        <v>1082</v>
      </c>
      <c r="R355" s="98" t="s">
        <v>121</v>
      </c>
      <c r="S355" s="135">
        <v>41883</v>
      </c>
      <c r="T355" s="109" t="s">
        <v>1083</v>
      </c>
      <c r="U355" s="109" t="s">
        <v>1082</v>
      </c>
      <c r="V355" s="109"/>
      <c r="W355" s="135">
        <v>41792</v>
      </c>
      <c r="X355" s="111" t="s">
        <v>1077</v>
      </c>
      <c r="Y355" s="109" t="s">
        <v>1089</v>
      </c>
    </row>
    <row r="356" spans="1:25" ht="15" customHeight="1" x14ac:dyDescent="0.25">
      <c r="A356" s="195">
        <v>0</v>
      </c>
      <c r="B356" s="109"/>
      <c r="C356" s="109"/>
      <c r="D356" s="90" t="s">
        <v>1292</v>
      </c>
      <c r="E356" s="90" t="s">
        <v>121</v>
      </c>
      <c r="F356" s="109" t="s">
        <v>1532</v>
      </c>
      <c r="G356" s="109" t="s">
        <v>214</v>
      </c>
      <c r="H356" s="109" t="s">
        <v>219</v>
      </c>
      <c r="I356" s="109" t="s">
        <v>1485</v>
      </c>
      <c r="J356" s="109" t="s">
        <v>990</v>
      </c>
      <c r="K356" s="109" t="s">
        <v>1074</v>
      </c>
      <c r="L356" s="91" t="s">
        <v>267</v>
      </c>
      <c r="M356" s="109"/>
      <c r="N356" s="109" t="s">
        <v>1076</v>
      </c>
      <c r="O356" s="128" t="s">
        <v>1078</v>
      </c>
      <c r="P356" s="109" t="s">
        <v>1081</v>
      </c>
      <c r="Q356" s="109" t="s">
        <v>1082</v>
      </c>
      <c r="R356" s="98" t="s">
        <v>121</v>
      </c>
      <c r="S356" s="135">
        <v>41883</v>
      </c>
      <c r="T356" s="109" t="s">
        <v>1083</v>
      </c>
      <c r="U356" s="109" t="s">
        <v>1082</v>
      </c>
      <c r="V356" s="109"/>
      <c r="W356" s="135">
        <v>41792</v>
      </c>
      <c r="X356" s="111" t="s">
        <v>1077</v>
      </c>
      <c r="Y356" s="109" t="s">
        <v>1089</v>
      </c>
    </row>
    <row r="357" spans="1:25" ht="15" customHeight="1" x14ac:dyDescent="0.25">
      <c r="A357" s="195">
        <v>0</v>
      </c>
      <c r="B357" s="109"/>
      <c r="C357" s="109"/>
      <c r="D357" s="90" t="s">
        <v>1293</v>
      </c>
      <c r="E357" s="90" t="s">
        <v>121</v>
      </c>
      <c r="F357" s="109" t="s">
        <v>1532</v>
      </c>
      <c r="G357" s="109" t="s">
        <v>214</v>
      </c>
      <c r="H357" s="109" t="s">
        <v>219</v>
      </c>
      <c r="I357" s="109" t="s">
        <v>1485</v>
      </c>
      <c r="J357" s="109" t="s">
        <v>995</v>
      </c>
      <c r="K357" s="109" t="s">
        <v>1074</v>
      </c>
      <c r="L357" s="91" t="s">
        <v>267</v>
      </c>
      <c r="M357" s="109"/>
      <c r="N357" s="109" t="s">
        <v>1076</v>
      </c>
      <c r="O357" s="128" t="s">
        <v>1078</v>
      </c>
      <c r="P357" s="109" t="s">
        <v>1081</v>
      </c>
      <c r="Q357" s="109" t="s">
        <v>1082</v>
      </c>
      <c r="R357" s="98" t="s">
        <v>121</v>
      </c>
      <c r="S357" s="135">
        <v>41883</v>
      </c>
      <c r="T357" s="109" t="s">
        <v>1083</v>
      </c>
      <c r="U357" s="109" t="s">
        <v>1082</v>
      </c>
      <c r="V357" s="109"/>
      <c r="W357" s="135">
        <v>41792</v>
      </c>
      <c r="X357" s="111" t="s">
        <v>1077</v>
      </c>
      <c r="Y357" s="109" t="s">
        <v>1089</v>
      </c>
    </row>
    <row r="358" spans="1:25" ht="15" customHeight="1" x14ac:dyDescent="0.25">
      <c r="A358" s="195">
        <v>0</v>
      </c>
      <c r="B358" s="109"/>
      <c r="C358" s="109"/>
      <c r="D358" s="90" t="s">
        <v>1294</v>
      </c>
      <c r="E358" s="90" t="s">
        <v>121</v>
      </c>
      <c r="F358" s="109" t="s">
        <v>1532</v>
      </c>
      <c r="G358" s="109" t="s">
        <v>214</v>
      </c>
      <c r="H358" s="109" t="s">
        <v>219</v>
      </c>
      <c r="I358" s="109" t="s">
        <v>1485</v>
      </c>
      <c r="J358" s="109" t="s">
        <v>989</v>
      </c>
      <c r="K358" s="109" t="s">
        <v>1074</v>
      </c>
      <c r="L358" s="91" t="s">
        <v>267</v>
      </c>
      <c r="M358" s="109"/>
      <c r="N358" s="109" t="s">
        <v>1076</v>
      </c>
      <c r="O358" s="128" t="s">
        <v>1078</v>
      </c>
      <c r="P358" s="109" t="s">
        <v>1081</v>
      </c>
      <c r="Q358" s="109" t="s">
        <v>1082</v>
      </c>
      <c r="R358" s="98" t="s">
        <v>121</v>
      </c>
      <c r="S358" s="135">
        <v>41883</v>
      </c>
      <c r="T358" s="109" t="s">
        <v>1083</v>
      </c>
      <c r="U358" s="109" t="s">
        <v>1082</v>
      </c>
      <c r="V358" s="109"/>
      <c r="W358" s="135">
        <v>41792</v>
      </c>
      <c r="X358" s="111" t="s">
        <v>1077</v>
      </c>
      <c r="Y358" s="109" t="s">
        <v>1089</v>
      </c>
    </row>
    <row r="359" spans="1:25" ht="15" customHeight="1" x14ac:dyDescent="0.25">
      <c r="A359" s="195">
        <v>0</v>
      </c>
      <c r="B359" s="109"/>
      <c r="C359" s="109"/>
      <c r="D359" s="90" t="s">
        <v>1295</v>
      </c>
      <c r="E359" s="90" t="s">
        <v>121</v>
      </c>
      <c r="F359" s="109" t="s">
        <v>1532</v>
      </c>
      <c r="G359" s="109" t="s">
        <v>214</v>
      </c>
      <c r="H359" s="109" t="s">
        <v>219</v>
      </c>
      <c r="I359" s="109" t="s">
        <v>1485</v>
      </c>
      <c r="J359" s="109" t="s">
        <v>994</v>
      </c>
      <c r="K359" s="109" t="s">
        <v>1074</v>
      </c>
      <c r="L359" s="91" t="s">
        <v>267</v>
      </c>
      <c r="M359" s="109"/>
      <c r="N359" s="109" t="s">
        <v>1076</v>
      </c>
      <c r="O359" s="128" t="s">
        <v>1078</v>
      </c>
      <c r="P359" s="109" t="s">
        <v>1081</v>
      </c>
      <c r="Q359" s="109" t="s">
        <v>1082</v>
      </c>
      <c r="R359" s="98" t="s">
        <v>121</v>
      </c>
      <c r="S359" s="135">
        <v>41883</v>
      </c>
      <c r="T359" s="109" t="s">
        <v>1083</v>
      </c>
      <c r="U359" s="109" t="s">
        <v>1082</v>
      </c>
      <c r="V359" s="109"/>
      <c r="W359" s="135">
        <v>41792</v>
      </c>
      <c r="X359" s="111" t="s">
        <v>1077</v>
      </c>
      <c r="Y359" s="109" t="s">
        <v>1089</v>
      </c>
    </row>
    <row r="360" spans="1:25" ht="15" customHeight="1" x14ac:dyDescent="0.25">
      <c r="A360" s="195">
        <v>0</v>
      </c>
      <c r="B360" s="109"/>
      <c r="C360" s="109"/>
      <c r="D360" s="90" t="s">
        <v>1296</v>
      </c>
      <c r="E360" s="90" t="s">
        <v>121</v>
      </c>
      <c r="F360" s="109" t="s">
        <v>1532</v>
      </c>
      <c r="G360" s="109" t="s">
        <v>214</v>
      </c>
      <c r="H360" s="109" t="s">
        <v>219</v>
      </c>
      <c r="I360" s="109" t="s">
        <v>1485</v>
      </c>
      <c r="J360" s="109" t="s">
        <v>988</v>
      </c>
      <c r="K360" s="109" t="s">
        <v>1074</v>
      </c>
      <c r="L360" s="91" t="s">
        <v>267</v>
      </c>
      <c r="M360" s="109"/>
      <c r="N360" s="109" t="s">
        <v>1076</v>
      </c>
      <c r="O360" s="128" t="s">
        <v>1078</v>
      </c>
      <c r="P360" s="109" t="s">
        <v>1081</v>
      </c>
      <c r="Q360" s="109" t="s">
        <v>1082</v>
      </c>
      <c r="R360" s="98" t="s">
        <v>121</v>
      </c>
      <c r="S360" s="135">
        <v>41883</v>
      </c>
      <c r="T360" s="109" t="s">
        <v>1083</v>
      </c>
      <c r="U360" s="109" t="s">
        <v>1082</v>
      </c>
      <c r="V360" s="109"/>
      <c r="W360" s="135">
        <v>41792</v>
      </c>
      <c r="X360" s="111" t="s">
        <v>1077</v>
      </c>
      <c r="Y360" s="109" t="s">
        <v>1089</v>
      </c>
    </row>
    <row r="361" spans="1:25" ht="15" customHeight="1" x14ac:dyDescent="0.25">
      <c r="A361" s="195">
        <v>0</v>
      </c>
      <c r="B361" s="109"/>
      <c r="C361" s="109"/>
      <c r="D361" s="90" t="s">
        <v>1297</v>
      </c>
      <c r="E361" s="90" t="s">
        <v>121</v>
      </c>
      <c r="F361" s="109" t="s">
        <v>1532</v>
      </c>
      <c r="G361" s="109" t="s">
        <v>214</v>
      </c>
      <c r="H361" s="109" t="s">
        <v>219</v>
      </c>
      <c r="I361" s="109" t="s">
        <v>1485</v>
      </c>
      <c r="J361" s="109" t="s">
        <v>993</v>
      </c>
      <c r="K361" s="109" t="s">
        <v>1074</v>
      </c>
      <c r="L361" s="91" t="s">
        <v>267</v>
      </c>
      <c r="M361" s="109"/>
      <c r="N361" s="109" t="s">
        <v>1076</v>
      </c>
      <c r="O361" s="128" t="s">
        <v>1078</v>
      </c>
      <c r="P361" s="109" t="s">
        <v>1081</v>
      </c>
      <c r="Q361" s="109" t="s">
        <v>1082</v>
      </c>
      <c r="R361" s="98" t="s">
        <v>121</v>
      </c>
      <c r="S361" s="135">
        <v>41883</v>
      </c>
      <c r="T361" s="109" t="s">
        <v>1083</v>
      </c>
      <c r="U361" s="109" t="s">
        <v>1082</v>
      </c>
      <c r="V361" s="109"/>
      <c r="W361" s="135">
        <v>41792</v>
      </c>
      <c r="X361" s="111" t="s">
        <v>1077</v>
      </c>
      <c r="Y361" s="109" t="s">
        <v>1089</v>
      </c>
    </row>
    <row r="362" spans="1:25" ht="15" customHeight="1" x14ac:dyDescent="0.25">
      <c r="A362" s="195">
        <v>0</v>
      </c>
      <c r="B362" s="109"/>
      <c r="C362" s="109"/>
      <c r="D362" s="90" t="s">
        <v>1298</v>
      </c>
      <c r="E362" s="90" t="s">
        <v>121</v>
      </c>
      <c r="F362" s="109" t="s">
        <v>1532</v>
      </c>
      <c r="G362" s="109" t="s">
        <v>214</v>
      </c>
      <c r="H362" s="109" t="s">
        <v>219</v>
      </c>
      <c r="I362" s="109" t="s">
        <v>1485</v>
      </c>
      <c r="J362" s="109" t="s">
        <v>1049</v>
      </c>
      <c r="K362" s="109" t="s">
        <v>1074</v>
      </c>
      <c r="L362" s="91" t="s">
        <v>267</v>
      </c>
      <c r="M362" s="109"/>
      <c r="N362" s="109" t="s">
        <v>1076</v>
      </c>
      <c r="O362" s="128" t="s">
        <v>1078</v>
      </c>
      <c r="P362" s="109" t="s">
        <v>1081</v>
      </c>
      <c r="Q362" s="109" t="s">
        <v>1082</v>
      </c>
      <c r="R362" s="98" t="s">
        <v>121</v>
      </c>
      <c r="S362" s="135">
        <v>41883</v>
      </c>
      <c r="T362" s="109" t="s">
        <v>1083</v>
      </c>
      <c r="U362" s="109" t="s">
        <v>1082</v>
      </c>
      <c r="V362" s="109"/>
      <c r="W362" s="135">
        <v>41792</v>
      </c>
      <c r="X362" s="111" t="s">
        <v>1077</v>
      </c>
      <c r="Y362" s="109" t="s">
        <v>1089</v>
      </c>
    </row>
    <row r="363" spans="1:25" ht="15" customHeight="1" x14ac:dyDescent="0.25">
      <c r="A363" s="195">
        <v>0</v>
      </c>
      <c r="B363" s="109"/>
      <c r="C363" s="109"/>
      <c r="D363" s="90" t="s">
        <v>1299</v>
      </c>
      <c r="E363" s="90" t="s">
        <v>121</v>
      </c>
      <c r="F363" s="109" t="s">
        <v>1532</v>
      </c>
      <c r="G363" s="109" t="s">
        <v>214</v>
      </c>
      <c r="H363" s="109" t="s">
        <v>219</v>
      </c>
      <c r="I363" s="109" t="s">
        <v>1485</v>
      </c>
      <c r="J363" s="109" t="s">
        <v>1050</v>
      </c>
      <c r="K363" s="109" t="s">
        <v>1074</v>
      </c>
      <c r="L363" s="91" t="s">
        <v>267</v>
      </c>
      <c r="M363" s="109"/>
      <c r="N363" s="109" t="s">
        <v>1076</v>
      </c>
      <c r="O363" s="128" t="s">
        <v>1078</v>
      </c>
      <c r="P363" s="109" t="s">
        <v>1081</v>
      </c>
      <c r="Q363" s="109" t="s">
        <v>1082</v>
      </c>
      <c r="R363" s="98" t="s">
        <v>121</v>
      </c>
      <c r="S363" s="135">
        <v>41883</v>
      </c>
      <c r="T363" s="109" t="s">
        <v>1083</v>
      </c>
      <c r="U363" s="109" t="s">
        <v>1082</v>
      </c>
      <c r="V363" s="109"/>
      <c r="W363" s="135">
        <v>41792</v>
      </c>
      <c r="X363" s="111" t="s">
        <v>1077</v>
      </c>
      <c r="Y363" s="109" t="s">
        <v>1089</v>
      </c>
    </row>
    <row r="364" spans="1:25" ht="15" customHeight="1" x14ac:dyDescent="0.25">
      <c r="A364" s="195">
        <v>0</v>
      </c>
      <c r="B364" s="109"/>
      <c r="C364" s="109"/>
      <c r="D364" s="90" t="s">
        <v>1300</v>
      </c>
      <c r="E364" s="90" t="s">
        <v>121</v>
      </c>
      <c r="F364" s="109" t="s">
        <v>1532</v>
      </c>
      <c r="G364" s="109" t="s">
        <v>214</v>
      </c>
      <c r="H364" s="109" t="s">
        <v>219</v>
      </c>
      <c r="I364" s="109" t="s">
        <v>1485</v>
      </c>
      <c r="J364" s="109" t="s">
        <v>1007</v>
      </c>
      <c r="K364" s="109" t="s">
        <v>1074</v>
      </c>
      <c r="L364" s="91" t="s">
        <v>267</v>
      </c>
      <c r="M364" s="109"/>
      <c r="N364" s="109" t="s">
        <v>1076</v>
      </c>
      <c r="O364" s="128" t="s">
        <v>1078</v>
      </c>
      <c r="P364" s="109" t="s">
        <v>1081</v>
      </c>
      <c r="Q364" s="109" t="s">
        <v>1082</v>
      </c>
      <c r="R364" s="98" t="s">
        <v>121</v>
      </c>
      <c r="S364" s="135">
        <v>41883</v>
      </c>
      <c r="T364" s="109" t="s">
        <v>1083</v>
      </c>
      <c r="U364" s="109" t="s">
        <v>1082</v>
      </c>
      <c r="V364" s="109"/>
      <c r="W364" s="135">
        <v>41792</v>
      </c>
      <c r="X364" s="111" t="s">
        <v>1077</v>
      </c>
      <c r="Y364" s="109" t="s">
        <v>1089</v>
      </c>
    </row>
    <row r="365" spans="1:25" ht="15" customHeight="1" x14ac:dyDescent="0.25">
      <c r="A365" s="195">
        <v>0</v>
      </c>
      <c r="B365" s="109"/>
      <c r="C365" s="109"/>
      <c r="D365" s="90" t="s">
        <v>1301</v>
      </c>
      <c r="E365" s="90" t="s">
        <v>121</v>
      </c>
      <c r="F365" s="109" t="s">
        <v>1532</v>
      </c>
      <c r="G365" s="109" t="s">
        <v>214</v>
      </c>
      <c r="H365" s="109" t="s">
        <v>219</v>
      </c>
      <c r="I365" s="109" t="s">
        <v>1485</v>
      </c>
      <c r="J365" s="109" t="s">
        <v>1008</v>
      </c>
      <c r="K365" s="109" t="s">
        <v>1074</v>
      </c>
      <c r="L365" s="91" t="s">
        <v>267</v>
      </c>
      <c r="M365" s="109"/>
      <c r="N365" s="109" t="s">
        <v>1076</v>
      </c>
      <c r="O365" s="128" t="s">
        <v>1078</v>
      </c>
      <c r="P365" s="109" t="s">
        <v>1081</v>
      </c>
      <c r="Q365" s="109" t="s">
        <v>1082</v>
      </c>
      <c r="R365" s="98" t="s">
        <v>121</v>
      </c>
      <c r="S365" s="135">
        <v>41883</v>
      </c>
      <c r="T365" s="109" t="s">
        <v>1083</v>
      </c>
      <c r="U365" s="109" t="s">
        <v>1082</v>
      </c>
      <c r="V365" s="109"/>
      <c r="W365" s="135">
        <v>41792</v>
      </c>
      <c r="X365" s="111" t="s">
        <v>1077</v>
      </c>
      <c r="Y365" s="109" t="s">
        <v>1089</v>
      </c>
    </row>
    <row r="366" spans="1:25" ht="15" customHeight="1" x14ac:dyDescent="0.25">
      <c r="A366" s="195">
        <v>0</v>
      </c>
      <c r="B366" s="109"/>
      <c r="C366" s="109"/>
      <c r="D366" s="90" t="s">
        <v>1302</v>
      </c>
      <c r="E366" s="90" t="s">
        <v>121</v>
      </c>
      <c r="F366" s="109" t="s">
        <v>1532</v>
      </c>
      <c r="G366" s="109" t="s">
        <v>214</v>
      </c>
      <c r="H366" s="109" t="s">
        <v>219</v>
      </c>
      <c r="I366" s="109" t="s">
        <v>1485</v>
      </c>
      <c r="J366" s="109" t="s">
        <v>1017</v>
      </c>
      <c r="K366" s="109" t="s">
        <v>1074</v>
      </c>
      <c r="L366" s="91" t="s">
        <v>267</v>
      </c>
      <c r="M366" s="109"/>
      <c r="N366" s="109" t="s">
        <v>1076</v>
      </c>
      <c r="O366" s="128" t="s">
        <v>1078</v>
      </c>
      <c r="P366" s="109" t="s">
        <v>1081</v>
      </c>
      <c r="Q366" s="109" t="s">
        <v>1082</v>
      </c>
      <c r="R366" s="98" t="s">
        <v>121</v>
      </c>
      <c r="S366" s="135">
        <v>41883</v>
      </c>
      <c r="T366" s="109" t="s">
        <v>1083</v>
      </c>
      <c r="U366" s="109" t="s">
        <v>1082</v>
      </c>
      <c r="V366" s="109"/>
      <c r="W366" s="135">
        <v>41792</v>
      </c>
      <c r="X366" s="111" t="s">
        <v>1077</v>
      </c>
      <c r="Y366" s="109" t="s">
        <v>1089</v>
      </c>
    </row>
    <row r="367" spans="1:25" ht="15" customHeight="1" x14ac:dyDescent="0.25">
      <c r="A367" s="195">
        <v>0</v>
      </c>
      <c r="B367" s="109"/>
      <c r="C367" s="109"/>
      <c r="D367" s="90" t="s">
        <v>1303</v>
      </c>
      <c r="E367" s="90" t="s">
        <v>121</v>
      </c>
      <c r="F367" s="109" t="s">
        <v>1532</v>
      </c>
      <c r="G367" s="109" t="s">
        <v>214</v>
      </c>
      <c r="H367" s="109" t="s">
        <v>219</v>
      </c>
      <c r="I367" s="109" t="s">
        <v>1485</v>
      </c>
      <c r="J367" s="109" t="s">
        <v>1018</v>
      </c>
      <c r="K367" s="109" t="s">
        <v>1074</v>
      </c>
      <c r="L367" s="91" t="s">
        <v>267</v>
      </c>
      <c r="M367" s="109"/>
      <c r="N367" s="109" t="s">
        <v>1076</v>
      </c>
      <c r="O367" s="128" t="s">
        <v>1078</v>
      </c>
      <c r="P367" s="109" t="s">
        <v>1081</v>
      </c>
      <c r="Q367" s="109" t="s">
        <v>1082</v>
      </c>
      <c r="R367" s="98" t="s">
        <v>121</v>
      </c>
      <c r="S367" s="135">
        <v>41883</v>
      </c>
      <c r="T367" s="109" t="s">
        <v>1083</v>
      </c>
      <c r="U367" s="109" t="s">
        <v>1082</v>
      </c>
      <c r="V367" s="109"/>
      <c r="W367" s="135">
        <v>41792</v>
      </c>
      <c r="X367" s="111" t="s">
        <v>1077</v>
      </c>
      <c r="Y367" s="109" t="s">
        <v>1089</v>
      </c>
    </row>
    <row r="368" spans="1:25" ht="15" customHeight="1" x14ac:dyDescent="0.25">
      <c r="A368" s="195">
        <v>0</v>
      </c>
      <c r="B368" s="109"/>
      <c r="C368" s="109"/>
      <c r="D368" s="90" t="s">
        <v>1304</v>
      </c>
      <c r="E368" s="90" t="s">
        <v>121</v>
      </c>
      <c r="F368" s="109" t="s">
        <v>1532</v>
      </c>
      <c r="G368" s="109" t="s">
        <v>214</v>
      </c>
      <c r="H368" s="109" t="s">
        <v>219</v>
      </c>
      <c r="I368" s="109" t="s">
        <v>1485</v>
      </c>
      <c r="J368" s="109" t="s">
        <v>1013</v>
      </c>
      <c r="K368" s="109" t="s">
        <v>1074</v>
      </c>
      <c r="L368" s="91" t="s">
        <v>267</v>
      </c>
      <c r="M368" s="109"/>
      <c r="N368" s="109" t="s">
        <v>1076</v>
      </c>
      <c r="O368" s="128" t="s">
        <v>1078</v>
      </c>
      <c r="P368" s="109" t="s">
        <v>1081</v>
      </c>
      <c r="Q368" s="109" t="s">
        <v>1082</v>
      </c>
      <c r="R368" s="98" t="s">
        <v>121</v>
      </c>
      <c r="S368" s="135">
        <v>41883</v>
      </c>
      <c r="T368" s="109" t="s">
        <v>1083</v>
      </c>
      <c r="U368" s="109" t="s">
        <v>1082</v>
      </c>
      <c r="V368" s="109"/>
      <c r="W368" s="135">
        <v>41792</v>
      </c>
      <c r="X368" s="111" t="s">
        <v>1077</v>
      </c>
      <c r="Y368" s="109" t="s">
        <v>1089</v>
      </c>
    </row>
    <row r="369" spans="1:25" ht="15" customHeight="1" x14ac:dyDescent="0.25">
      <c r="A369" s="195">
        <v>0</v>
      </c>
      <c r="B369" s="109"/>
      <c r="C369" s="109"/>
      <c r="D369" s="90" t="s">
        <v>1305</v>
      </c>
      <c r="E369" s="90" t="s">
        <v>121</v>
      </c>
      <c r="F369" s="109" t="s">
        <v>1532</v>
      </c>
      <c r="G369" s="109" t="s">
        <v>214</v>
      </c>
      <c r="H369" s="109" t="s">
        <v>219</v>
      </c>
      <c r="I369" s="109" t="s">
        <v>1485</v>
      </c>
      <c r="J369" s="109" t="s">
        <v>1014</v>
      </c>
      <c r="K369" s="109" t="s">
        <v>1074</v>
      </c>
      <c r="L369" s="91" t="s">
        <v>267</v>
      </c>
      <c r="M369" s="109"/>
      <c r="N369" s="109" t="s">
        <v>1076</v>
      </c>
      <c r="O369" s="128" t="s">
        <v>1078</v>
      </c>
      <c r="P369" s="109" t="s">
        <v>1081</v>
      </c>
      <c r="Q369" s="109" t="s">
        <v>1082</v>
      </c>
      <c r="R369" s="98" t="s">
        <v>121</v>
      </c>
      <c r="S369" s="135">
        <v>41883</v>
      </c>
      <c r="T369" s="109" t="s">
        <v>1083</v>
      </c>
      <c r="U369" s="109" t="s">
        <v>1082</v>
      </c>
      <c r="V369" s="109"/>
      <c r="W369" s="135">
        <v>41792</v>
      </c>
      <c r="X369" s="111" t="s">
        <v>1077</v>
      </c>
      <c r="Y369" s="109" t="s">
        <v>1089</v>
      </c>
    </row>
    <row r="370" spans="1:25" ht="15" customHeight="1" x14ac:dyDescent="0.25">
      <c r="A370" s="195">
        <v>0</v>
      </c>
      <c r="B370" s="109"/>
      <c r="C370" s="109"/>
      <c r="D370" s="90" t="s">
        <v>1306</v>
      </c>
      <c r="E370" s="90" t="s">
        <v>121</v>
      </c>
      <c r="F370" s="109" t="s">
        <v>1532</v>
      </c>
      <c r="G370" s="109" t="s">
        <v>214</v>
      </c>
      <c r="H370" s="109" t="s">
        <v>219</v>
      </c>
      <c r="I370" s="109" t="s">
        <v>1485</v>
      </c>
      <c r="J370" s="109" t="s">
        <v>1023</v>
      </c>
      <c r="K370" s="109" t="s">
        <v>1074</v>
      </c>
      <c r="L370" s="91" t="s">
        <v>267</v>
      </c>
      <c r="M370" s="109"/>
      <c r="N370" s="109" t="s">
        <v>1076</v>
      </c>
      <c r="O370" s="128" t="s">
        <v>1078</v>
      </c>
      <c r="P370" s="109" t="s">
        <v>1081</v>
      </c>
      <c r="Q370" s="109" t="s">
        <v>1082</v>
      </c>
      <c r="R370" s="98" t="s">
        <v>121</v>
      </c>
      <c r="S370" s="135">
        <v>41883</v>
      </c>
      <c r="T370" s="109" t="s">
        <v>1083</v>
      </c>
      <c r="U370" s="109" t="s">
        <v>1082</v>
      </c>
      <c r="V370" s="109"/>
      <c r="W370" s="135">
        <v>41792</v>
      </c>
      <c r="X370" s="111" t="s">
        <v>1077</v>
      </c>
      <c r="Y370" s="109" t="s">
        <v>1089</v>
      </c>
    </row>
    <row r="371" spans="1:25" ht="15" customHeight="1" x14ac:dyDescent="0.25">
      <c r="A371" s="195">
        <v>0</v>
      </c>
      <c r="B371" s="109"/>
      <c r="C371" s="109"/>
      <c r="D371" s="90" t="s">
        <v>1307</v>
      </c>
      <c r="E371" s="90" t="s">
        <v>121</v>
      </c>
      <c r="F371" s="109" t="s">
        <v>1532</v>
      </c>
      <c r="G371" s="109" t="s">
        <v>214</v>
      </c>
      <c r="H371" s="109" t="s">
        <v>219</v>
      </c>
      <c r="I371" s="109" t="s">
        <v>1485</v>
      </c>
      <c r="J371" s="109" t="s">
        <v>1024</v>
      </c>
      <c r="K371" s="109" t="s">
        <v>1074</v>
      </c>
      <c r="L371" s="91" t="s">
        <v>267</v>
      </c>
      <c r="M371" s="109"/>
      <c r="N371" s="109" t="s">
        <v>1076</v>
      </c>
      <c r="O371" s="128" t="s">
        <v>1078</v>
      </c>
      <c r="P371" s="109" t="s">
        <v>1081</v>
      </c>
      <c r="Q371" s="109" t="s">
        <v>1082</v>
      </c>
      <c r="R371" s="98" t="s">
        <v>121</v>
      </c>
      <c r="S371" s="135">
        <v>41883</v>
      </c>
      <c r="T371" s="109" t="s">
        <v>1083</v>
      </c>
      <c r="U371" s="109" t="s">
        <v>1082</v>
      </c>
      <c r="V371" s="109"/>
      <c r="W371" s="135">
        <v>41792</v>
      </c>
      <c r="X371" s="111" t="s">
        <v>1077</v>
      </c>
      <c r="Y371" s="109" t="s">
        <v>1089</v>
      </c>
    </row>
    <row r="372" spans="1:25" ht="15" customHeight="1" x14ac:dyDescent="0.25">
      <c r="A372" s="195">
        <v>0</v>
      </c>
      <c r="B372" s="109"/>
      <c r="C372" s="109"/>
      <c r="D372" s="90" t="s">
        <v>1308</v>
      </c>
      <c r="E372" s="90" t="s">
        <v>121</v>
      </c>
      <c r="F372" s="109" t="s">
        <v>1532</v>
      </c>
      <c r="G372" s="109" t="s">
        <v>214</v>
      </c>
      <c r="H372" s="109" t="s">
        <v>219</v>
      </c>
      <c r="I372" s="109" t="s">
        <v>1485</v>
      </c>
      <c r="J372" s="109" t="s">
        <v>1053</v>
      </c>
      <c r="K372" s="109" t="s">
        <v>1074</v>
      </c>
      <c r="L372" s="91" t="s">
        <v>267</v>
      </c>
      <c r="M372" s="109"/>
      <c r="N372" s="109" t="s">
        <v>1076</v>
      </c>
      <c r="O372" s="128" t="s">
        <v>1078</v>
      </c>
      <c r="P372" s="109" t="s">
        <v>1081</v>
      </c>
      <c r="Q372" s="109" t="s">
        <v>1082</v>
      </c>
      <c r="R372" s="98" t="s">
        <v>121</v>
      </c>
      <c r="S372" s="135">
        <v>41883</v>
      </c>
      <c r="T372" s="109" t="s">
        <v>1083</v>
      </c>
      <c r="U372" s="109" t="s">
        <v>1082</v>
      </c>
      <c r="V372" s="109"/>
      <c r="W372" s="135">
        <v>41792</v>
      </c>
      <c r="X372" s="111" t="s">
        <v>1077</v>
      </c>
      <c r="Y372" s="109" t="s">
        <v>1089</v>
      </c>
    </row>
    <row r="373" spans="1:25" ht="15" customHeight="1" x14ac:dyDescent="0.25">
      <c r="A373" s="195">
        <v>0</v>
      </c>
      <c r="B373" s="109"/>
      <c r="C373" s="109"/>
      <c r="D373" s="90" t="s">
        <v>1309</v>
      </c>
      <c r="E373" s="90" t="s">
        <v>121</v>
      </c>
      <c r="F373" s="109" t="s">
        <v>1532</v>
      </c>
      <c r="G373" s="109" t="s">
        <v>214</v>
      </c>
      <c r="H373" s="109" t="s">
        <v>219</v>
      </c>
      <c r="I373" s="109" t="s">
        <v>1485</v>
      </c>
      <c r="J373" s="109" t="s">
        <v>1054</v>
      </c>
      <c r="K373" s="109" t="s">
        <v>1074</v>
      </c>
      <c r="L373" s="91" t="s">
        <v>267</v>
      </c>
      <c r="M373" s="109"/>
      <c r="N373" s="109" t="s">
        <v>1076</v>
      </c>
      <c r="O373" s="128" t="s">
        <v>1078</v>
      </c>
      <c r="P373" s="109" t="s">
        <v>1081</v>
      </c>
      <c r="Q373" s="109" t="s">
        <v>1082</v>
      </c>
      <c r="R373" s="98" t="s">
        <v>121</v>
      </c>
      <c r="S373" s="135">
        <v>41883</v>
      </c>
      <c r="T373" s="109" t="s">
        <v>1083</v>
      </c>
      <c r="U373" s="109" t="s">
        <v>1082</v>
      </c>
      <c r="V373" s="109"/>
      <c r="W373" s="135">
        <v>41792</v>
      </c>
      <c r="X373" s="111" t="s">
        <v>1077</v>
      </c>
      <c r="Y373" s="109" t="s">
        <v>1089</v>
      </c>
    </row>
    <row r="374" spans="1:25" ht="15" customHeight="1" x14ac:dyDescent="0.25">
      <c r="A374" s="195">
        <v>0</v>
      </c>
      <c r="B374" s="109"/>
      <c r="C374" s="109"/>
      <c r="D374" s="90" t="s">
        <v>1310</v>
      </c>
      <c r="E374" s="90" t="s">
        <v>121</v>
      </c>
      <c r="F374" s="109" t="s">
        <v>1532</v>
      </c>
      <c r="G374" s="109" t="s">
        <v>214</v>
      </c>
      <c r="H374" s="109" t="s">
        <v>219</v>
      </c>
      <c r="I374" s="109" t="s">
        <v>1485</v>
      </c>
      <c r="J374" s="109" t="s">
        <v>1033</v>
      </c>
      <c r="K374" s="109" t="s">
        <v>1074</v>
      </c>
      <c r="L374" s="91" t="s">
        <v>267</v>
      </c>
      <c r="M374" s="109"/>
      <c r="N374" s="109" t="s">
        <v>1076</v>
      </c>
      <c r="O374" s="128" t="s">
        <v>1078</v>
      </c>
      <c r="P374" s="109" t="s">
        <v>1081</v>
      </c>
      <c r="Q374" s="109" t="s">
        <v>1082</v>
      </c>
      <c r="R374" s="98" t="s">
        <v>121</v>
      </c>
      <c r="S374" s="135">
        <v>41883</v>
      </c>
      <c r="T374" s="109" t="s">
        <v>1083</v>
      </c>
      <c r="U374" s="109" t="s">
        <v>1082</v>
      </c>
      <c r="V374" s="109"/>
      <c r="W374" s="135">
        <v>41792</v>
      </c>
      <c r="X374" s="111" t="s">
        <v>1077</v>
      </c>
      <c r="Y374" s="109" t="s">
        <v>1089</v>
      </c>
    </row>
    <row r="375" spans="1:25" ht="30" customHeight="1" x14ac:dyDescent="0.25">
      <c r="A375" s="195">
        <v>1</v>
      </c>
      <c r="B375" s="175"/>
      <c r="C375" s="175"/>
      <c r="D375" s="180" t="s">
        <v>1820</v>
      </c>
      <c r="E375" s="90" t="s">
        <v>121</v>
      </c>
      <c r="F375" s="109"/>
      <c r="G375" s="175" t="s">
        <v>718</v>
      </c>
      <c r="H375" s="99" t="s">
        <v>719</v>
      </c>
      <c r="I375" s="99" t="s">
        <v>1481</v>
      </c>
      <c r="J375" s="175" t="s">
        <v>1825</v>
      </c>
      <c r="K375" s="175" t="s">
        <v>1909</v>
      </c>
      <c r="L375" s="175"/>
      <c r="M375" s="175"/>
      <c r="N375" s="175" t="s">
        <v>1791</v>
      </c>
      <c r="O375" s="175"/>
      <c r="P375" s="175" t="s">
        <v>1908</v>
      </c>
      <c r="Q375" s="175" t="s">
        <v>1574</v>
      </c>
      <c r="R375" s="176" t="s">
        <v>1826</v>
      </c>
      <c r="S375" s="177">
        <v>41436</v>
      </c>
      <c r="T375" s="175"/>
      <c r="U375" s="178" t="s">
        <v>1583</v>
      </c>
      <c r="V375" s="175" t="s">
        <v>1827</v>
      </c>
      <c r="W375" s="179">
        <v>41899</v>
      </c>
      <c r="X375" s="176" t="s">
        <v>2243</v>
      </c>
      <c r="Y375" s="175" t="s">
        <v>1794</v>
      </c>
    </row>
    <row r="376" spans="1:25" ht="30" customHeight="1" x14ac:dyDescent="0.25">
      <c r="A376" s="195">
        <v>1</v>
      </c>
      <c r="B376" s="86" t="s">
        <v>1571</v>
      </c>
      <c r="C376" s="86"/>
      <c r="D376" s="99" t="s">
        <v>1633</v>
      </c>
      <c r="E376" s="90" t="s">
        <v>121</v>
      </c>
      <c r="F376" s="109"/>
      <c r="G376" s="86" t="s">
        <v>718</v>
      </c>
      <c r="H376" s="86" t="s">
        <v>720</v>
      </c>
      <c r="I376" s="99" t="s">
        <v>1482</v>
      </c>
      <c r="J376" s="91" t="s">
        <v>1632</v>
      </c>
      <c r="K376" s="91" t="s">
        <v>1638</v>
      </c>
      <c r="L376" s="99" t="s">
        <v>268</v>
      </c>
      <c r="M376" s="114" t="s">
        <v>1639</v>
      </c>
      <c r="N376" s="91" t="s">
        <v>207</v>
      </c>
      <c r="O376" s="90" t="s">
        <v>1640</v>
      </c>
      <c r="P376" s="86" t="s">
        <v>1641</v>
      </c>
      <c r="Q376" s="91" t="s">
        <v>590</v>
      </c>
      <c r="R376" s="98" t="s">
        <v>121</v>
      </c>
      <c r="S376" s="174">
        <v>41730</v>
      </c>
      <c r="T376" s="106" t="s">
        <v>713</v>
      </c>
      <c r="U376" s="91" t="s">
        <v>1657</v>
      </c>
      <c r="V376" s="115" t="s">
        <v>1658</v>
      </c>
      <c r="W376" s="174">
        <v>41905</v>
      </c>
      <c r="X376" s="98" t="s">
        <v>2242</v>
      </c>
      <c r="Y376" s="109" t="s">
        <v>1086</v>
      </c>
    </row>
    <row r="377" spans="1:25" ht="30" customHeight="1" x14ac:dyDescent="0.25">
      <c r="A377" s="195">
        <v>1</v>
      </c>
      <c r="B377" s="86" t="s">
        <v>718</v>
      </c>
      <c r="C377" s="91"/>
      <c r="D377" s="99" t="s">
        <v>1645</v>
      </c>
      <c r="E377" s="90" t="s">
        <v>121</v>
      </c>
      <c r="F377" s="109"/>
      <c r="G377" s="131" t="s">
        <v>718</v>
      </c>
      <c r="H377" s="99" t="s">
        <v>719</v>
      </c>
      <c r="I377" s="99" t="s">
        <v>1481</v>
      </c>
      <c r="J377" s="91" t="s">
        <v>1647</v>
      </c>
      <c r="K377" s="91" t="s">
        <v>1659</v>
      </c>
      <c r="L377" s="99" t="s">
        <v>268</v>
      </c>
      <c r="M377" s="114" t="s">
        <v>1653</v>
      </c>
      <c r="N377" s="91" t="s">
        <v>1655</v>
      </c>
      <c r="O377" s="187" t="s">
        <v>1660</v>
      </c>
      <c r="P377" s="91" t="s">
        <v>1656</v>
      </c>
      <c r="Q377" s="91" t="s">
        <v>590</v>
      </c>
      <c r="R377" s="98" t="s">
        <v>121</v>
      </c>
      <c r="S377" s="173">
        <v>41883</v>
      </c>
      <c r="T377" s="169" t="s">
        <v>1642</v>
      </c>
      <c r="U377" s="91" t="s">
        <v>1643</v>
      </c>
      <c r="V377" s="115" t="s">
        <v>1654</v>
      </c>
      <c r="W377" s="174">
        <v>41905</v>
      </c>
      <c r="X377" s="98" t="s">
        <v>2242</v>
      </c>
      <c r="Y377" s="109" t="s">
        <v>1086</v>
      </c>
    </row>
    <row r="378" spans="1:25" ht="15" customHeight="1" x14ac:dyDescent="0.25">
      <c r="A378" s="195">
        <v>0</v>
      </c>
      <c r="B378" s="109"/>
      <c r="C378" s="109"/>
      <c r="D378" s="90" t="s">
        <v>1314</v>
      </c>
      <c r="E378" s="90" t="s">
        <v>121</v>
      </c>
      <c r="F378" s="109" t="s">
        <v>1532</v>
      </c>
      <c r="G378" s="109" t="s">
        <v>214</v>
      </c>
      <c r="H378" s="109" t="s">
        <v>219</v>
      </c>
      <c r="I378" s="109" t="s">
        <v>1485</v>
      </c>
      <c r="J378" s="109" t="s">
        <v>1055</v>
      </c>
      <c r="K378" s="109" t="s">
        <v>1074</v>
      </c>
      <c r="L378" s="91" t="s">
        <v>267</v>
      </c>
      <c r="M378" s="109"/>
      <c r="N378" s="109" t="s">
        <v>1076</v>
      </c>
      <c r="O378" s="128" t="s">
        <v>1078</v>
      </c>
      <c r="P378" s="109" t="s">
        <v>1081</v>
      </c>
      <c r="Q378" s="109" t="s">
        <v>1082</v>
      </c>
      <c r="R378" s="98" t="s">
        <v>121</v>
      </c>
      <c r="S378" s="135">
        <v>41883</v>
      </c>
      <c r="T378" s="109" t="s">
        <v>1083</v>
      </c>
      <c r="U378" s="109" t="s">
        <v>1082</v>
      </c>
      <c r="V378" s="109"/>
      <c r="W378" s="135">
        <v>41792</v>
      </c>
      <c r="X378" s="111" t="s">
        <v>1077</v>
      </c>
      <c r="Y378" s="109" t="s">
        <v>1089</v>
      </c>
    </row>
    <row r="379" spans="1:25" ht="15" customHeight="1" x14ac:dyDescent="0.25">
      <c r="A379" s="195">
        <v>0</v>
      </c>
      <c r="B379" s="109"/>
      <c r="C379" s="109"/>
      <c r="D379" s="90" t="s">
        <v>1315</v>
      </c>
      <c r="E379" s="90" t="s">
        <v>121</v>
      </c>
      <c r="F379" s="109" t="s">
        <v>1532</v>
      </c>
      <c r="G379" s="109" t="s">
        <v>214</v>
      </c>
      <c r="H379" s="109" t="s">
        <v>219</v>
      </c>
      <c r="I379" s="109" t="s">
        <v>1485</v>
      </c>
      <c r="J379" s="109" t="s">
        <v>1056</v>
      </c>
      <c r="K379" s="109" t="s">
        <v>1074</v>
      </c>
      <c r="L379" s="91" t="s">
        <v>267</v>
      </c>
      <c r="M379" s="109"/>
      <c r="N379" s="109" t="s">
        <v>1076</v>
      </c>
      <c r="O379" s="128" t="s">
        <v>1078</v>
      </c>
      <c r="P379" s="109" t="s">
        <v>1081</v>
      </c>
      <c r="Q379" s="109" t="s">
        <v>1082</v>
      </c>
      <c r="R379" s="98" t="s">
        <v>121</v>
      </c>
      <c r="S379" s="135">
        <v>41883</v>
      </c>
      <c r="T379" s="109" t="s">
        <v>1083</v>
      </c>
      <c r="U379" s="109" t="s">
        <v>1082</v>
      </c>
      <c r="V379" s="109"/>
      <c r="W379" s="135">
        <v>41792</v>
      </c>
      <c r="X379" s="111" t="s">
        <v>1077</v>
      </c>
      <c r="Y379" s="109" t="s">
        <v>1089</v>
      </c>
    </row>
    <row r="380" spans="1:25" ht="15" customHeight="1" x14ac:dyDescent="0.25">
      <c r="A380" s="195">
        <v>0</v>
      </c>
      <c r="B380" s="109"/>
      <c r="C380" s="109"/>
      <c r="D380" s="90" t="s">
        <v>1316</v>
      </c>
      <c r="E380" s="90" t="s">
        <v>121</v>
      </c>
      <c r="F380" s="109" t="s">
        <v>1532</v>
      </c>
      <c r="G380" s="109" t="s">
        <v>214</v>
      </c>
      <c r="H380" s="109" t="s">
        <v>219</v>
      </c>
      <c r="I380" s="109" t="s">
        <v>1485</v>
      </c>
      <c r="J380" s="109" t="s">
        <v>960</v>
      </c>
      <c r="K380" s="109" t="s">
        <v>1073</v>
      </c>
      <c r="L380" s="109" t="s">
        <v>1091</v>
      </c>
      <c r="M380" s="109"/>
      <c r="N380" s="109" t="s">
        <v>1076</v>
      </c>
      <c r="O380" s="128" t="s">
        <v>1078</v>
      </c>
      <c r="P380" s="109" t="s">
        <v>1081</v>
      </c>
      <c r="Q380" s="109" t="s">
        <v>1082</v>
      </c>
      <c r="R380" s="98" t="s">
        <v>121</v>
      </c>
      <c r="S380" s="135">
        <v>41883</v>
      </c>
      <c r="T380" s="109" t="s">
        <v>1083</v>
      </c>
      <c r="U380" s="109" t="s">
        <v>1082</v>
      </c>
      <c r="V380" s="109"/>
      <c r="W380" s="135">
        <v>41792</v>
      </c>
      <c r="X380" s="111" t="s">
        <v>1077</v>
      </c>
      <c r="Y380" s="109" t="s">
        <v>1089</v>
      </c>
    </row>
    <row r="381" spans="1:25" ht="15" customHeight="1" x14ac:dyDescent="0.25">
      <c r="A381" s="195">
        <v>0</v>
      </c>
      <c r="B381" s="109"/>
      <c r="C381" s="109"/>
      <c r="D381" s="90" t="s">
        <v>1317</v>
      </c>
      <c r="E381" s="90" t="s">
        <v>121</v>
      </c>
      <c r="F381" s="109" t="s">
        <v>1532</v>
      </c>
      <c r="G381" s="109" t="s">
        <v>214</v>
      </c>
      <c r="H381" s="109" t="s">
        <v>219</v>
      </c>
      <c r="I381" s="109" t="s">
        <v>1485</v>
      </c>
      <c r="J381" s="109" t="s">
        <v>1057</v>
      </c>
      <c r="K381" s="109" t="s">
        <v>1074</v>
      </c>
      <c r="L381" s="91" t="s">
        <v>267</v>
      </c>
      <c r="M381" s="109"/>
      <c r="N381" s="109" t="s">
        <v>1076</v>
      </c>
      <c r="O381" s="128" t="s">
        <v>1078</v>
      </c>
      <c r="P381" s="109" t="s">
        <v>1081</v>
      </c>
      <c r="Q381" s="109" t="s">
        <v>1082</v>
      </c>
      <c r="R381" s="98" t="s">
        <v>121</v>
      </c>
      <c r="S381" s="135">
        <v>41883</v>
      </c>
      <c r="T381" s="109" t="s">
        <v>1083</v>
      </c>
      <c r="U381" s="109" t="s">
        <v>1082</v>
      </c>
      <c r="V381" s="109"/>
      <c r="W381" s="135">
        <v>41792</v>
      </c>
      <c r="X381" s="111" t="s">
        <v>1077</v>
      </c>
      <c r="Y381" s="109" t="s">
        <v>1089</v>
      </c>
    </row>
    <row r="382" spans="1:25" ht="15" customHeight="1" x14ac:dyDescent="0.25">
      <c r="A382" s="195">
        <v>0</v>
      </c>
      <c r="B382" s="109"/>
      <c r="C382" s="109"/>
      <c r="D382" s="90" t="s">
        <v>1318</v>
      </c>
      <c r="E382" s="90" t="s">
        <v>121</v>
      </c>
      <c r="F382" s="109" t="s">
        <v>1532</v>
      </c>
      <c r="G382" s="109" t="s">
        <v>214</v>
      </c>
      <c r="H382" s="109" t="s">
        <v>219</v>
      </c>
      <c r="I382" s="109" t="s">
        <v>1485</v>
      </c>
      <c r="J382" s="109" t="s">
        <v>1058</v>
      </c>
      <c r="K382" s="109" t="s">
        <v>1074</v>
      </c>
      <c r="L382" s="91" t="s">
        <v>267</v>
      </c>
      <c r="M382" s="109"/>
      <c r="N382" s="109" t="s">
        <v>1076</v>
      </c>
      <c r="O382" s="128" t="s">
        <v>1078</v>
      </c>
      <c r="P382" s="109" t="s">
        <v>1081</v>
      </c>
      <c r="Q382" s="109" t="s">
        <v>1082</v>
      </c>
      <c r="R382" s="98" t="s">
        <v>121</v>
      </c>
      <c r="S382" s="135">
        <v>41883</v>
      </c>
      <c r="T382" s="109" t="s">
        <v>1083</v>
      </c>
      <c r="U382" s="109" t="s">
        <v>1082</v>
      </c>
      <c r="V382" s="109"/>
      <c r="W382" s="135">
        <v>41792</v>
      </c>
      <c r="X382" s="111" t="s">
        <v>1077</v>
      </c>
      <c r="Y382" s="109" t="s">
        <v>1089</v>
      </c>
    </row>
    <row r="383" spans="1:25" ht="15" customHeight="1" x14ac:dyDescent="0.25">
      <c r="A383" s="195">
        <v>0</v>
      </c>
      <c r="B383" s="109"/>
      <c r="C383" s="109"/>
      <c r="D383" s="90" t="s">
        <v>1319</v>
      </c>
      <c r="E383" s="90" t="s">
        <v>121</v>
      </c>
      <c r="F383" s="109" t="s">
        <v>1532</v>
      </c>
      <c r="G383" s="109" t="s">
        <v>214</v>
      </c>
      <c r="H383" s="109" t="s">
        <v>219</v>
      </c>
      <c r="I383" s="109" t="s">
        <v>1485</v>
      </c>
      <c r="J383" s="109" t="s">
        <v>1001</v>
      </c>
      <c r="K383" s="109" t="s">
        <v>1074</v>
      </c>
      <c r="L383" s="91" t="s">
        <v>267</v>
      </c>
      <c r="M383" s="109"/>
      <c r="N383" s="109" t="s">
        <v>1076</v>
      </c>
      <c r="O383" s="128" t="s">
        <v>1078</v>
      </c>
      <c r="P383" s="109" t="s">
        <v>1081</v>
      </c>
      <c r="Q383" s="109" t="s">
        <v>1082</v>
      </c>
      <c r="R383" s="98" t="s">
        <v>121</v>
      </c>
      <c r="S383" s="135">
        <v>41883</v>
      </c>
      <c r="T383" s="109" t="s">
        <v>1083</v>
      </c>
      <c r="U383" s="109" t="s">
        <v>1082</v>
      </c>
      <c r="V383" s="109"/>
      <c r="W383" s="135">
        <v>41792</v>
      </c>
      <c r="X383" s="111" t="s">
        <v>1077</v>
      </c>
      <c r="Y383" s="109" t="s">
        <v>1089</v>
      </c>
    </row>
    <row r="384" spans="1:25" ht="15" customHeight="1" x14ac:dyDescent="0.25">
      <c r="A384" s="195">
        <v>0</v>
      </c>
      <c r="B384" s="109"/>
      <c r="C384" s="109"/>
      <c r="D384" s="90" t="s">
        <v>1320</v>
      </c>
      <c r="E384" s="90" t="s">
        <v>121</v>
      </c>
      <c r="F384" s="109" t="s">
        <v>1532</v>
      </c>
      <c r="G384" s="109" t="s">
        <v>214</v>
      </c>
      <c r="H384" s="109" t="s">
        <v>219</v>
      </c>
      <c r="I384" s="109" t="s">
        <v>1485</v>
      </c>
      <c r="J384" s="109" t="s">
        <v>1000</v>
      </c>
      <c r="K384" s="109" t="s">
        <v>1074</v>
      </c>
      <c r="L384" s="91" t="s">
        <v>267</v>
      </c>
      <c r="M384" s="109"/>
      <c r="N384" s="109" t="s">
        <v>1076</v>
      </c>
      <c r="O384" s="128" t="s">
        <v>1078</v>
      </c>
      <c r="P384" s="109" t="s">
        <v>1081</v>
      </c>
      <c r="Q384" s="109" t="s">
        <v>1082</v>
      </c>
      <c r="R384" s="98" t="s">
        <v>121</v>
      </c>
      <c r="S384" s="135">
        <v>41883</v>
      </c>
      <c r="T384" s="109" t="s">
        <v>1083</v>
      </c>
      <c r="U384" s="109" t="s">
        <v>1082</v>
      </c>
      <c r="V384" s="109"/>
      <c r="W384" s="135">
        <v>41792</v>
      </c>
      <c r="X384" s="111" t="s">
        <v>1077</v>
      </c>
      <c r="Y384" s="109" t="s">
        <v>1089</v>
      </c>
    </row>
    <row r="385" spans="1:25" ht="15" customHeight="1" x14ac:dyDescent="0.25">
      <c r="A385" s="195">
        <v>0</v>
      </c>
      <c r="B385" s="109"/>
      <c r="C385" s="109"/>
      <c r="D385" s="90" t="s">
        <v>1321</v>
      </c>
      <c r="E385" s="90" t="s">
        <v>121</v>
      </c>
      <c r="F385" s="109" t="s">
        <v>1532</v>
      </c>
      <c r="G385" s="109" t="s">
        <v>214</v>
      </c>
      <c r="H385" s="109" t="s">
        <v>219</v>
      </c>
      <c r="I385" s="109" t="s">
        <v>1485</v>
      </c>
      <c r="J385" s="109" t="s">
        <v>999</v>
      </c>
      <c r="K385" s="109" t="s">
        <v>1074</v>
      </c>
      <c r="L385" s="91" t="s">
        <v>267</v>
      </c>
      <c r="M385" s="109"/>
      <c r="N385" s="109" t="s">
        <v>1076</v>
      </c>
      <c r="O385" s="128" t="s">
        <v>1078</v>
      </c>
      <c r="P385" s="109" t="s">
        <v>1081</v>
      </c>
      <c r="Q385" s="109" t="s">
        <v>1082</v>
      </c>
      <c r="R385" s="98" t="s">
        <v>121</v>
      </c>
      <c r="S385" s="135">
        <v>41883</v>
      </c>
      <c r="T385" s="109" t="s">
        <v>1083</v>
      </c>
      <c r="U385" s="109" t="s">
        <v>1082</v>
      </c>
      <c r="V385" s="109"/>
      <c r="W385" s="135">
        <v>41792</v>
      </c>
      <c r="X385" s="111" t="s">
        <v>1077</v>
      </c>
      <c r="Y385" s="109" t="s">
        <v>1089</v>
      </c>
    </row>
    <row r="386" spans="1:25" ht="15" customHeight="1" x14ac:dyDescent="0.25">
      <c r="A386" s="195">
        <v>0</v>
      </c>
      <c r="B386" s="109"/>
      <c r="C386" s="109"/>
      <c r="D386" s="90" t="s">
        <v>1322</v>
      </c>
      <c r="E386" s="90" t="s">
        <v>121</v>
      </c>
      <c r="F386" s="109" t="s">
        <v>1532</v>
      </c>
      <c r="G386" s="109" t="s">
        <v>214</v>
      </c>
      <c r="H386" s="109" t="s">
        <v>219</v>
      </c>
      <c r="I386" s="109" t="s">
        <v>1485</v>
      </c>
      <c r="J386" s="109" t="s">
        <v>998</v>
      </c>
      <c r="K386" s="109" t="s">
        <v>1074</v>
      </c>
      <c r="L386" s="91" t="s">
        <v>267</v>
      </c>
      <c r="M386" s="109"/>
      <c r="N386" s="109" t="s">
        <v>1076</v>
      </c>
      <c r="O386" s="128" t="s">
        <v>1078</v>
      </c>
      <c r="P386" s="109" t="s">
        <v>1081</v>
      </c>
      <c r="Q386" s="109" t="s">
        <v>1082</v>
      </c>
      <c r="R386" s="98" t="s">
        <v>121</v>
      </c>
      <c r="S386" s="135">
        <v>41883</v>
      </c>
      <c r="T386" s="109" t="s">
        <v>1083</v>
      </c>
      <c r="U386" s="109" t="s">
        <v>1082</v>
      </c>
      <c r="V386" s="109"/>
      <c r="W386" s="135">
        <v>41792</v>
      </c>
      <c r="X386" s="111" t="s">
        <v>1077</v>
      </c>
      <c r="Y386" s="109" t="s">
        <v>1089</v>
      </c>
    </row>
    <row r="387" spans="1:25" ht="15" customHeight="1" x14ac:dyDescent="0.25">
      <c r="A387" s="195">
        <v>0</v>
      </c>
      <c r="B387" s="109"/>
      <c r="C387" s="109"/>
      <c r="D387" s="90" t="s">
        <v>1323</v>
      </c>
      <c r="E387" s="90" t="s">
        <v>121</v>
      </c>
      <c r="F387" s="109" t="s">
        <v>1532</v>
      </c>
      <c r="G387" s="109" t="s">
        <v>214</v>
      </c>
      <c r="H387" s="109" t="s">
        <v>219</v>
      </c>
      <c r="I387" s="109" t="s">
        <v>1485</v>
      </c>
      <c r="J387" s="109" t="s">
        <v>1051</v>
      </c>
      <c r="K387" s="109" t="s">
        <v>1074</v>
      </c>
      <c r="L387" s="91" t="s">
        <v>267</v>
      </c>
      <c r="M387" s="109"/>
      <c r="N387" s="109" t="s">
        <v>1076</v>
      </c>
      <c r="O387" s="128" t="s">
        <v>1078</v>
      </c>
      <c r="P387" s="109" t="s">
        <v>1081</v>
      </c>
      <c r="Q387" s="109" t="s">
        <v>1082</v>
      </c>
      <c r="R387" s="98" t="s">
        <v>121</v>
      </c>
      <c r="S387" s="135">
        <v>41883</v>
      </c>
      <c r="T387" s="109" t="s">
        <v>1083</v>
      </c>
      <c r="U387" s="109" t="s">
        <v>1082</v>
      </c>
      <c r="V387" s="109"/>
      <c r="W387" s="135">
        <v>41792</v>
      </c>
      <c r="X387" s="111" t="s">
        <v>1077</v>
      </c>
      <c r="Y387" s="109" t="s">
        <v>1089</v>
      </c>
    </row>
    <row r="388" spans="1:25" ht="15" customHeight="1" x14ac:dyDescent="0.25">
      <c r="A388" s="195">
        <v>0</v>
      </c>
      <c r="B388" s="109"/>
      <c r="C388" s="109"/>
      <c r="D388" s="90" t="s">
        <v>1324</v>
      </c>
      <c r="E388" s="90" t="s">
        <v>121</v>
      </c>
      <c r="F388" s="109" t="s">
        <v>1532</v>
      </c>
      <c r="G388" s="109" t="s">
        <v>214</v>
      </c>
      <c r="H388" s="109" t="s">
        <v>219</v>
      </c>
      <c r="I388" s="109" t="s">
        <v>1485</v>
      </c>
      <c r="J388" s="109" t="s">
        <v>1052</v>
      </c>
      <c r="K388" s="109" t="s">
        <v>1074</v>
      </c>
      <c r="L388" s="91" t="s">
        <v>267</v>
      </c>
      <c r="M388" s="109"/>
      <c r="N388" s="109" t="s">
        <v>1076</v>
      </c>
      <c r="O388" s="128" t="s">
        <v>1078</v>
      </c>
      <c r="P388" s="109" t="s">
        <v>1081</v>
      </c>
      <c r="Q388" s="109" t="s">
        <v>1082</v>
      </c>
      <c r="R388" s="98" t="s">
        <v>121</v>
      </c>
      <c r="S388" s="135">
        <v>41883</v>
      </c>
      <c r="T388" s="109" t="s">
        <v>1083</v>
      </c>
      <c r="U388" s="109" t="s">
        <v>1082</v>
      </c>
      <c r="V388" s="109"/>
      <c r="W388" s="135">
        <v>41792</v>
      </c>
      <c r="X388" s="111" t="s">
        <v>1077</v>
      </c>
      <c r="Y388" s="109" t="s">
        <v>1089</v>
      </c>
    </row>
    <row r="389" spans="1:25" ht="15" customHeight="1" x14ac:dyDescent="0.25">
      <c r="A389" s="195">
        <v>0</v>
      </c>
      <c r="B389" s="109"/>
      <c r="C389" s="109"/>
      <c r="D389" s="90" t="s">
        <v>1325</v>
      </c>
      <c r="E389" s="90" t="s">
        <v>121</v>
      </c>
      <c r="F389" s="109" t="s">
        <v>1532</v>
      </c>
      <c r="G389" s="109" t="s">
        <v>214</v>
      </c>
      <c r="H389" s="109" t="s">
        <v>219</v>
      </c>
      <c r="I389" s="109" t="s">
        <v>1485</v>
      </c>
      <c r="J389" s="109" t="s">
        <v>1002</v>
      </c>
      <c r="K389" s="109" t="s">
        <v>1073</v>
      </c>
      <c r="L389" s="91" t="s">
        <v>267</v>
      </c>
      <c r="M389" s="109"/>
      <c r="N389" s="109" t="s">
        <v>1076</v>
      </c>
      <c r="O389" s="128" t="s">
        <v>1078</v>
      </c>
      <c r="P389" s="109" t="s">
        <v>1081</v>
      </c>
      <c r="Q389" s="109" t="s">
        <v>1082</v>
      </c>
      <c r="R389" s="98" t="s">
        <v>121</v>
      </c>
      <c r="S389" s="135">
        <v>41883</v>
      </c>
      <c r="T389" s="109" t="s">
        <v>1083</v>
      </c>
      <c r="U389" s="109" t="s">
        <v>1082</v>
      </c>
      <c r="V389" s="109"/>
      <c r="W389" s="135">
        <v>41792</v>
      </c>
      <c r="X389" s="111" t="s">
        <v>1077</v>
      </c>
      <c r="Y389" s="109" t="s">
        <v>1089</v>
      </c>
    </row>
    <row r="390" spans="1:25" ht="15" customHeight="1" x14ac:dyDescent="0.25">
      <c r="A390" s="195">
        <v>0</v>
      </c>
      <c r="B390" s="109"/>
      <c r="C390" s="109"/>
      <c r="D390" s="90" t="s">
        <v>1326</v>
      </c>
      <c r="E390" s="90" t="s">
        <v>121</v>
      </c>
      <c r="F390" s="109" t="s">
        <v>1532</v>
      </c>
      <c r="G390" s="109" t="s">
        <v>759</v>
      </c>
      <c r="H390" s="109" t="s">
        <v>757</v>
      </c>
      <c r="I390" s="109" t="s">
        <v>1494</v>
      </c>
      <c r="J390" s="109" t="s">
        <v>966</v>
      </c>
      <c r="K390" s="109" t="s">
        <v>1069</v>
      </c>
      <c r="L390" s="109" t="s">
        <v>269</v>
      </c>
      <c r="M390" s="109"/>
      <c r="N390" s="109" t="s">
        <v>1076</v>
      </c>
      <c r="O390" s="128" t="s">
        <v>1078</v>
      </c>
      <c r="P390" s="109" t="s">
        <v>1079</v>
      </c>
      <c r="Q390" s="109" t="s">
        <v>1082</v>
      </c>
      <c r="R390" s="98" t="s">
        <v>121</v>
      </c>
      <c r="S390" s="135">
        <v>41883</v>
      </c>
      <c r="T390" s="109" t="s">
        <v>1083</v>
      </c>
      <c r="U390" s="109" t="s">
        <v>1082</v>
      </c>
      <c r="V390" s="109"/>
      <c r="W390" s="135">
        <v>41792</v>
      </c>
      <c r="X390" s="111" t="s">
        <v>1077</v>
      </c>
      <c r="Y390" s="109" t="s">
        <v>1089</v>
      </c>
    </row>
    <row r="391" spans="1:25" ht="15" customHeight="1" x14ac:dyDescent="0.25">
      <c r="A391" s="195">
        <v>0</v>
      </c>
      <c r="B391" s="109"/>
      <c r="C391" s="109"/>
      <c r="D391" s="90" t="s">
        <v>1327</v>
      </c>
      <c r="E391" s="90" t="s">
        <v>121</v>
      </c>
      <c r="F391" s="109" t="s">
        <v>1532</v>
      </c>
      <c r="G391" s="109" t="s">
        <v>759</v>
      </c>
      <c r="H391" s="109" t="s">
        <v>757</v>
      </c>
      <c r="I391" s="109" t="s">
        <v>1494</v>
      </c>
      <c r="J391" s="109" t="s">
        <v>964</v>
      </c>
      <c r="K391" s="109" t="s">
        <v>1069</v>
      </c>
      <c r="L391" s="109" t="s">
        <v>269</v>
      </c>
      <c r="M391" s="109"/>
      <c r="N391" s="109" t="s">
        <v>1076</v>
      </c>
      <c r="O391" s="128" t="s">
        <v>1078</v>
      </c>
      <c r="P391" s="109" t="s">
        <v>1079</v>
      </c>
      <c r="Q391" s="109" t="s">
        <v>1082</v>
      </c>
      <c r="R391" s="98" t="s">
        <v>121</v>
      </c>
      <c r="S391" s="135">
        <v>41883</v>
      </c>
      <c r="T391" s="109" t="s">
        <v>1083</v>
      </c>
      <c r="U391" s="109" t="s">
        <v>1082</v>
      </c>
      <c r="V391" s="109"/>
      <c r="W391" s="135">
        <v>41792</v>
      </c>
      <c r="X391" s="111" t="s">
        <v>1077</v>
      </c>
      <c r="Y391" s="109" t="s">
        <v>1089</v>
      </c>
    </row>
    <row r="392" spans="1:25" ht="15" customHeight="1" x14ac:dyDescent="0.25">
      <c r="A392" s="195">
        <v>0</v>
      </c>
      <c r="B392" s="109"/>
      <c r="C392" s="109"/>
      <c r="D392" s="90" t="s">
        <v>1328</v>
      </c>
      <c r="E392" s="90" t="s">
        <v>121</v>
      </c>
      <c r="F392" s="109" t="s">
        <v>1532</v>
      </c>
      <c r="G392" s="109" t="s">
        <v>759</v>
      </c>
      <c r="H392" s="109" t="s">
        <v>757</v>
      </c>
      <c r="I392" s="109" t="s">
        <v>1494</v>
      </c>
      <c r="J392" s="109" t="s">
        <v>963</v>
      </c>
      <c r="K392" s="109" t="s">
        <v>1069</v>
      </c>
      <c r="L392" s="109" t="s">
        <v>269</v>
      </c>
      <c r="M392" s="109"/>
      <c r="N392" s="109" t="s">
        <v>1076</v>
      </c>
      <c r="O392" s="128" t="s">
        <v>1078</v>
      </c>
      <c r="P392" s="109" t="s">
        <v>1079</v>
      </c>
      <c r="Q392" s="109" t="s">
        <v>1082</v>
      </c>
      <c r="R392" s="98" t="s">
        <v>121</v>
      </c>
      <c r="S392" s="135">
        <v>41883</v>
      </c>
      <c r="T392" s="109" t="s">
        <v>1083</v>
      </c>
      <c r="U392" s="109" t="s">
        <v>1082</v>
      </c>
      <c r="V392" s="109"/>
      <c r="W392" s="135">
        <v>41792</v>
      </c>
      <c r="X392" s="111" t="s">
        <v>1077</v>
      </c>
      <c r="Y392" s="109" t="s">
        <v>1089</v>
      </c>
    </row>
    <row r="393" spans="1:25" ht="15" customHeight="1" x14ac:dyDescent="0.25">
      <c r="A393" s="195">
        <v>0</v>
      </c>
      <c r="B393" s="109"/>
      <c r="C393" s="109"/>
      <c r="D393" s="90" t="s">
        <v>1329</v>
      </c>
      <c r="E393" s="90" t="s">
        <v>121</v>
      </c>
      <c r="F393" s="109" t="s">
        <v>1532</v>
      </c>
      <c r="G393" s="109" t="s">
        <v>759</v>
      </c>
      <c r="H393" s="109" t="s">
        <v>757</v>
      </c>
      <c r="I393" s="109" t="s">
        <v>1494</v>
      </c>
      <c r="J393" s="109" t="s">
        <v>962</v>
      </c>
      <c r="K393" s="109" t="s">
        <v>1069</v>
      </c>
      <c r="L393" s="109" t="s">
        <v>269</v>
      </c>
      <c r="M393" s="109"/>
      <c r="N393" s="109" t="s">
        <v>1076</v>
      </c>
      <c r="O393" s="128" t="s">
        <v>1078</v>
      </c>
      <c r="P393" s="109" t="s">
        <v>1079</v>
      </c>
      <c r="Q393" s="109" t="s">
        <v>1082</v>
      </c>
      <c r="R393" s="98" t="s">
        <v>121</v>
      </c>
      <c r="S393" s="135">
        <v>41883</v>
      </c>
      <c r="T393" s="109" t="s">
        <v>1083</v>
      </c>
      <c r="U393" s="109" t="s">
        <v>1082</v>
      </c>
      <c r="V393" s="109"/>
      <c r="W393" s="135">
        <v>41792</v>
      </c>
      <c r="X393" s="111" t="s">
        <v>1077</v>
      </c>
      <c r="Y393" s="109" t="s">
        <v>1089</v>
      </c>
    </row>
    <row r="394" spans="1:25" ht="15" customHeight="1" x14ac:dyDescent="0.25">
      <c r="A394" s="195">
        <v>0</v>
      </c>
      <c r="B394" s="109"/>
      <c r="C394" s="109"/>
      <c r="D394" s="90" t="s">
        <v>1330</v>
      </c>
      <c r="E394" s="90" t="s">
        <v>121</v>
      </c>
      <c r="F394" s="109" t="s">
        <v>1532</v>
      </c>
      <c r="G394" s="109" t="s">
        <v>759</v>
      </c>
      <c r="H394" s="109" t="s">
        <v>757</v>
      </c>
      <c r="I394" s="109" t="s">
        <v>1494</v>
      </c>
      <c r="J394" s="109" t="s">
        <v>976</v>
      </c>
      <c r="K394" s="109" t="s">
        <v>1069</v>
      </c>
      <c r="L394" s="109" t="s">
        <v>1075</v>
      </c>
      <c r="M394" s="109"/>
      <c r="N394" s="109" t="s">
        <v>1076</v>
      </c>
      <c r="O394" s="128" t="s">
        <v>1078</v>
      </c>
      <c r="P394" s="109" t="s">
        <v>1079</v>
      </c>
      <c r="Q394" s="109" t="s">
        <v>1082</v>
      </c>
      <c r="R394" s="98" t="s">
        <v>121</v>
      </c>
      <c r="S394" s="135">
        <v>41883</v>
      </c>
      <c r="T394" s="109" t="s">
        <v>1083</v>
      </c>
      <c r="U394" s="109" t="s">
        <v>1082</v>
      </c>
      <c r="V394" s="109"/>
      <c r="W394" s="135">
        <v>41792</v>
      </c>
      <c r="X394" s="111" t="s">
        <v>1077</v>
      </c>
      <c r="Y394" s="109" t="s">
        <v>1089</v>
      </c>
    </row>
    <row r="395" spans="1:25" ht="15" customHeight="1" x14ac:dyDescent="0.25">
      <c r="A395" s="195">
        <v>0</v>
      </c>
      <c r="B395" s="109"/>
      <c r="C395" s="109"/>
      <c r="D395" s="90" t="s">
        <v>1331</v>
      </c>
      <c r="E395" s="90" t="s">
        <v>121</v>
      </c>
      <c r="F395" s="109" t="s">
        <v>1532</v>
      </c>
      <c r="G395" s="109" t="s">
        <v>759</v>
      </c>
      <c r="H395" s="109" t="s">
        <v>757</v>
      </c>
      <c r="I395" s="109" t="s">
        <v>1494</v>
      </c>
      <c r="J395" s="109" t="s">
        <v>965</v>
      </c>
      <c r="K395" s="109" t="s">
        <v>1069</v>
      </c>
      <c r="L395" s="109" t="s">
        <v>269</v>
      </c>
      <c r="M395" s="109"/>
      <c r="N395" s="109" t="s">
        <v>1076</v>
      </c>
      <c r="O395" s="128" t="s">
        <v>1078</v>
      </c>
      <c r="P395" s="109" t="s">
        <v>1079</v>
      </c>
      <c r="Q395" s="109" t="s">
        <v>1082</v>
      </c>
      <c r="R395" s="98" t="s">
        <v>121</v>
      </c>
      <c r="S395" s="135">
        <v>41883</v>
      </c>
      <c r="T395" s="109" t="s">
        <v>1083</v>
      </c>
      <c r="U395" s="109" t="s">
        <v>1082</v>
      </c>
      <c r="V395" s="109"/>
      <c r="W395" s="135">
        <v>41792</v>
      </c>
      <c r="X395" s="111" t="s">
        <v>1077</v>
      </c>
      <c r="Y395" s="109" t="s">
        <v>1089</v>
      </c>
    </row>
    <row r="396" spans="1:25" ht="15" customHeight="1" x14ac:dyDescent="0.25">
      <c r="A396" s="195">
        <v>1</v>
      </c>
      <c r="B396" s="109"/>
      <c r="C396" s="109"/>
      <c r="D396" s="90" t="s">
        <v>1332</v>
      </c>
      <c r="E396" s="90" t="s">
        <v>121</v>
      </c>
      <c r="F396" s="109" t="s">
        <v>1532</v>
      </c>
      <c r="G396" s="109" t="s">
        <v>759</v>
      </c>
      <c r="H396" s="109" t="s">
        <v>758</v>
      </c>
      <c r="I396" s="109" t="s">
        <v>1491</v>
      </c>
      <c r="J396" s="90" t="s">
        <v>980</v>
      </c>
      <c r="K396" s="109" t="s">
        <v>1071</v>
      </c>
      <c r="L396" s="109" t="s">
        <v>269</v>
      </c>
      <c r="M396" s="109"/>
      <c r="N396" s="109" t="s">
        <v>1076</v>
      </c>
      <c r="O396" s="128" t="s">
        <v>1078</v>
      </c>
      <c r="P396" s="109" t="s">
        <v>1081</v>
      </c>
      <c r="Q396" s="109" t="s">
        <v>1082</v>
      </c>
      <c r="R396" s="98" t="s">
        <v>121</v>
      </c>
      <c r="S396" s="135">
        <v>41883</v>
      </c>
      <c r="T396" s="109" t="s">
        <v>1083</v>
      </c>
      <c r="U396" s="109" t="s">
        <v>1082</v>
      </c>
      <c r="V396" s="109"/>
      <c r="W396" s="135">
        <v>41792</v>
      </c>
      <c r="X396" s="111" t="s">
        <v>1077</v>
      </c>
      <c r="Y396" s="109" t="s">
        <v>1089</v>
      </c>
    </row>
    <row r="397" spans="1:25" ht="15" customHeight="1" x14ac:dyDescent="0.25">
      <c r="A397" s="195">
        <v>1</v>
      </c>
      <c r="B397" s="109"/>
      <c r="C397" s="109"/>
      <c r="D397" s="90" t="s">
        <v>1333</v>
      </c>
      <c r="E397" s="90" t="s">
        <v>121</v>
      </c>
      <c r="F397" s="109" t="s">
        <v>1532</v>
      </c>
      <c r="G397" s="109" t="s">
        <v>759</v>
      </c>
      <c r="H397" s="109" t="s">
        <v>758</v>
      </c>
      <c r="I397" s="109" t="s">
        <v>1491</v>
      </c>
      <c r="J397" s="90" t="s">
        <v>967</v>
      </c>
      <c r="K397" s="109" t="s">
        <v>1068</v>
      </c>
      <c r="L397" s="109" t="s">
        <v>269</v>
      </c>
      <c r="M397" s="109"/>
      <c r="N397" s="109" t="s">
        <v>1076</v>
      </c>
      <c r="O397" s="128" t="s">
        <v>1078</v>
      </c>
      <c r="P397" s="109" t="s">
        <v>1079</v>
      </c>
      <c r="Q397" s="109" t="s">
        <v>1082</v>
      </c>
      <c r="R397" s="98" t="s">
        <v>121</v>
      </c>
      <c r="S397" s="135">
        <v>41883</v>
      </c>
      <c r="T397" s="109" t="s">
        <v>1083</v>
      </c>
      <c r="U397" s="109" t="s">
        <v>1082</v>
      </c>
      <c r="V397" s="109"/>
      <c r="W397" s="135">
        <v>41792</v>
      </c>
      <c r="X397" s="111" t="s">
        <v>1077</v>
      </c>
      <c r="Y397" s="109" t="s">
        <v>1089</v>
      </c>
    </row>
    <row r="398" spans="1:25" ht="15" customHeight="1" x14ac:dyDescent="0.25">
      <c r="A398" s="195">
        <v>1</v>
      </c>
      <c r="B398" s="109"/>
      <c r="C398" s="109"/>
      <c r="D398" s="90" t="s">
        <v>1334</v>
      </c>
      <c r="E398" s="90" t="s">
        <v>121</v>
      </c>
      <c r="F398" s="109" t="s">
        <v>1532</v>
      </c>
      <c r="G398" s="109" t="s">
        <v>759</v>
      </c>
      <c r="H398" s="109" t="s">
        <v>758</v>
      </c>
      <c r="I398" s="109" t="s">
        <v>1491</v>
      </c>
      <c r="J398" s="90" t="s">
        <v>970</v>
      </c>
      <c r="K398" s="109" t="s">
        <v>1068</v>
      </c>
      <c r="L398" s="109" t="s">
        <v>269</v>
      </c>
      <c r="M398" s="109"/>
      <c r="N398" s="109" t="s">
        <v>1076</v>
      </c>
      <c r="O398" s="128" t="s">
        <v>1078</v>
      </c>
      <c r="P398" s="109" t="s">
        <v>1079</v>
      </c>
      <c r="Q398" s="109" t="s">
        <v>1082</v>
      </c>
      <c r="R398" s="98" t="s">
        <v>121</v>
      </c>
      <c r="S398" s="135">
        <v>41883</v>
      </c>
      <c r="T398" s="109" t="s">
        <v>1083</v>
      </c>
      <c r="U398" s="109" t="s">
        <v>1082</v>
      </c>
      <c r="V398" s="109"/>
      <c r="W398" s="135">
        <v>41792</v>
      </c>
      <c r="X398" s="111" t="s">
        <v>1077</v>
      </c>
      <c r="Y398" s="109" t="s">
        <v>1089</v>
      </c>
    </row>
    <row r="399" spans="1:25" ht="15" customHeight="1" x14ac:dyDescent="0.25">
      <c r="A399" s="195">
        <v>1</v>
      </c>
      <c r="B399" s="109"/>
      <c r="C399" s="109"/>
      <c r="D399" s="90" t="s">
        <v>1335</v>
      </c>
      <c r="E399" s="90" t="s">
        <v>121</v>
      </c>
      <c r="F399" s="109" t="s">
        <v>1532</v>
      </c>
      <c r="G399" s="109" t="s">
        <v>759</v>
      </c>
      <c r="H399" s="109" t="s">
        <v>758</v>
      </c>
      <c r="I399" s="109" t="s">
        <v>1491</v>
      </c>
      <c r="J399" s="90" t="s">
        <v>960</v>
      </c>
      <c r="K399" s="109" t="s">
        <v>1066</v>
      </c>
      <c r="L399" s="109" t="s">
        <v>1091</v>
      </c>
      <c r="M399" s="109"/>
      <c r="N399" s="109" t="s">
        <v>1076</v>
      </c>
      <c r="O399" s="128" t="s">
        <v>1078</v>
      </c>
      <c r="P399" s="109" t="s">
        <v>1079</v>
      </c>
      <c r="Q399" s="109" t="s">
        <v>1082</v>
      </c>
      <c r="R399" s="98" t="s">
        <v>121</v>
      </c>
      <c r="S399" s="135">
        <v>41883</v>
      </c>
      <c r="T399" s="109" t="s">
        <v>1083</v>
      </c>
      <c r="U399" s="109" t="s">
        <v>1082</v>
      </c>
      <c r="V399" s="109"/>
      <c r="W399" s="135">
        <v>41792</v>
      </c>
      <c r="X399" s="111" t="s">
        <v>1077</v>
      </c>
      <c r="Y399" s="109" t="s">
        <v>1089</v>
      </c>
    </row>
    <row r="400" spans="1:25" ht="15" customHeight="1" x14ac:dyDescent="0.25">
      <c r="A400" s="195">
        <v>1</v>
      </c>
      <c r="B400" s="109"/>
      <c r="C400" s="109"/>
      <c r="D400" s="90" t="s">
        <v>1336</v>
      </c>
      <c r="E400" s="90" t="s">
        <v>121</v>
      </c>
      <c r="F400" s="109" t="s">
        <v>1532</v>
      </c>
      <c r="G400" s="109" t="s">
        <v>759</v>
      </c>
      <c r="H400" s="109" t="s">
        <v>758</v>
      </c>
      <c r="I400" s="109" t="s">
        <v>1491</v>
      </c>
      <c r="J400" s="90" t="s">
        <v>959</v>
      </c>
      <c r="K400" s="109" t="s">
        <v>1066</v>
      </c>
      <c r="L400" s="109" t="s">
        <v>1092</v>
      </c>
      <c r="M400" s="109"/>
      <c r="N400" s="109" t="s">
        <v>1076</v>
      </c>
      <c r="O400" s="128" t="s">
        <v>1078</v>
      </c>
      <c r="P400" s="109" t="s">
        <v>1079</v>
      </c>
      <c r="Q400" s="109" t="s">
        <v>1082</v>
      </c>
      <c r="R400" s="98" t="s">
        <v>121</v>
      </c>
      <c r="S400" s="135">
        <v>41883</v>
      </c>
      <c r="T400" s="109" t="s">
        <v>1083</v>
      </c>
      <c r="U400" s="109" t="s">
        <v>1082</v>
      </c>
      <c r="V400" s="109"/>
      <c r="W400" s="135">
        <v>41792</v>
      </c>
      <c r="X400" s="111" t="s">
        <v>1077</v>
      </c>
      <c r="Y400" s="109" t="s">
        <v>1089</v>
      </c>
    </row>
    <row r="401" spans="1:25" ht="15" customHeight="1" x14ac:dyDescent="0.25">
      <c r="A401" s="195">
        <v>1</v>
      </c>
      <c r="B401" s="109"/>
      <c r="C401" s="109"/>
      <c r="D401" s="90" t="s">
        <v>1337</v>
      </c>
      <c r="E401" s="90" t="s">
        <v>121</v>
      </c>
      <c r="F401" s="109" t="s">
        <v>1532</v>
      </c>
      <c r="G401" s="109" t="s">
        <v>759</v>
      </c>
      <c r="H401" s="109" t="s">
        <v>758</v>
      </c>
      <c r="I401" s="109" t="s">
        <v>1491</v>
      </c>
      <c r="J401" s="90" t="s">
        <v>958</v>
      </c>
      <c r="K401" s="109" t="s">
        <v>1066</v>
      </c>
      <c r="L401" s="99" t="s">
        <v>268</v>
      </c>
      <c r="M401" s="109"/>
      <c r="N401" s="109" t="s">
        <v>1076</v>
      </c>
      <c r="O401" s="128" t="s">
        <v>1078</v>
      </c>
      <c r="P401" s="109" t="s">
        <v>1079</v>
      </c>
      <c r="Q401" s="109" t="s">
        <v>1082</v>
      </c>
      <c r="R401" s="98" t="s">
        <v>121</v>
      </c>
      <c r="S401" s="135">
        <v>41883</v>
      </c>
      <c r="T401" s="109" t="s">
        <v>1083</v>
      </c>
      <c r="U401" s="109" t="s">
        <v>1082</v>
      </c>
      <c r="V401" s="109"/>
      <c r="W401" s="135">
        <v>41792</v>
      </c>
      <c r="X401" s="111" t="s">
        <v>1077</v>
      </c>
      <c r="Y401" s="109" t="s">
        <v>1089</v>
      </c>
    </row>
    <row r="402" spans="1:25" ht="15" customHeight="1" x14ac:dyDescent="0.25">
      <c r="A402" s="195">
        <v>1</v>
      </c>
      <c r="B402" s="109"/>
      <c r="C402" s="109"/>
      <c r="D402" s="90" t="s">
        <v>1338</v>
      </c>
      <c r="E402" s="90" t="s">
        <v>121</v>
      </c>
      <c r="F402" s="109" t="s">
        <v>1532</v>
      </c>
      <c r="G402" s="109" t="s">
        <v>759</v>
      </c>
      <c r="H402" s="109" t="s">
        <v>758</v>
      </c>
      <c r="I402" s="109" t="s">
        <v>1491</v>
      </c>
      <c r="J402" s="90" t="s">
        <v>971</v>
      </c>
      <c r="K402" s="109" t="s">
        <v>1068</v>
      </c>
      <c r="L402" s="109" t="s">
        <v>269</v>
      </c>
      <c r="M402" s="109"/>
      <c r="N402" s="109" t="s">
        <v>1076</v>
      </c>
      <c r="O402" s="128" t="s">
        <v>1078</v>
      </c>
      <c r="P402" s="109" t="s">
        <v>1079</v>
      </c>
      <c r="Q402" s="109" t="s">
        <v>1082</v>
      </c>
      <c r="R402" s="98" t="s">
        <v>121</v>
      </c>
      <c r="S402" s="135">
        <v>41883</v>
      </c>
      <c r="T402" s="109" t="s">
        <v>1083</v>
      </c>
      <c r="U402" s="109" t="s">
        <v>1082</v>
      </c>
      <c r="V402" s="109"/>
      <c r="W402" s="135">
        <v>41792</v>
      </c>
      <c r="X402" s="111" t="s">
        <v>1077</v>
      </c>
      <c r="Y402" s="109" t="s">
        <v>1089</v>
      </c>
    </row>
    <row r="403" spans="1:25" ht="15" customHeight="1" x14ac:dyDescent="0.25">
      <c r="A403" s="195">
        <v>1</v>
      </c>
      <c r="B403" s="109"/>
      <c r="C403" s="109"/>
      <c r="D403" s="90" t="s">
        <v>1339</v>
      </c>
      <c r="E403" s="90" t="s">
        <v>121</v>
      </c>
      <c r="F403" s="109" t="s">
        <v>1532</v>
      </c>
      <c r="G403" s="109" t="s">
        <v>759</v>
      </c>
      <c r="H403" s="109" t="s">
        <v>758</v>
      </c>
      <c r="I403" s="109" t="s">
        <v>1491</v>
      </c>
      <c r="J403" s="90" t="s">
        <v>981</v>
      </c>
      <c r="K403" s="109" t="s">
        <v>1068</v>
      </c>
      <c r="L403" s="99" t="s">
        <v>268</v>
      </c>
      <c r="M403" s="109"/>
      <c r="N403" s="109" t="s">
        <v>1076</v>
      </c>
      <c r="O403" s="128" t="s">
        <v>1078</v>
      </c>
      <c r="P403" s="109" t="s">
        <v>1081</v>
      </c>
      <c r="Q403" s="109" t="s">
        <v>1082</v>
      </c>
      <c r="R403" s="98" t="s">
        <v>121</v>
      </c>
      <c r="S403" s="135">
        <v>41883</v>
      </c>
      <c r="T403" s="109" t="s">
        <v>1083</v>
      </c>
      <c r="U403" s="109" t="s">
        <v>1082</v>
      </c>
      <c r="V403" s="109"/>
      <c r="W403" s="135">
        <v>41792</v>
      </c>
      <c r="X403" s="111" t="s">
        <v>1077</v>
      </c>
      <c r="Y403" s="109" t="s">
        <v>1089</v>
      </c>
    </row>
    <row r="404" spans="1:25" ht="15" customHeight="1" x14ac:dyDescent="0.25">
      <c r="A404" s="195">
        <v>1</v>
      </c>
      <c r="B404" s="109"/>
      <c r="C404" s="109"/>
      <c r="D404" s="90" t="s">
        <v>1340</v>
      </c>
      <c r="E404" s="90" t="s">
        <v>121</v>
      </c>
      <c r="F404" s="109" t="s">
        <v>1532</v>
      </c>
      <c r="G404" s="109" t="s">
        <v>759</v>
      </c>
      <c r="H404" s="109" t="s">
        <v>758</v>
      </c>
      <c r="I404" s="109" t="s">
        <v>1491</v>
      </c>
      <c r="J404" s="90" t="s">
        <v>975</v>
      </c>
      <c r="K404" s="109" t="s">
        <v>1068</v>
      </c>
      <c r="L404" s="109" t="s">
        <v>1075</v>
      </c>
      <c r="M404" s="109"/>
      <c r="N404" s="109" t="s">
        <v>1076</v>
      </c>
      <c r="O404" s="128" t="s">
        <v>1078</v>
      </c>
      <c r="P404" s="109" t="s">
        <v>1079</v>
      </c>
      <c r="Q404" s="109" t="s">
        <v>1082</v>
      </c>
      <c r="R404" s="98" t="s">
        <v>121</v>
      </c>
      <c r="S404" s="135">
        <v>41883</v>
      </c>
      <c r="T404" s="109" t="s">
        <v>1083</v>
      </c>
      <c r="U404" s="109" t="s">
        <v>1082</v>
      </c>
      <c r="V404" s="109"/>
      <c r="W404" s="135">
        <v>41792</v>
      </c>
      <c r="X404" s="111" t="s">
        <v>1077</v>
      </c>
      <c r="Y404" s="109" t="s">
        <v>1089</v>
      </c>
    </row>
    <row r="405" spans="1:25" ht="15" customHeight="1" x14ac:dyDescent="0.25">
      <c r="A405" s="195">
        <v>1</v>
      </c>
      <c r="B405" s="109"/>
      <c r="C405" s="109"/>
      <c r="D405" s="90" t="s">
        <v>1341</v>
      </c>
      <c r="E405" s="90" t="s">
        <v>121</v>
      </c>
      <c r="F405" s="109" t="s">
        <v>1532</v>
      </c>
      <c r="G405" s="109" t="s">
        <v>759</v>
      </c>
      <c r="H405" s="109" t="s">
        <v>758</v>
      </c>
      <c r="I405" s="109" t="s">
        <v>1491</v>
      </c>
      <c r="J405" s="90" t="s">
        <v>974</v>
      </c>
      <c r="K405" s="109" t="s">
        <v>1070</v>
      </c>
      <c r="L405" s="91" t="s">
        <v>267</v>
      </c>
      <c r="M405" s="109"/>
      <c r="N405" s="109" t="s">
        <v>1076</v>
      </c>
      <c r="O405" s="128" t="s">
        <v>1078</v>
      </c>
      <c r="P405" s="109" t="s">
        <v>1079</v>
      </c>
      <c r="Q405" s="109" t="s">
        <v>1082</v>
      </c>
      <c r="R405" s="98" t="s">
        <v>121</v>
      </c>
      <c r="S405" s="135">
        <v>41883</v>
      </c>
      <c r="T405" s="109" t="s">
        <v>1083</v>
      </c>
      <c r="U405" s="109" t="s">
        <v>1082</v>
      </c>
      <c r="V405" s="109"/>
      <c r="W405" s="135">
        <v>41792</v>
      </c>
      <c r="X405" s="111" t="s">
        <v>1077</v>
      </c>
      <c r="Y405" s="109" t="s">
        <v>1089</v>
      </c>
    </row>
    <row r="406" spans="1:25" ht="15" customHeight="1" x14ac:dyDescent="0.25">
      <c r="A406" s="195">
        <v>1</v>
      </c>
      <c r="B406" s="109"/>
      <c r="C406" s="109"/>
      <c r="D406" s="90" t="s">
        <v>1342</v>
      </c>
      <c r="E406" s="90" t="s">
        <v>121</v>
      </c>
      <c r="F406" s="109" t="s">
        <v>1532</v>
      </c>
      <c r="G406" s="109" t="s">
        <v>759</v>
      </c>
      <c r="H406" s="109" t="s">
        <v>758</v>
      </c>
      <c r="I406" s="109" t="s">
        <v>1491</v>
      </c>
      <c r="J406" s="90" t="s">
        <v>977</v>
      </c>
      <c r="K406" s="109" t="s">
        <v>1068</v>
      </c>
      <c r="L406" s="99" t="s">
        <v>268</v>
      </c>
      <c r="M406" s="109"/>
      <c r="N406" s="109" t="s">
        <v>1076</v>
      </c>
      <c r="O406" s="128" t="s">
        <v>1078</v>
      </c>
      <c r="P406" s="109" t="s">
        <v>1079</v>
      </c>
      <c r="Q406" s="109" t="s">
        <v>1082</v>
      </c>
      <c r="R406" s="98" t="s">
        <v>121</v>
      </c>
      <c r="S406" s="135">
        <v>41883</v>
      </c>
      <c r="T406" s="109" t="s">
        <v>1083</v>
      </c>
      <c r="U406" s="109" t="s">
        <v>1082</v>
      </c>
      <c r="V406" s="109"/>
      <c r="W406" s="135">
        <v>41792</v>
      </c>
      <c r="X406" s="111" t="s">
        <v>1077</v>
      </c>
      <c r="Y406" s="109" t="s">
        <v>1089</v>
      </c>
    </row>
    <row r="407" spans="1:25" ht="15" customHeight="1" x14ac:dyDescent="0.25">
      <c r="A407" s="195">
        <v>1</v>
      </c>
      <c r="B407" s="109"/>
      <c r="C407" s="109"/>
      <c r="D407" s="90" t="s">
        <v>1343</v>
      </c>
      <c r="E407" s="90" t="s">
        <v>121</v>
      </c>
      <c r="F407" s="109" t="s">
        <v>1532</v>
      </c>
      <c r="G407" s="109" t="s">
        <v>759</v>
      </c>
      <c r="H407" s="109" t="s">
        <v>758</v>
      </c>
      <c r="I407" s="109" t="s">
        <v>1491</v>
      </c>
      <c r="J407" s="90" t="s">
        <v>979</v>
      </c>
      <c r="K407" s="109" t="s">
        <v>1068</v>
      </c>
      <c r="L407" s="99" t="s">
        <v>268</v>
      </c>
      <c r="M407" s="109"/>
      <c r="N407" s="109" t="s">
        <v>1076</v>
      </c>
      <c r="O407" s="128" t="s">
        <v>1078</v>
      </c>
      <c r="P407" s="109" t="s">
        <v>1079</v>
      </c>
      <c r="Q407" s="109" t="s">
        <v>1082</v>
      </c>
      <c r="R407" s="98" t="s">
        <v>121</v>
      </c>
      <c r="S407" s="135">
        <v>41883</v>
      </c>
      <c r="T407" s="109" t="s">
        <v>1083</v>
      </c>
      <c r="U407" s="109" t="s">
        <v>1082</v>
      </c>
      <c r="V407" s="109"/>
      <c r="W407" s="135">
        <v>41792</v>
      </c>
      <c r="X407" s="111" t="s">
        <v>1077</v>
      </c>
      <c r="Y407" s="109" t="s">
        <v>1089</v>
      </c>
    </row>
    <row r="408" spans="1:25" ht="15" customHeight="1" x14ac:dyDescent="0.25">
      <c r="A408" s="195">
        <v>1</v>
      </c>
      <c r="B408" s="109"/>
      <c r="C408" s="109"/>
      <c r="D408" s="90" t="s">
        <v>1344</v>
      </c>
      <c r="E408" s="90" t="s">
        <v>121</v>
      </c>
      <c r="F408" s="109" t="s">
        <v>1532</v>
      </c>
      <c r="G408" s="109" t="s">
        <v>759</v>
      </c>
      <c r="H408" s="109" t="s">
        <v>758</v>
      </c>
      <c r="I408" s="109" t="s">
        <v>1491</v>
      </c>
      <c r="J408" s="90" t="s">
        <v>978</v>
      </c>
      <c r="K408" s="109" t="s">
        <v>1068</v>
      </c>
      <c r="L408" s="99" t="s">
        <v>268</v>
      </c>
      <c r="M408" s="109"/>
      <c r="N408" s="109" t="s">
        <v>1076</v>
      </c>
      <c r="O408" s="128" t="s">
        <v>1078</v>
      </c>
      <c r="P408" s="109" t="s">
        <v>1079</v>
      </c>
      <c r="Q408" s="109" t="s">
        <v>1082</v>
      </c>
      <c r="R408" s="98" t="s">
        <v>121</v>
      </c>
      <c r="S408" s="135">
        <v>41883</v>
      </c>
      <c r="T408" s="109" t="s">
        <v>1083</v>
      </c>
      <c r="U408" s="109" t="s">
        <v>1082</v>
      </c>
      <c r="V408" s="109"/>
      <c r="W408" s="135">
        <v>41792</v>
      </c>
      <c r="X408" s="111" t="s">
        <v>1077</v>
      </c>
      <c r="Y408" s="109" t="s">
        <v>1089</v>
      </c>
    </row>
    <row r="409" spans="1:25" ht="15" customHeight="1" x14ac:dyDescent="0.25">
      <c r="A409" s="195">
        <v>1</v>
      </c>
      <c r="B409" s="109"/>
      <c r="C409" s="109"/>
      <c r="D409" s="90" t="s">
        <v>1345</v>
      </c>
      <c r="E409" s="90" t="s">
        <v>121</v>
      </c>
      <c r="F409" s="109" t="s">
        <v>1532</v>
      </c>
      <c r="G409" s="109" t="s">
        <v>759</v>
      </c>
      <c r="H409" s="109" t="s">
        <v>758</v>
      </c>
      <c r="I409" s="109" t="s">
        <v>1491</v>
      </c>
      <c r="J409" s="90" t="s">
        <v>961</v>
      </c>
      <c r="K409" s="109" t="s">
        <v>1068</v>
      </c>
      <c r="L409" s="99" t="s">
        <v>268</v>
      </c>
      <c r="M409" s="109"/>
      <c r="N409" s="109" t="s">
        <v>1076</v>
      </c>
      <c r="O409" s="128" t="s">
        <v>1078</v>
      </c>
      <c r="P409" s="109" t="s">
        <v>1079</v>
      </c>
      <c r="Q409" s="109" t="s">
        <v>1082</v>
      </c>
      <c r="R409" s="98" t="s">
        <v>121</v>
      </c>
      <c r="S409" s="135">
        <v>41883</v>
      </c>
      <c r="T409" s="109" t="s">
        <v>1083</v>
      </c>
      <c r="U409" s="109" t="s">
        <v>1082</v>
      </c>
      <c r="V409" s="109"/>
      <c r="W409" s="135">
        <v>41792</v>
      </c>
      <c r="X409" s="111" t="s">
        <v>1077</v>
      </c>
      <c r="Y409" s="109" t="s">
        <v>1089</v>
      </c>
    </row>
    <row r="410" spans="1:25" ht="15" customHeight="1" x14ac:dyDescent="0.25">
      <c r="A410" s="195">
        <v>1</v>
      </c>
      <c r="B410" s="109"/>
      <c r="C410" s="109"/>
      <c r="D410" s="90" t="s">
        <v>1346</v>
      </c>
      <c r="E410" s="90" t="s">
        <v>121</v>
      </c>
      <c r="F410" s="109" t="s">
        <v>1532</v>
      </c>
      <c r="G410" s="109" t="s">
        <v>759</v>
      </c>
      <c r="H410" s="109" t="s">
        <v>758</v>
      </c>
      <c r="I410" s="109" t="s">
        <v>1491</v>
      </c>
      <c r="J410" s="90" t="s">
        <v>968</v>
      </c>
      <c r="K410" s="109" t="s">
        <v>1068</v>
      </c>
      <c r="L410" s="99" t="s">
        <v>268</v>
      </c>
      <c r="M410" s="109"/>
      <c r="N410" s="109" t="s">
        <v>1076</v>
      </c>
      <c r="O410" s="128" t="s">
        <v>1078</v>
      </c>
      <c r="P410" s="109" t="s">
        <v>1079</v>
      </c>
      <c r="Q410" s="109" t="s">
        <v>1082</v>
      </c>
      <c r="R410" s="98" t="s">
        <v>121</v>
      </c>
      <c r="S410" s="135">
        <v>41883</v>
      </c>
      <c r="T410" s="109" t="s">
        <v>1083</v>
      </c>
      <c r="U410" s="109" t="s">
        <v>1082</v>
      </c>
      <c r="V410" s="109"/>
      <c r="W410" s="135">
        <v>41792</v>
      </c>
      <c r="X410" s="111" t="s">
        <v>1077</v>
      </c>
      <c r="Y410" s="109" t="s">
        <v>1089</v>
      </c>
    </row>
    <row r="411" spans="1:25" ht="15" customHeight="1" x14ac:dyDescent="0.25">
      <c r="A411" s="195">
        <v>1</v>
      </c>
      <c r="B411" s="109"/>
      <c r="C411" s="109"/>
      <c r="D411" s="90" t="s">
        <v>1347</v>
      </c>
      <c r="E411" s="90" t="s">
        <v>121</v>
      </c>
      <c r="F411" s="109" t="s">
        <v>1532</v>
      </c>
      <c r="G411" s="109" t="s">
        <v>759</v>
      </c>
      <c r="H411" s="109" t="s">
        <v>758</v>
      </c>
      <c r="I411" s="109" t="s">
        <v>1491</v>
      </c>
      <c r="J411" s="90" t="s">
        <v>969</v>
      </c>
      <c r="K411" s="109" t="s">
        <v>1068</v>
      </c>
      <c r="L411" s="99" t="s">
        <v>268</v>
      </c>
      <c r="M411" s="109"/>
      <c r="N411" s="109" t="s">
        <v>1076</v>
      </c>
      <c r="O411" s="128" t="s">
        <v>1078</v>
      </c>
      <c r="P411" s="109" t="s">
        <v>1079</v>
      </c>
      <c r="Q411" s="109" t="s">
        <v>1082</v>
      </c>
      <c r="R411" s="98" t="s">
        <v>121</v>
      </c>
      <c r="S411" s="135">
        <v>41883</v>
      </c>
      <c r="T411" s="109" t="s">
        <v>1083</v>
      </c>
      <c r="U411" s="109" t="s">
        <v>1082</v>
      </c>
      <c r="V411" s="109"/>
      <c r="W411" s="135">
        <v>41792</v>
      </c>
      <c r="X411" s="111" t="s">
        <v>1077</v>
      </c>
      <c r="Y411" s="109" t="s">
        <v>1089</v>
      </c>
    </row>
    <row r="412" spans="1:25" ht="15" customHeight="1" x14ac:dyDescent="0.25">
      <c r="A412" s="195">
        <v>1</v>
      </c>
      <c r="B412" s="109"/>
      <c r="C412" s="109"/>
      <c r="D412" s="90" t="s">
        <v>1348</v>
      </c>
      <c r="E412" s="90" t="s">
        <v>121</v>
      </c>
      <c r="F412" s="109" t="s">
        <v>1532</v>
      </c>
      <c r="G412" s="109" t="s">
        <v>759</v>
      </c>
      <c r="H412" s="109" t="s">
        <v>758</v>
      </c>
      <c r="I412" s="109" t="s">
        <v>1491</v>
      </c>
      <c r="J412" s="90" t="s">
        <v>984</v>
      </c>
      <c r="K412" s="109" t="s">
        <v>1068</v>
      </c>
      <c r="L412" s="109" t="s">
        <v>269</v>
      </c>
      <c r="M412" s="109"/>
      <c r="N412" s="109" t="s">
        <v>1076</v>
      </c>
      <c r="O412" s="128" t="s">
        <v>1078</v>
      </c>
      <c r="P412" s="109" t="s">
        <v>1081</v>
      </c>
      <c r="Q412" s="109" t="s">
        <v>1082</v>
      </c>
      <c r="R412" s="98" t="s">
        <v>121</v>
      </c>
      <c r="S412" s="135">
        <v>41883</v>
      </c>
      <c r="T412" s="109" t="s">
        <v>1083</v>
      </c>
      <c r="U412" s="109" t="s">
        <v>1082</v>
      </c>
      <c r="V412" s="109"/>
      <c r="W412" s="135">
        <v>41792</v>
      </c>
      <c r="X412" s="111" t="s">
        <v>1077</v>
      </c>
      <c r="Y412" s="109" t="s">
        <v>1089</v>
      </c>
    </row>
    <row r="413" spans="1:25" ht="15" customHeight="1" x14ac:dyDescent="0.25">
      <c r="A413" s="195">
        <v>1</v>
      </c>
      <c r="B413" s="109"/>
      <c r="C413" s="109"/>
      <c r="D413" s="90" t="s">
        <v>1349</v>
      </c>
      <c r="E413" s="90" t="s">
        <v>121</v>
      </c>
      <c r="F413" s="109" t="s">
        <v>1532</v>
      </c>
      <c r="G413" s="109" t="s">
        <v>759</v>
      </c>
      <c r="H413" s="109" t="s">
        <v>758</v>
      </c>
      <c r="I413" s="109" t="s">
        <v>1491</v>
      </c>
      <c r="J413" s="90" t="s">
        <v>973</v>
      </c>
      <c r="K413" s="109" t="s">
        <v>1070</v>
      </c>
      <c r="L413" s="109" t="s">
        <v>1091</v>
      </c>
      <c r="M413" s="109"/>
      <c r="N413" s="109" t="s">
        <v>1076</v>
      </c>
      <c r="O413" s="128" t="s">
        <v>1078</v>
      </c>
      <c r="P413" s="109" t="s">
        <v>1079</v>
      </c>
      <c r="Q413" s="109" t="s">
        <v>1082</v>
      </c>
      <c r="R413" s="98" t="s">
        <v>121</v>
      </c>
      <c r="S413" s="135">
        <v>41883</v>
      </c>
      <c r="T413" s="109" t="s">
        <v>1083</v>
      </c>
      <c r="U413" s="109" t="s">
        <v>1082</v>
      </c>
      <c r="V413" s="109"/>
      <c r="W413" s="135">
        <v>41792</v>
      </c>
      <c r="X413" s="111" t="s">
        <v>1077</v>
      </c>
      <c r="Y413" s="109" t="s">
        <v>1089</v>
      </c>
    </row>
    <row r="414" spans="1:25" ht="15" customHeight="1" x14ac:dyDescent="0.25">
      <c r="A414" s="195">
        <v>1</v>
      </c>
      <c r="B414" s="109"/>
      <c r="C414" s="109"/>
      <c r="D414" s="90" t="s">
        <v>1350</v>
      </c>
      <c r="E414" s="90" t="s">
        <v>121</v>
      </c>
      <c r="F414" s="109" t="s">
        <v>1532</v>
      </c>
      <c r="G414" s="109" t="s">
        <v>759</v>
      </c>
      <c r="H414" s="109" t="s">
        <v>758</v>
      </c>
      <c r="I414" s="109" t="s">
        <v>1491</v>
      </c>
      <c r="J414" s="90" t="s">
        <v>972</v>
      </c>
      <c r="K414" s="109" t="s">
        <v>1070</v>
      </c>
      <c r="L414" s="99" t="s">
        <v>287</v>
      </c>
      <c r="M414" s="109"/>
      <c r="N414" s="109" t="s">
        <v>1076</v>
      </c>
      <c r="O414" s="128" t="s">
        <v>1078</v>
      </c>
      <c r="P414" s="109" t="s">
        <v>1079</v>
      </c>
      <c r="Q414" s="109" t="s">
        <v>1082</v>
      </c>
      <c r="R414" s="98" t="s">
        <v>121</v>
      </c>
      <c r="S414" s="135">
        <v>41883</v>
      </c>
      <c r="T414" s="109" t="s">
        <v>1083</v>
      </c>
      <c r="U414" s="109" t="s">
        <v>1082</v>
      </c>
      <c r="V414" s="109"/>
      <c r="W414" s="135">
        <v>41792</v>
      </c>
      <c r="X414" s="111" t="s">
        <v>1077</v>
      </c>
      <c r="Y414" s="109" t="s">
        <v>1089</v>
      </c>
    </row>
    <row r="415" spans="1:25" ht="15" customHeight="1" x14ac:dyDescent="0.25">
      <c r="A415" s="195">
        <v>1</v>
      </c>
      <c r="B415" s="109"/>
      <c r="C415" s="109"/>
      <c r="D415" s="90" t="s">
        <v>1351</v>
      </c>
      <c r="E415" s="90" t="s">
        <v>121</v>
      </c>
      <c r="F415" s="109" t="s">
        <v>1532</v>
      </c>
      <c r="G415" s="109" t="s">
        <v>759</v>
      </c>
      <c r="H415" s="109" t="s">
        <v>758</v>
      </c>
      <c r="I415" s="109" t="s">
        <v>1491</v>
      </c>
      <c r="J415" s="90" t="s">
        <v>986</v>
      </c>
      <c r="K415" s="109" t="s">
        <v>1067</v>
      </c>
      <c r="L415" s="99" t="s">
        <v>268</v>
      </c>
      <c r="M415" s="109"/>
      <c r="N415" s="109" t="s">
        <v>1076</v>
      </c>
      <c r="O415" s="128" t="s">
        <v>1078</v>
      </c>
      <c r="P415" s="109" t="s">
        <v>1081</v>
      </c>
      <c r="Q415" s="109" t="s">
        <v>1082</v>
      </c>
      <c r="R415" s="98" t="s">
        <v>121</v>
      </c>
      <c r="S415" s="135">
        <v>41883</v>
      </c>
      <c r="T415" s="109" t="s">
        <v>1083</v>
      </c>
      <c r="U415" s="109" t="s">
        <v>1082</v>
      </c>
      <c r="V415" s="109"/>
      <c r="W415" s="135">
        <v>41792</v>
      </c>
      <c r="X415" s="111" t="s">
        <v>1077</v>
      </c>
      <c r="Y415" s="109" t="s">
        <v>1089</v>
      </c>
    </row>
    <row r="416" spans="1:25" ht="15" customHeight="1" x14ac:dyDescent="0.25">
      <c r="A416" s="195">
        <v>1</v>
      </c>
      <c r="B416" s="109"/>
      <c r="C416" s="109"/>
      <c r="D416" s="90" t="s">
        <v>1352</v>
      </c>
      <c r="E416" s="90" t="s">
        <v>121</v>
      </c>
      <c r="F416" s="109" t="s">
        <v>1532</v>
      </c>
      <c r="G416" s="109" t="s">
        <v>759</v>
      </c>
      <c r="H416" s="109" t="s">
        <v>758</v>
      </c>
      <c r="I416" s="109" t="s">
        <v>1491</v>
      </c>
      <c r="J416" s="90" t="s">
        <v>957</v>
      </c>
      <c r="K416" s="109" t="s">
        <v>1066</v>
      </c>
      <c r="L416" s="91" t="s">
        <v>267</v>
      </c>
      <c r="M416" s="109"/>
      <c r="N416" s="109" t="s">
        <v>1076</v>
      </c>
      <c r="O416" s="128" t="s">
        <v>1078</v>
      </c>
      <c r="P416" s="109" t="s">
        <v>1080</v>
      </c>
      <c r="Q416" s="109" t="s">
        <v>1082</v>
      </c>
      <c r="R416" s="98" t="s">
        <v>121</v>
      </c>
      <c r="S416" s="135">
        <v>41883</v>
      </c>
      <c r="T416" s="109" t="s">
        <v>1083</v>
      </c>
      <c r="U416" s="109" t="s">
        <v>1082</v>
      </c>
      <c r="V416" s="109"/>
      <c r="W416" s="135">
        <v>41792</v>
      </c>
      <c r="X416" s="111" t="s">
        <v>1077</v>
      </c>
      <c r="Y416" s="109" t="s">
        <v>1089</v>
      </c>
    </row>
    <row r="417" spans="1:28" x14ac:dyDescent="0.25">
      <c r="A417" s="195">
        <v>0</v>
      </c>
      <c r="B417" s="109"/>
      <c r="C417" s="109"/>
      <c r="D417" s="90" t="s">
        <v>1353</v>
      </c>
      <c r="E417" s="90" t="s">
        <v>121</v>
      </c>
      <c r="F417" s="109" t="s">
        <v>1532</v>
      </c>
      <c r="G417" s="109" t="s">
        <v>759</v>
      </c>
      <c r="H417" s="109" t="s">
        <v>760</v>
      </c>
      <c r="I417" s="109" t="s">
        <v>1492</v>
      </c>
      <c r="J417" s="109" t="s">
        <v>985</v>
      </c>
      <c r="K417" s="109" t="s">
        <v>1072</v>
      </c>
      <c r="L417" s="109" t="s">
        <v>269</v>
      </c>
      <c r="M417" s="109"/>
      <c r="N417" s="109" t="s">
        <v>1076</v>
      </c>
      <c r="O417" s="128" t="s">
        <v>1078</v>
      </c>
      <c r="P417" s="109" t="s">
        <v>1081</v>
      </c>
      <c r="Q417" s="109" t="s">
        <v>1082</v>
      </c>
      <c r="R417" s="98" t="s">
        <v>121</v>
      </c>
      <c r="S417" s="135">
        <v>41883</v>
      </c>
      <c r="T417" s="109" t="s">
        <v>1083</v>
      </c>
      <c r="U417" s="109" t="s">
        <v>1082</v>
      </c>
      <c r="V417" s="109"/>
      <c r="W417" s="135">
        <v>41792</v>
      </c>
      <c r="X417" s="111" t="s">
        <v>1077</v>
      </c>
      <c r="Y417" s="109" t="s">
        <v>1089</v>
      </c>
    </row>
    <row r="418" spans="1:28" x14ac:dyDescent="0.25">
      <c r="A418" s="195">
        <v>0</v>
      </c>
      <c r="B418" s="109"/>
      <c r="C418" s="109"/>
      <c r="D418" s="90" t="s">
        <v>1354</v>
      </c>
      <c r="E418" s="90" t="s">
        <v>1519</v>
      </c>
      <c r="F418" s="109" t="s">
        <v>1532</v>
      </c>
      <c r="G418" s="109" t="s">
        <v>759</v>
      </c>
      <c r="H418" s="109" t="s">
        <v>760</v>
      </c>
      <c r="I418" s="109" t="s">
        <v>1492</v>
      </c>
      <c r="J418" s="109" t="s">
        <v>943</v>
      </c>
      <c r="K418" s="109" t="s">
        <v>1065</v>
      </c>
      <c r="L418" s="109" t="s">
        <v>269</v>
      </c>
      <c r="M418" s="109"/>
      <c r="N418" s="109" t="s">
        <v>1076</v>
      </c>
      <c r="O418" s="128" t="s">
        <v>1078</v>
      </c>
      <c r="P418" s="109" t="s">
        <v>875</v>
      </c>
      <c r="Q418" s="109" t="s">
        <v>1082</v>
      </c>
      <c r="R418" s="98" t="s">
        <v>121</v>
      </c>
      <c r="S418" s="135">
        <v>41883</v>
      </c>
      <c r="T418" s="109" t="s">
        <v>1083</v>
      </c>
      <c r="U418" s="109" t="s">
        <v>1082</v>
      </c>
      <c r="V418" s="109"/>
      <c r="W418" s="135">
        <v>41792</v>
      </c>
      <c r="X418" s="111" t="s">
        <v>1077</v>
      </c>
      <c r="Y418" s="109" t="s">
        <v>1089</v>
      </c>
      <c r="Z418" s="45"/>
      <c r="AA418" s="45"/>
      <c r="AB418" s="45"/>
    </row>
    <row r="419" spans="1:28" x14ac:dyDescent="0.25">
      <c r="A419" s="195">
        <v>1</v>
      </c>
      <c r="B419" s="109"/>
      <c r="C419" s="109"/>
      <c r="D419" s="90" t="s">
        <v>1355</v>
      </c>
      <c r="E419" s="90" t="s">
        <v>1504</v>
      </c>
      <c r="F419" s="109"/>
      <c r="G419" s="109" t="s">
        <v>759</v>
      </c>
      <c r="H419" s="109" t="s">
        <v>760</v>
      </c>
      <c r="I419" s="109" t="s">
        <v>1492</v>
      </c>
      <c r="J419" s="109" t="s">
        <v>949</v>
      </c>
      <c r="K419" s="109" t="s">
        <v>1067</v>
      </c>
      <c r="L419" s="109" t="s">
        <v>269</v>
      </c>
      <c r="M419" s="109"/>
      <c r="N419" s="109" t="s">
        <v>1076</v>
      </c>
      <c r="O419" s="128" t="s">
        <v>1078</v>
      </c>
      <c r="P419" s="109" t="s">
        <v>875</v>
      </c>
      <c r="Q419" s="109" t="s">
        <v>1082</v>
      </c>
      <c r="R419" s="98" t="s">
        <v>121</v>
      </c>
      <c r="S419" s="135">
        <v>41883</v>
      </c>
      <c r="T419" s="109" t="s">
        <v>1083</v>
      </c>
      <c r="U419" s="109" t="s">
        <v>1082</v>
      </c>
      <c r="V419" s="109"/>
      <c r="W419" s="135">
        <v>41792</v>
      </c>
      <c r="X419" s="111" t="s">
        <v>1077</v>
      </c>
      <c r="Y419" s="109" t="s">
        <v>1089</v>
      </c>
      <c r="Z419" s="45"/>
      <c r="AA419" s="45"/>
      <c r="AB419" s="45"/>
    </row>
    <row r="420" spans="1:28" x14ac:dyDescent="0.25">
      <c r="A420" s="195">
        <v>0</v>
      </c>
      <c r="B420" s="109"/>
      <c r="C420" s="109"/>
      <c r="D420" s="90" t="s">
        <v>1356</v>
      </c>
      <c r="E420" s="90" t="s">
        <v>121</v>
      </c>
      <c r="F420" s="109" t="s">
        <v>1532</v>
      </c>
      <c r="G420" s="109" t="s">
        <v>759</v>
      </c>
      <c r="H420" s="109" t="s">
        <v>760</v>
      </c>
      <c r="I420" s="109" t="s">
        <v>1492</v>
      </c>
      <c r="J420" s="109" t="s">
        <v>950</v>
      </c>
      <c r="K420" s="109" t="s">
        <v>1067</v>
      </c>
      <c r="L420" s="109" t="s">
        <v>269</v>
      </c>
      <c r="M420" s="109"/>
      <c r="N420" s="109" t="s">
        <v>1076</v>
      </c>
      <c r="O420" s="128" t="s">
        <v>1078</v>
      </c>
      <c r="P420" s="109" t="s">
        <v>875</v>
      </c>
      <c r="Q420" s="109" t="s">
        <v>1082</v>
      </c>
      <c r="R420" s="98" t="s">
        <v>121</v>
      </c>
      <c r="S420" s="135">
        <v>41883</v>
      </c>
      <c r="T420" s="109" t="s">
        <v>1083</v>
      </c>
      <c r="U420" s="109" t="s">
        <v>1082</v>
      </c>
      <c r="V420" s="109"/>
      <c r="W420" s="135">
        <v>41792</v>
      </c>
      <c r="X420" s="111" t="s">
        <v>1077</v>
      </c>
      <c r="Y420" s="109" t="s">
        <v>1089</v>
      </c>
    </row>
    <row r="421" spans="1:28" x14ac:dyDescent="0.25">
      <c r="A421" s="195">
        <v>0</v>
      </c>
      <c r="B421" s="109"/>
      <c r="C421" s="109"/>
      <c r="D421" s="90" t="s">
        <v>1357</v>
      </c>
      <c r="E421" s="90" t="s">
        <v>121</v>
      </c>
      <c r="F421" s="109" t="s">
        <v>1532</v>
      </c>
      <c r="G421" s="109" t="s">
        <v>759</v>
      </c>
      <c r="H421" s="109" t="s">
        <v>760</v>
      </c>
      <c r="I421" s="109" t="s">
        <v>1492</v>
      </c>
      <c r="J421" s="109" t="s">
        <v>947</v>
      </c>
      <c r="K421" s="109" t="s">
        <v>1067</v>
      </c>
      <c r="L421" s="109" t="s">
        <v>269</v>
      </c>
      <c r="M421" s="109"/>
      <c r="N421" s="109" t="s">
        <v>1076</v>
      </c>
      <c r="O421" s="128" t="s">
        <v>1078</v>
      </c>
      <c r="P421" s="109" t="s">
        <v>875</v>
      </c>
      <c r="Q421" s="109" t="s">
        <v>1082</v>
      </c>
      <c r="R421" s="98" t="s">
        <v>121</v>
      </c>
      <c r="S421" s="135">
        <v>41883</v>
      </c>
      <c r="T421" s="109" t="s">
        <v>1083</v>
      </c>
      <c r="U421" s="109" t="s">
        <v>1082</v>
      </c>
      <c r="V421" s="109"/>
      <c r="W421" s="135">
        <v>41792</v>
      </c>
      <c r="X421" s="111" t="s">
        <v>1077</v>
      </c>
      <c r="Y421" s="109" t="s">
        <v>1089</v>
      </c>
    </row>
    <row r="422" spans="1:28" x14ac:dyDescent="0.25">
      <c r="A422" s="195">
        <v>0</v>
      </c>
      <c r="B422" s="109"/>
      <c r="C422" s="109"/>
      <c r="D422" s="90" t="s">
        <v>1358</v>
      </c>
      <c r="E422" s="90" t="s">
        <v>121</v>
      </c>
      <c r="F422" s="109" t="s">
        <v>1532</v>
      </c>
      <c r="G422" s="109" t="s">
        <v>759</v>
      </c>
      <c r="H422" s="109" t="s">
        <v>760</v>
      </c>
      <c r="I422" s="109" t="s">
        <v>1492</v>
      </c>
      <c r="J422" s="109" t="s">
        <v>946</v>
      </c>
      <c r="K422" s="109" t="s">
        <v>1067</v>
      </c>
      <c r="L422" s="109" t="s">
        <v>269</v>
      </c>
      <c r="M422" s="109"/>
      <c r="N422" s="109" t="s">
        <v>1076</v>
      </c>
      <c r="O422" s="128" t="s">
        <v>1078</v>
      </c>
      <c r="P422" s="109" t="s">
        <v>875</v>
      </c>
      <c r="Q422" s="109" t="s">
        <v>1082</v>
      </c>
      <c r="R422" s="98" t="s">
        <v>121</v>
      </c>
      <c r="S422" s="135">
        <v>41883</v>
      </c>
      <c r="T422" s="109" t="s">
        <v>1083</v>
      </c>
      <c r="U422" s="109" t="s">
        <v>1082</v>
      </c>
      <c r="V422" s="109"/>
      <c r="W422" s="135">
        <v>41792</v>
      </c>
      <c r="X422" s="111" t="s">
        <v>1077</v>
      </c>
      <c r="Y422" s="109" t="s">
        <v>1089</v>
      </c>
    </row>
    <row r="423" spans="1:28" x14ac:dyDescent="0.25">
      <c r="A423" s="195">
        <v>0</v>
      </c>
      <c r="B423" s="109"/>
      <c r="C423" s="109"/>
      <c r="D423" s="90" t="s">
        <v>1359</v>
      </c>
      <c r="E423" s="90" t="s">
        <v>121</v>
      </c>
      <c r="F423" s="109" t="s">
        <v>1532</v>
      </c>
      <c r="G423" s="109" t="s">
        <v>759</v>
      </c>
      <c r="H423" s="109" t="s">
        <v>760</v>
      </c>
      <c r="I423" s="109" t="s">
        <v>1492</v>
      </c>
      <c r="J423" s="109" t="s">
        <v>948</v>
      </c>
      <c r="K423" s="109" t="s">
        <v>1067</v>
      </c>
      <c r="L423" s="109" t="s">
        <v>269</v>
      </c>
      <c r="M423" s="109"/>
      <c r="N423" s="109" t="s">
        <v>1076</v>
      </c>
      <c r="O423" s="128" t="s">
        <v>1078</v>
      </c>
      <c r="P423" s="109" t="s">
        <v>875</v>
      </c>
      <c r="Q423" s="109" t="s">
        <v>1082</v>
      </c>
      <c r="R423" s="98" t="s">
        <v>121</v>
      </c>
      <c r="S423" s="135">
        <v>41883</v>
      </c>
      <c r="T423" s="109" t="s">
        <v>1083</v>
      </c>
      <c r="U423" s="109" t="s">
        <v>1082</v>
      </c>
      <c r="V423" s="109"/>
      <c r="W423" s="135">
        <v>41792</v>
      </c>
      <c r="X423" s="111" t="s">
        <v>1077</v>
      </c>
      <c r="Y423" s="109" t="s">
        <v>1089</v>
      </c>
    </row>
    <row r="424" spans="1:28" x14ac:dyDescent="0.25">
      <c r="A424" s="195">
        <v>0</v>
      </c>
      <c r="B424" s="109"/>
      <c r="C424" s="109"/>
      <c r="D424" s="90" t="s">
        <v>1360</v>
      </c>
      <c r="E424" s="90" t="s">
        <v>121</v>
      </c>
      <c r="F424" s="109" t="s">
        <v>1532</v>
      </c>
      <c r="G424" s="109" t="s">
        <v>759</v>
      </c>
      <c r="H424" s="109" t="s">
        <v>760</v>
      </c>
      <c r="I424" s="109" t="s">
        <v>1492</v>
      </c>
      <c r="J424" s="109" t="s">
        <v>951</v>
      </c>
      <c r="K424" s="109" t="s">
        <v>1067</v>
      </c>
      <c r="L424" s="109" t="s">
        <v>269</v>
      </c>
      <c r="M424" s="109"/>
      <c r="N424" s="109" t="s">
        <v>1076</v>
      </c>
      <c r="O424" s="128" t="s">
        <v>1078</v>
      </c>
      <c r="P424" s="109" t="s">
        <v>875</v>
      </c>
      <c r="Q424" s="109" t="s">
        <v>1082</v>
      </c>
      <c r="R424" s="98" t="s">
        <v>121</v>
      </c>
      <c r="S424" s="135">
        <v>41883</v>
      </c>
      <c r="T424" s="109" t="s">
        <v>1083</v>
      </c>
      <c r="U424" s="109" t="s">
        <v>1082</v>
      </c>
      <c r="V424" s="109"/>
      <c r="W424" s="135">
        <v>41792</v>
      </c>
      <c r="X424" s="111" t="s">
        <v>1077</v>
      </c>
      <c r="Y424" s="109" t="s">
        <v>1089</v>
      </c>
    </row>
    <row r="425" spans="1:28" ht="15" customHeight="1" x14ac:dyDescent="0.25">
      <c r="A425" s="195">
        <v>1</v>
      </c>
      <c r="B425" s="131"/>
      <c r="C425" s="131"/>
      <c r="D425" s="198" t="s">
        <v>1712</v>
      </c>
      <c r="E425" s="90" t="s">
        <v>1519</v>
      </c>
      <c r="F425" s="109" t="s">
        <v>2295</v>
      </c>
      <c r="G425" s="131" t="s">
        <v>718</v>
      </c>
      <c r="H425" s="131" t="s">
        <v>720</v>
      </c>
      <c r="I425" s="131" t="s">
        <v>1482</v>
      </c>
      <c r="J425" s="131" t="s">
        <v>1707</v>
      </c>
      <c r="K425" s="182" t="s">
        <v>2293</v>
      </c>
      <c r="L425" s="131" t="s">
        <v>223</v>
      </c>
      <c r="M425" s="131"/>
      <c r="N425" s="131" t="s">
        <v>1708</v>
      </c>
      <c r="O425" s="131" t="s">
        <v>1709</v>
      </c>
      <c r="P425" s="131" t="s">
        <v>1710</v>
      </c>
      <c r="Q425" s="131"/>
      <c r="R425" s="98" t="s">
        <v>121</v>
      </c>
      <c r="S425" s="133"/>
      <c r="T425" s="131"/>
      <c r="U425" s="131"/>
      <c r="V425" s="131" t="s">
        <v>1711</v>
      </c>
      <c r="W425" s="137">
        <v>41872</v>
      </c>
      <c r="X425" s="176" t="s">
        <v>2243</v>
      </c>
      <c r="Y425" s="131" t="s">
        <v>680</v>
      </c>
      <c r="Z425" s="45"/>
      <c r="AA425" s="45"/>
      <c r="AB425" s="45"/>
    </row>
    <row r="426" spans="1:28" x14ac:dyDescent="0.25">
      <c r="A426" s="195">
        <v>0</v>
      </c>
      <c r="B426" s="109"/>
      <c r="C426" s="109"/>
      <c r="D426" s="90" t="s">
        <v>1362</v>
      </c>
      <c r="E426" s="90" t="s">
        <v>121</v>
      </c>
      <c r="F426" s="109" t="s">
        <v>1532</v>
      </c>
      <c r="G426" s="109" t="s">
        <v>759</v>
      </c>
      <c r="H426" s="109" t="s">
        <v>760</v>
      </c>
      <c r="I426" s="109" t="s">
        <v>1492</v>
      </c>
      <c r="J426" s="109" t="s">
        <v>952</v>
      </c>
      <c r="K426" s="109" t="s">
        <v>1067</v>
      </c>
      <c r="L426" s="109" t="s">
        <v>269</v>
      </c>
      <c r="M426" s="109"/>
      <c r="N426" s="109" t="s">
        <v>1076</v>
      </c>
      <c r="O426" s="128" t="s">
        <v>1078</v>
      </c>
      <c r="P426" s="109" t="s">
        <v>875</v>
      </c>
      <c r="Q426" s="109" t="s">
        <v>1082</v>
      </c>
      <c r="R426" s="98" t="s">
        <v>121</v>
      </c>
      <c r="S426" s="135">
        <v>41883</v>
      </c>
      <c r="T426" s="109" t="s">
        <v>1083</v>
      </c>
      <c r="U426" s="109" t="s">
        <v>1082</v>
      </c>
      <c r="V426" s="109"/>
      <c r="W426" s="135">
        <v>41792</v>
      </c>
      <c r="X426" s="111" t="s">
        <v>1077</v>
      </c>
      <c r="Y426" s="109" t="s">
        <v>1089</v>
      </c>
    </row>
    <row r="427" spans="1:28" x14ac:dyDescent="0.25">
      <c r="A427" s="195">
        <v>0</v>
      </c>
      <c r="B427" s="109"/>
      <c r="C427" s="109"/>
      <c r="D427" s="90" t="s">
        <v>1363</v>
      </c>
      <c r="E427" s="90" t="s">
        <v>121</v>
      </c>
      <c r="F427" s="109" t="s">
        <v>1532</v>
      </c>
      <c r="G427" s="109" t="s">
        <v>759</v>
      </c>
      <c r="H427" s="109" t="s">
        <v>760</v>
      </c>
      <c r="I427" s="109" t="s">
        <v>1492</v>
      </c>
      <c r="J427" s="109" t="s">
        <v>953</v>
      </c>
      <c r="K427" s="109" t="s">
        <v>1067</v>
      </c>
      <c r="L427" s="109" t="s">
        <v>269</v>
      </c>
      <c r="M427" s="109"/>
      <c r="N427" s="109" t="s">
        <v>1076</v>
      </c>
      <c r="O427" s="128" t="s">
        <v>1078</v>
      </c>
      <c r="P427" s="109" t="s">
        <v>875</v>
      </c>
      <c r="Q427" s="109" t="s">
        <v>1082</v>
      </c>
      <c r="R427" s="98" t="s">
        <v>121</v>
      </c>
      <c r="S427" s="135">
        <v>41883</v>
      </c>
      <c r="T427" s="109" t="s">
        <v>1083</v>
      </c>
      <c r="U427" s="109" t="s">
        <v>1082</v>
      </c>
      <c r="V427" s="109"/>
      <c r="W427" s="135">
        <v>41792</v>
      </c>
      <c r="X427" s="111" t="s">
        <v>1077</v>
      </c>
      <c r="Y427" s="109" t="s">
        <v>1089</v>
      </c>
    </row>
    <row r="428" spans="1:28" x14ac:dyDescent="0.25">
      <c r="A428" s="195">
        <v>0</v>
      </c>
      <c r="B428" s="109"/>
      <c r="C428" s="109"/>
      <c r="D428" s="90" t="s">
        <v>1364</v>
      </c>
      <c r="E428" s="90" t="s">
        <v>121</v>
      </c>
      <c r="F428" s="109" t="s">
        <v>1532</v>
      </c>
      <c r="G428" s="109" t="s">
        <v>759</v>
      </c>
      <c r="H428" s="109" t="s">
        <v>760</v>
      </c>
      <c r="I428" s="109" t="s">
        <v>1492</v>
      </c>
      <c r="J428" s="109" t="s">
        <v>944</v>
      </c>
      <c r="K428" s="109" t="s">
        <v>1065</v>
      </c>
      <c r="L428" s="109" t="s">
        <v>269</v>
      </c>
      <c r="M428" s="109"/>
      <c r="N428" s="109" t="s">
        <v>1076</v>
      </c>
      <c r="O428" s="128" t="s">
        <v>1078</v>
      </c>
      <c r="P428" s="109" t="s">
        <v>875</v>
      </c>
      <c r="Q428" s="109" t="s">
        <v>1082</v>
      </c>
      <c r="R428" s="98" t="s">
        <v>121</v>
      </c>
      <c r="S428" s="135">
        <v>41883</v>
      </c>
      <c r="T428" s="109" t="s">
        <v>1083</v>
      </c>
      <c r="U428" s="109" t="s">
        <v>1082</v>
      </c>
      <c r="V428" s="109"/>
      <c r="W428" s="135">
        <v>41792</v>
      </c>
      <c r="X428" s="111" t="s">
        <v>1077</v>
      </c>
      <c r="Y428" s="109" t="s">
        <v>1089</v>
      </c>
    </row>
    <row r="429" spans="1:28" x14ac:dyDescent="0.25">
      <c r="A429" s="195">
        <v>0</v>
      </c>
      <c r="B429" s="109"/>
      <c r="C429" s="109"/>
      <c r="D429" s="90" t="s">
        <v>1365</v>
      </c>
      <c r="E429" s="90" t="s">
        <v>121</v>
      </c>
      <c r="F429" s="109" t="s">
        <v>1532</v>
      </c>
      <c r="G429" s="109" t="s">
        <v>759</v>
      </c>
      <c r="H429" s="109" t="s">
        <v>760</v>
      </c>
      <c r="I429" s="109" t="s">
        <v>1492</v>
      </c>
      <c r="J429" s="109" t="s">
        <v>954</v>
      </c>
      <c r="K429" s="109" t="s">
        <v>1067</v>
      </c>
      <c r="L429" s="109" t="s">
        <v>269</v>
      </c>
      <c r="M429" s="109"/>
      <c r="N429" s="109" t="s">
        <v>1076</v>
      </c>
      <c r="O429" s="128" t="s">
        <v>1078</v>
      </c>
      <c r="P429" s="109" t="s">
        <v>875</v>
      </c>
      <c r="Q429" s="109" t="s">
        <v>1082</v>
      </c>
      <c r="R429" s="98" t="s">
        <v>121</v>
      </c>
      <c r="S429" s="135">
        <v>41883</v>
      </c>
      <c r="T429" s="109" t="s">
        <v>1083</v>
      </c>
      <c r="U429" s="109" t="s">
        <v>1082</v>
      </c>
      <c r="V429" s="109"/>
      <c r="W429" s="135">
        <v>41792</v>
      </c>
      <c r="X429" s="111" t="s">
        <v>1077</v>
      </c>
      <c r="Y429" s="109" t="s">
        <v>1089</v>
      </c>
    </row>
    <row r="430" spans="1:28" x14ac:dyDescent="0.25">
      <c r="A430" s="195">
        <v>0</v>
      </c>
      <c r="B430" s="109"/>
      <c r="C430" s="109"/>
      <c r="D430" s="90" t="s">
        <v>1366</v>
      </c>
      <c r="E430" s="90" t="s">
        <v>121</v>
      </c>
      <c r="F430" s="109" t="s">
        <v>1532</v>
      </c>
      <c r="G430" s="109" t="s">
        <v>759</v>
      </c>
      <c r="H430" s="109" t="s">
        <v>760</v>
      </c>
      <c r="I430" s="109" t="s">
        <v>1492</v>
      </c>
      <c r="J430" s="109" t="s">
        <v>955</v>
      </c>
      <c r="K430" s="109" t="s">
        <v>1067</v>
      </c>
      <c r="L430" s="109" t="s">
        <v>269</v>
      </c>
      <c r="M430" s="109"/>
      <c r="N430" s="109" t="s">
        <v>1076</v>
      </c>
      <c r="O430" s="128" t="s">
        <v>1078</v>
      </c>
      <c r="P430" s="109" t="s">
        <v>875</v>
      </c>
      <c r="Q430" s="109" t="s">
        <v>1082</v>
      </c>
      <c r="R430" s="98" t="s">
        <v>121</v>
      </c>
      <c r="S430" s="135">
        <v>41883</v>
      </c>
      <c r="T430" s="109" t="s">
        <v>1083</v>
      </c>
      <c r="U430" s="109" t="s">
        <v>1082</v>
      </c>
      <c r="V430" s="109"/>
      <c r="W430" s="135">
        <v>41792</v>
      </c>
      <c r="X430" s="111" t="s">
        <v>1077</v>
      </c>
      <c r="Y430" s="109" t="s">
        <v>1089</v>
      </c>
    </row>
    <row r="431" spans="1:28" x14ac:dyDescent="0.25">
      <c r="A431" s="195">
        <v>0</v>
      </c>
      <c r="B431" s="109"/>
      <c r="C431" s="109"/>
      <c r="D431" s="90" t="s">
        <v>1367</v>
      </c>
      <c r="E431" s="90" t="s">
        <v>121</v>
      </c>
      <c r="F431" s="109" t="s">
        <v>1544</v>
      </c>
      <c r="G431" s="109" t="s">
        <v>759</v>
      </c>
      <c r="H431" s="109" t="s">
        <v>760</v>
      </c>
      <c r="I431" s="109" t="s">
        <v>1492</v>
      </c>
      <c r="J431" s="109" t="s">
        <v>1062</v>
      </c>
      <c r="K431" s="109" t="s">
        <v>1072</v>
      </c>
      <c r="L431" s="109" t="s">
        <v>269</v>
      </c>
      <c r="M431" s="109"/>
      <c r="N431" s="109" t="s">
        <v>1076</v>
      </c>
      <c r="O431" s="128" t="s">
        <v>1078</v>
      </c>
      <c r="P431" s="109" t="s">
        <v>1081</v>
      </c>
      <c r="Q431" s="109" t="s">
        <v>1082</v>
      </c>
      <c r="R431" s="98" t="s">
        <v>121</v>
      </c>
      <c r="S431" s="135">
        <v>41883</v>
      </c>
      <c r="T431" s="109" t="s">
        <v>1083</v>
      </c>
      <c r="U431" s="109" t="s">
        <v>1082</v>
      </c>
      <c r="V431" s="109"/>
      <c r="W431" s="135">
        <v>41792</v>
      </c>
      <c r="X431" s="111" t="s">
        <v>1077</v>
      </c>
      <c r="Y431" s="109" t="s">
        <v>1089</v>
      </c>
    </row>
    <row r="432" spans="1:28" x14ac:dyDescent="0.25">
      <c r="A432" s="195">
        <v>0</v>
      </c>
      <c r="B432" s="109"/>
      <c r="C432" s="109"/>
      <c r="D432" s="90" t="s">
        <v>1368</v>
      </c>
      <c r="E432" s="90" t="s">
        <v>121</v>
      </c>
      <c r="F432" s="109" t="s">
        <v>1544</v>
      </c>
      <c r="G432" s="109" t="s">
        <v>759</v>
      </c>
      <c r="H432" s="109" t="s">
        <v>760</v>
      </c>
      <c r="I432" s="109" t="s">
        <v>1492</v>
      </c>
      <c r="J432" s="109" t="s">
        <v>1063</v>
      </c>
      <c r="K432" s="109" t="s">
        <v>1072</v>
      </c>
      <c r="L432" s="109" t="s">
        <v>269</v>
      </c>
      <c r="M432" s="109"/>
      <c r="N432" s="109" t="s">
        <v>1076</v>
      </c>
      <c r="O432" s="128" t="s">
        <v>1078</v>
      </c>
      <c r="P432" s="109" t="s">
        <v>1081</v>
      </c>
      <c r="Q432" s="109" t="s">
        <v>1082</v>
      </c>
      <c r="R432" s="98" t="s">
        <v>121</v>
      </c>
      <c r="S432" s="135">
        <v>41883</v>
      </c>
      <c r="T432" s="109" t="s">
        <v>1083</v>
      </c>
      <c r="U432" s="109" t="s">
        <v>1082</v>
      </c>
      <c r="V432" s="109"/>
      <c r="W432" s="135">
        <v>41792</v>
      </c>
      <c r="X432" s="111" t="s">
        <v>1077</v>
      </c>
      <c r="Y432" s="109" t="s">
        <v>1089</v>
      </c>
    </row>
    <row r="433" spans="1:28" x14ac:dyDescent="0.25">
      <c r="A433" s="195">
        <v>0</v>
      </c>
      <c r="B433" s="109"/>
      <c r="C433" s="109"/>
      <c r="D433" s="90" t="s">
        <v>1369</v>
      </c>
      <c r="E433" s="90" t="s">
        <v>121</v>
      </c>
      <c r="F433" s="109" t="s">
        <v>1544</v>
      </c>
      <c r="G433" s="109" t="s">
        <v>759</v>
      </c>
      <c r="H433" s="109" t="s">
        <v>760</v>
      </c>
      <c r="I433" s="109" t="s">
        <v>1492</v>
      </c>
      <c r="J433" s="109" t="s">
        <v>1064</v>
      </c>
      <c r="K433" s="109" t="s">
        <v>1072</v>
      </c>
      <c r="L433" s="109" t="s">
        <v>269</v>
      </c>
      <c r="M433" s="109"/>
      <c r="N433" s="109" t="s">
        <v>1076</v>
      </c>
      <c r="O433" s="128" t="s">
        <v>1078</v>
      </c>
      <c r="P433" s="109" t="s">
        <v>1081</v>
      </c>
      <c r="Q433" s="109" t="s">
        <v>1082</v>
      </c>
      <c r="R433" s="98" t="s">
        <v>121</v>
      </c>
      <c r="S433" s="135">
        <v>41883</v>
      </c>
      <c r="T433" s="109" t="s">
        <v>1083</v>
      </c>
      <c r="U433" s="109" t="s">
        <v>1082</v>
      </c>
      <c r="V433" s="109"/>
      <c r="W433" s="135">
        <v>41792</v>
      </c>
      <c r="X433" s="111" t="s">
        <v>1077</v>
      </c>
      <c r="Y433" s="109" t="s">
        <v>1089</v>
      </c>
    </row>
    <row r="434" spans="1:28" x14ac:dyDescent="0.25">
      <c r="A434" s="195">
        <v>0</v>
      </c>
      <c r="B434" s="109"/>
      <c r="C434" s="109"/>
      <c r="D434" s="90" t="s">
        <v>1370</v>
      </c>
      <c r="E434" s="90" t="s">
        <v>121</v>
      </c>
      <c r="F434" s="109" t="s">
        <v>1544</v>
      </c>
      <c r="G434" s="109" t="s">
        <v>759</v>
      </c>
      <c r="H434" s="109" t="s">
        <v>760</v>
      </c>
      <c r="I434" s="109" t="s">
        <v>1492</v>
      </c>
      <c r="J434" s="109" t="s">
        <v>1061</v>
      </c>
      <c r="K434" s="109" t="s">
        <v>1072</v>
      </c>
      <c r="L434" s="109" t="s">
        <v>269</v>
      </c>
      <c r="M434" s="109"/>
      <c r="N434" s="109" t="s">
        <v>1076</v>
      </c>
      <c r="O434" s="128" t="s">
        <v>1078</v>
      </c>
      <c r="P434" s="109" t="s">
        <v>1081</v>
      </c>
      <c r="Q434" s="109" t="s">
        <v>1082</v>
      </c>
      <c r="R434" s="98" t="s">
        <v>121</v>
      </c>
      <c r="S434" s="135">
        <v>41883</v>
      </c>
      <c r="T434" s="109" t="s">
        <v>1083</v>
      </c>
      <c r="U434" s="109" t="s">
        <v>1082</v>
      </c>
      <c r="V434" s="109"/>
      <c r="W434" s="135">
        <v>41792</v>
      </c>
      <c r="X434" s="111" t="s">
        <v>1077</v>
      </c>
      <c r="Y434" s="109" t="s">
        <v>1089</v>
      </c>
    </row>
    <row r="435" spans="1:28" x14ac:dyDescent="0.25">
      <c r="A435" s="195">
        <v>0</v>
      </c>
      <c r="B435" s="109"/>
      <c r="C435" s="109"/>
      <c r="D435" s="90" t="s">
        <v>1371</v>
      </c>
      <c r="E435" s="90" t="s">
        <v>121</v>
      </c>
      <c r="F435" s="109" t="s">
        <v>1544</v>
      </c>
      <c r="G435" s="109" t="s">
        <v>759</v>
      </c>
      <c r="H435" s="109" t="s">
        <v>760</v>
      </c>
      <c r="I435" s="109" t="s">
        <v>1492</v>
      </c>
      <c r="J435" s="109" t="s">
        <v>1059</v>
      </c>
      <c r="K435" s="109" t="s">
        <v>1072</v>
      </c>
      <c r="L435" s="109" t="s">
        <v>269</v>
      </c>
      <c r="M435" s="109"/>
      <c r="N435" s="109" t="s">
        <v>1076</v>
      </c>
      <c r="O435" s="128" t="s">
        <v>1078</v>
      </c>
      <c r="P435" s="109" t="s">
        <v>1081</v>
      </c>
      <c r="Q435" s="109" t="s">
        <v>1082</v>
      </c>
      <c r="R435" s="98" t="s">
        <v>121</v>
      </c>
      <c r="S435" s="135">
        <v>41883</v>
      </c>
      <c r="T435" s="109" t="s">
        <v>1083</v>
      </c>
      <c r="U435" s="109" t="s">
        <v>1082</v>
      </c>
      <c r="V435" s="109"/>
      <c r="W435" s="135">
        <v>41792</v>
      </c>
      <c r="X435" s="111" t="s">
        <v>1077</v>
      </c>
      <c r="Y435" s="109" t="s">
        <v>1089</v>
      </c>
    </row>
    <row r="436" spans="1:28" x14ac:dyDescent="0.25">
      <c r="A436" s="195">
        <v>0</v>
      </c>
      <c r="B436" s="109"/>
      <c r="C436" s="109"/>
      <c r="D436" s="90" t="s">
        <v>1372</v>
      </c>
      <c r="E436" s="90" t="s">
        <v>121</v>
      </c>
      <c r="F436" s="109" t="s">
        <v>1544</v>
      </c>
      <c r="G436" s="109" t="s">
        <v>759</v>
      </c>
      <c r="H436" s="109" t="s">
        <v>760</v>
      </c>
      <c r="I436" s="109" t="s">
        <v>1492</v>
      </c>
      <c r="J436" s="109" t="s">
        <v>1060</v>
      </c>
      <c r="K436" s="109" t="s">
        <v>1072</v>
      </c>
      <c r="L436" s="109" t="s">
        <v>269</v>
      </c>
      <c r="M436" s="109"/>
      <c r="N436" s="109" t="s">
        <v>1076</v>
      </c>
      <c r="O436" s="128" t="s">
        <v>1078</v>
      </c>
      <c r="P436" s="109" t="s">
        <v>1081</v>
      </c>
      <c r="Q436" s="109" t="s">
        <v>1082</v>
      </c>
      <c r="R436" s="98" t="s">
        <v>121</v>
      </c>
      <c r="S436" s="135">
        <v>41883</v>
      </c>
      <c r="T436" s="109" t="s">
        <v>1083</v>
      </c>
      <c r="U436" s="109" t="s">
        <v>1082</v>
      </c>
      <c r="V436" s="109"/>
      <c r="W436" s="135">
        <v>41792</v>
      </c>
      <c r="X436" s="111" t="s">
        <v>1077</v>
      </c>
      <c r="Y436" s="109" t="s">
        <v>1089</v>
      </c>
    </row>
    <row r="437" spans="1:28" x14ac:dyDescent="0.25">
      <c r="A437" s="195">
        <v>0</v>
      </c>
      <c r="B437" s="109"/>
      <c r="C437" s="109"/>
      <c r="D437" s="90" t="s">
        <v>1373</v>
      </c>
      <c r="E437" s="90" t="s">
        <v>121</v>
      </c>
      <c r="F437" s="109" t="s">
        <v>1551</v>
      </c>
      <c r="G437" s="109" t="s">
        <v>759</v>
      </c>
      <c r="H437" s="109" t="s">
        <v>760</v>
      </c>
      <c r="I437" s="109" t="s">
        <v>1492</v>
      </c>
      <c r="J437" s="109" t="s">
        <v>945</v>
      </c>
      <c r="K437" s="109" t="s">
        <v>1067</v>
      </c>
      <c r="L437" s="109" t="s">
        <v>269</v>
      </c>
      <c r="M437" s="109"/>
      <c r="N437" s="109" t="s">
        <v>1076</v>
      </c>
      <c r="O437" s="128" t="s">
        <v>1078</v>
      </c>
      <c r="P437" s="109" t="s">
        <v>875</v>
      </c>
      <c r="Q437" s="109" t="s">
        <v>1082</v>
      </c>
      <c r="R437" s="98" t="s">
        <v>121</v>
      </c>
      <c r="S437" s="135">
        <v>41883</v>
      </c>
      <c r="T437" s="109" t="s">
        <v>1083</v>
      </c>
      <c r="U437" s="109" t="s">
        <v>1082</v>
      </c>
      <c r="V437" s="109"/>
      <c r="W437" s="135">
        <v>41792</v>
      </c>
      <c r="X437" s="111" t="s">
        <v>1077</v>
      </c>
      <c r="Y437" s="109" t="s">
        <v>1089</v>
      </c>
    </row>
    <row r="438" spans="1:28" x14ac:dyDescent="0.25">
      <c r="A438" s="195">
        <v>0</v>
      </c>
      <c r="B438" s="109"/>
      <c r="C438" s="109"/>
      <c r="D438" s="90" t="s">
        <v>1374</v>
      </c>
      <c r="E438" s="90" t="s">
        <v>1519</v>
      </c>
      <c r="F438" s="109" t="s">
        <v>1553</v>
      </c>
      <c r="G438" s="109" t="s">
        <v>759</v>
      </c>
      <c r="H438" s="109" t="s">
        <v>760</v>
      </c>
      <c r="I438" s="109" t="s">
        <v>1492</v>
      </c>
      <c r="J438" s="109" t="s">
        <v>983</v>
      </c>
      <c r="K438" s="109" t="s">
        <v>1067</v>
      </c>
      <c r="L438" s="109" t="s">
        <v>269</v>
      </c>
      <c r="M438" s="109"/>
      <c r="N438" s="109" t="s">
        <v>1076</v>
      </c>
      <c r="O438" s="128" t="s">
        <v>1078</v>
      </c>
      <c r="P438" s="109" t="s">
        <v>1081</v>
      </c>
      <c r="Q438" s="109" t="s">
        <v>1082</v>
      </c>
      <c r="R438" s="98" t="s">
        <v>121</v>
      </c>
      <c r="S438" s="135">
        <v>41883</v>
      </c>
      <c r="T438" s="109" t="s">
        <v>1083</v>
      </c>
      <c r="U438" s="109" t="s">
        <v>1082</v>
      </c>
      <c r="V438" s="109"/>
      <c r="W438" s="135">
        <v>41792</v>
      </c>
      <c r="X438" s="111" t="s">
        <v>1077</v>
      </c>
      <c r="Y438" s="109" t="s">
        <v>1089</v>
      </c>
      <c r="Z438" s="45"/>
      <c r="AA438" s="45"/>
      <c r="AB438" s="45"/>
    </row>
    <row r="439" spans="1:28" x14ac:dyDescent="0.25">
      <c r="A439" s="195">
        <v>0</v>
      </c>
      <c r="B439" s="109"/>
      <c r="C439" s="109"/>
      <c r="D439" s="90" t="s">
        <v>1375</v>
      </c>
      <c r="E439" s="90" t="s">
        <v>1519</v>
      </c>
      <c r="F439" s="109" t="s">
        <v>1554</v>
      </c>
      <c r="G439" s="109" t="s">
        <v>759</v>
      </c>
      <c r="H439" s="109" t="s">
        <v>760</v>
      </c>
      <c r="I439" s="109" t="s">
        <v>1492</v>
      </c>
      <c r="J439" s="109" t="s">
        <v>982</v>
      </c>
      <c r="K439" s="109" t="s">
        <v>1067</v>
      </c>
      <c r="L439" s="109" t="s">
        <v>269</v>
      </c>
      <c r="M439" s="109"/>
      <c r="N439" s="109" t="s">
        <v>1076</v>
      </c>
      <c r="O439" s="128" t="s">
        <v>1078</v>
      </c>
      <c r="P439" s="109" t="s">
        <v>1081</v>
      </c>
      <c r="Q439" s="109" t="s">
        <v>1082</v>
      </c>
      <c r="R439" s="98" t="s">
        <v>121</v>
      </c>
      <c r="S439" s="135">
        <v>41883</v>
      </c>
      <c r="T439" s="109" t="s">
        <v>1083</v>
      </c>
      <c r="U439" s="109" t="s">
        <v>1082</v>
      </c>
      <c r="V439" s="109"/>
      <c r="W439" s="135">
        <v>41792</v>
      </c>
      <c r="X439" s="111" t="s">
        <v>1077</v>
      </c>
      <c r="Y439" s="109" t="s">
        <v>1089</v>
      </c>
      <c r="Z439" s="45"/>
      <c r="AA439" s="45"/>
      <c r="AB439" s="45"/>
    </row>
    <row r="440" spans="1:28" ht="15" customHeight="1" x14ac:dyDescent="0.25">
      <c r="A440" s="195">
        <v>1</v>
      </c>
      <c r="B440" s="131"/>
      <c r="C440" s="131"/>
      <c r="D440" s="198" t="s">
        <v>1714</v>
      </c>
      <c r="E440" s="90" t="s">
        <v>1519</v>
      </c>
      <c r="F440" s="109" t="s">
        <v>2295</v>
      </c>
      <c r="G440" s="131" t="s">
        <v>718</v>
      </c>
      <c r="H440" s="131" t="s">
        <v>720</v>
      </c>
      <c r="I440" s="131" t="s">
        <v>1482</v>
      </c>
      <c r="J440" s="131" t="s">
        <v>1707</v>
      </c>
      <c r="K440" s="182" t="s">
        <v>2293</v>
      </c>
      <c r="L440" s="131" t="s">
        <v>223</v>
      </c>
      <c r="M440" s="131"/>
      <c r="N440" s="131" t="s">
        <v>1708</v>
      </c>
      <c r="O440" s="131">
        <v>2013</v>
      </c>
      <c r="P440" s="131" t="s">
        <v>1710</v>
      </c>
      <c r="Q440" s="131"/>
      <c r="R440" s="98" t="s">
        <v>121</v>
      </c>
      <c r="S440" s="133"/>
      <c r="T440" s="131"/>
      <c r="U440" s="131"/>
      <c r="V440" s="131" t="s">
        <v>1713</v>
      </c>
      <c r="W440" s="137">
        <v>41872</v>
      </c>
      <c r="X440" s="176" t="s">
        <v>2243</v>
      </c>
      <c r="Y440" s="131" t="s">
        <v>680</v>
      </c>
      <c r="Z440" s="45"/>
      <c r="AA440" s="45"/>
      <c r="AB440" s="45"/>
    </row>
    <row r="441" spans="1:28" ht="15" customHeight="1" x14ac:dyDescent="0.25">
      <c r="A441" s="195">
        <v>1</v>
      </c>
      <c r="B441" s="131"/>
      <c r="C441" s="131"/>
      <c r="D441" s="198" t="s">
        <v>1716</v>
      </c>
      <c r="E441" s="90" t="s">
        <v>1519</v>
      </c>
      <c r="F441" s="109" t="s">
        <v>2295</v>
      </c>
      <c r="G441" s="131" t="s">
        <v>718</v>
      </c>
      <c r="H441" s="131" t="s">
        <v>720</v>
      </c>
      <c r="I441" s="131" t="s">
        <v>1482</v>
      </c>
      <c r="J441" s="131" t="s">
        <v>1707</v>
      </c>
      <c r="K441" s="182" t="s">
        <v>2293</v>
      </c>
      <c r="L441" s="131" t="s">
        <v>223</v>
      </c>
      <c r="M441" s="131"/>
      <c r="N441" s="131" t="s">
        <v>1708</v>
      </c>
      <c r="O441" s="131">
        <v>2012</v>
      </c>
      <c r="P441" s="131" t="s">
        <v>1710</v>
      </c>
      <c r="Q441" s="131"/>
      <c r="R441" s="98" t="s">
        <v>121</v>
      </c>
      <c r="S441" s="133"/>
      <c r="T441" s="131"/>
      <c r="U441" s="131"/>
      <c r="V441" s="131" t="s">
        <v>1715</v>
      </c>
      <c r="W441" s="137">
        <v>41872</v>
      </c>
      <c r="X441" s="176" t="s">
        <v>2243</v>
      </c>
      <c r="Y441" s="131" t="s">
        <v>680</v>
      </c>
      <c r="Z441" s="45"/>
      <c r="AA441" s="45"/>
      <c r="AB441" s="45"/>
    </row>
    <row r="442" spans="1:28" ht="15" customHeight="1" x14ac:dyDescent="0.25">
      <c r="A442" s="195">
        <v>1</v>
      </c>
      <c r="B442" s="131"/>
      <c r="C442" s="131"/>
      <c r="D442" s="198" t="s">
        <v>1718</v>
      </c>
      <c r="E442" s="90" t="s">
        <v>1519</v>
      </c>
      <c r="F442" s="109" t="s">
        <v>2295</v>
      </c>
      <c r="G442" s="131" t="s">
        <v>718</v>
      </c>
      <c r="H442" s="131" t="s">
        <v>720</v>
      </c>
      <c r="I442" s="131" t="s">
        <v>1482</v>
      </c>
      <c r="J442" s="131" t="s">
        <v>1707</v>
      </c>
      <c r="K442" s="182" t="s">
        <v>2293</v>
      </c>
      <c r="L442" s="131" t="s">
        <v>223</v>
      </c>
      <c r="M442" s="131"/>
      <c r="N442" s="131" t="s">
        <v>1708</v>
      </c>
      <c r="O442" s="131">
        <v>2011</v>
      </c>
      <c r="P442" s="131" t="s">
        <v>1710</v>
      </c>
      <c r="Q442" s="131"/>
      <c r="R442" s="98" t="s">
        <v>121</v>
      </c>
      <c r="S442" s="133"/>
      <c r="T442" s="131"/>
      <c r="U442" s="131"/>
      <c r="V442" s="131" t="s">
        <v>1717</v>
      </c>
      <c r="W442" s="137">
        <v>41872</v>
      </c>
      <c r="X442" s="176" t="s">
        <v>2243</v>
      </c>
      <c r="Y442" s="131" t="s">
        <v>680</v>
      </c>
      <c r="Z442" s="45"/>
      <c r="AA442" s="45"/>
      <c r="AB442" s="45"/>
    </row>
    <row r="443" spans="1:28" ht="15" customHeight="1" x14ac:dyDescent="0.25">
      <c r="A443" s="195">
        <v>1</v>
      </c>
      <c r="B443" s="131"/>
      <c r="C443" s="131"/>
      <c r="D443" s="198" t="s">
        <v>1720</v>
      </c>
      <c r="E443" s="90" t="s">
        <v>1519</v>
      </c>
      <c r="F443" s="109" t="s">
        <v>2295</v>
      </c>
      <c r="G443" s="131" t="s">
        <v>718</v>
      </c>
      <c r="H443" s="131" t="s">
        <v>720</v>
      </c>
      <c r="I443" s="131" t="s">
        <v>1482</v>
      </c>
      <c r="J443" s="131" t="s">
        <v>1707</v>
      </c>
      <c r="K443" s="182" t="s">
        <v>2293</v>
      </c>
      <c r="L443" s="131" t="s">
        <v>223</v>
      </c>
      <c r="M443" s="131"/>
      <c r="N443" s="131" t="s">
        <v>1708</v>
      </c>
      <c r="O443" s="131">
        <v>2010</v>
      </c>
      <c r="P443" s="131" t="s">
        <v>1710</v>
      </c>
      <c r="Q443" s="131"/>
      <c r="R443" s="98" t="s">
        <v>121</v>
      </c>
      <c r="S443" s="133"/>
      <c r="T443" s="131"/>
      <c r="U443" s="131"/>
      <c r="V443" s="131" t="s">
        <v>1719</v>
      </c>
      <c r="W443" s="137">
        <v>41872</v>
      </c>
      <c r="X443" s="176" t="s">
        <v>2243</v>
      </c>
      <c r="Y443" s="131" t="s">
        <v>680</v>
      </c>
      <c r="Z443" s="45"/>
      <c r="AA443" s="45"/>
      <c r="AB443" s="45"/>
    </row>
    <row r="444" spans="1:28" ht="15" customHeight="1" x14ac:dyDescent="0.25">
      <c r="A444" s="195">
        <v>1</v>
      </c>
      <c r="B444" s="131"/>
      <c r="C444" s="131"/>
      <c r="D444" s="198" t="s">
        <v>1722</v>
      </c>
      <c r="E444" s="90" t="s">
        <v>1519</v>
      </c>
      <c r="F444" s="109" t="s">
        <v>2295</v>
      </c>
      <c r="G444" s="131" t="s">
        <v>718</v>
      </c>
      <c r="H444" s="131" t="s">
        <v>720</v>
      </c>
      <c r="I444" s="131" t="s">
        <v>1482</v>
      </c>
      <c r="J444" s="131" t="s">
        <v>1707</v>
      </c>
      <c r="K444" s="182" t="s">
        <v>2293</v>
      </c>
      <c r="L444" s="131" t="s">
        <v>223</v>
      </c>
      <c r="M444" s="131"/>
      <c r="N444" s="131" t="s">
        <v>1708</v>
      </c>
      <c r="O444" s="131">
        <v>2009</v>
      </c>
      <c r="P444" s="131" t="s">
        <v>1710</v>
      </c>
      <c r="Q444" s="131"/>
      <c r="R444" s="98" t="s">
        <v>121</v>
      </c>
      <c r="S444" s="133"/>
      <c r="T444" s="131"/>
      <c r="U444" s="131"/>
      <c r="V444" s="131" t="s">
        <v>1721</v>
      </c>
      <c r="W444" s="137">
        <v>41872</v>
      </c>
      <c r="X444" s="176" t="s">
        <v>2243</v>
      </c>
      <c r="Y444" s="131" t="s">
        <v>680</v>
      </c>
      <c r="Z444" s="45"/>
      <c r="AA444" s="45"/>
      <c r="AB444" s="45"/>
    </row>
    <row r="445" spans="1:28" ht="15" customHeight="1" x14ac:dyDescent="0.25">
      <c r="A445" s="195">
        <v>1</v>
      </c>
      <c r="B445" s="131"/>
      <c r="C445" s="131"/>
      <c r="D445" s="198" t="s">
        <v>1724</v>
      </c>
      <c r="E445" s="90" t="s">
        <v>1519</v>
      </c>
      <c r="F445" s="109" t="s">
        <v>2295</v>
      </c>
      <c r="G445" s="131" t="s">
        <v>718</v>
      </c>
      <c r="H445" s="131" t="s">
        <v>720</v>
      </c>
      <c r="I445" s="131" t="s">
        <v>1482</v>
      </c>
      <c r="J445" s="131" t="s">
        <v>1707</v>
      </c>
      <c r="K445" s="182" t="s">
        <v>2293</v>
      </c>
      <c r="L445" s="131" t="s">
        <v>223</v>
      </c>
      <c r="M445" s="131"/>
      <c r="N445" s="131" t="s">
        <v>1708</v>
      </c>
      <c r="O445" s="131">
        <v>2008</v>
      </c>
      <c r="P445" s="131" t="s">
        <v>1710</v>
      </c>
      <c r="Q445" s="131"/>
      <c r="R445" s="98" t="s">
        <v>121</v>
      </c>
      <c r="S445" s="133"/>
      <c r="T445" s="131"/>
      <c r="U445" s="131"/>
      <c r="V445" s="131" t="s">
        <v>1723</v>
      </c>
      <c r="W445" s="137">
        <v>41872</v>
      </c>
      <c r="X445" s="176" t="s">
        <v>2243</v>
      </c>
      <c r="Y445" s="131" t="s">
        <v>680</v>
      </c>
      <c r="Z445" s="45"/>
      <c r="AA445" s="45"/>
      <c r="AB445" s="45"/>
    </row>
    <row r="446" spans="1:28" ht="15" customHeight="1" x14ac:dyDescent="0.25">
      <c r="A446" s="195">
        <v>1</v>
      </c>
      <c r="B446" s="131"/>
      <c r="C446" s="131"/>
      <c r="D446" s="198" t="s">
        <v>1726</v>
      </c>
      <c r="E446" s="90" t="s">
        <v>1519</v>
      </c>
      <c r="F446" s="109" t="s">
        <v>2295</v>
      </c>
      <c r="G446" s="131" t="s">
        <v>718</v>
      </c>
      <c r="H446" s="131" t="s">
        <v>720</v>
      </c>
      <c r="I446" s="131" t="s">
        <v>1482</v>
      </c>
      <c r="J446" s="131" t="s">
        <v>1707</v>
      </c>
      <c r="K446" s="182" t="s">
        <v>2293</v>
      </c>
      <c r="L446" s="131" t="s">
        <v>223</v>
      </c>
      <c r="M446" s="131"/>
      <c r="N446" s="131" t="s">
        <v>1708</v>
      </c>
      <c r="O446" s="131">
        <v>2007</v>
      </c>
      <c r="P446" s="131" t="s">
        <v>1710</v>
      </c>
      <c r="Q446" s="131"/>
      <c r="R446" s="98" t="s">
        <v>121</v>
      </c>
      <c r="S446" s="133"/>
      <c r="T446" s="131"/>
      <c r="U446" s="131"/>
      <c r="V446" s="131" t="s">
        <v>1725</v>
      </c>
      <c r="W446" s="137">
        <v>41872</v>
      </c>
      <c r="X446" s="176" t="s">
        <v>2243</v>
      </c>
      <c r="Y446" s="131" t="s">
        <v>680</v>
      </c>
      <c r="Z446" s="45"/>
      <c r="AA446" s="45"/>
      <c r="AB446" s="45"/>
    </row>
    <row r="447" spans="1:28" ht="15" customHeight="1" x14ac:dyDescent="0.25">
      <c r="A447" s="195">
        <v>1</v>
      </c>
      <c r="B447" s="131"/>
      <c r="C447" s="131"/>
      <c r="D447" s="198" t="s">
        <v>1728</v>
      </c>
      <c r="E447" s="90" t="s">
        <v>1519</v>
      </c>
      <c r="F447" s="109" t="s">
        <v>2295</v>
      </c>
      <c r="G447" s="131" t="s">
        <v>718</v>
      </c>
      <c r="H447" s="131" t="s">
        <v>720</v>
      </c>
      <c r="I447" s="131" t="s">
        <v>1482</v>
      </c>
      <c r="J447" s="131" t="s">
        <v>1707</v>
      </c>
      <c r="K447" s="182" t="s">
        <v>2293</v>
      </c>
      <c r="L447" s="131" t="s">
        <v>223</v>
      </c>
      <c r="M447" s="131"/>
      <c r="N447" s="131" t="s">
        <v>1708</v>
      </c>
      <c r="O447" s="131">
        <v>2006</v>
      </c>
      <c r="P447" s="131" t="s">
        <v>1710</v>
      </c>
      <c r="Q447" s="131"/>
      <c r="R447" s="98" t="s">
        <v>121</v>
      </c>
      <c r="S447" s="133"/>
      <c r="T447" s="131"/>
      <c r="U447" s="131"/>
      <c r="V447" s="131" t="s">
        <v>1727</v>
      </c>
      <c r="W447" s="137">
        <v>41872</v>
      </c>
      <c r="X447" s="176" t="s">
        <v>2243</v>
      </c>
      <c r="Y447" s="131" t="s">
        <v>680</v>
      </c>
      <c r="Z447" s="45"/>
      <c r="AA447" s="45"/>
      <c r="AB447" s="45"/>
    </row>
    <row r="448" spans="1:28" ht="15" customHeight="1" x14ac:dyDescent="0.25">
      <c r="A448" s="195">
        <v>1</v>
      </c>
      <c r="B448" s="131"/>
      <c r="C448" s="131"/>
      <c r="D448" s="198" t="s">
        <v>1730</v>
      </c>
      <c r="E448" s="90" t="s">
        <v>1519</v>
      </c>
      <c r="F448" s="109" t="s">
        <v>2295</v>
      </c>
      <c r="G448" s="131" t="s">
        <v>718</v>
      </c>
      <c r="H448" s="131" t="s">
        <v>720</v>
      </c>
      <c r="I448" s="131" t="s">
        <v>1482</v>
      </c>
      <c r="J448" s="131" t="s">
        <v>1707</v>
      </c>
      <c r="K448" s="182" t="s">
        <v>2293</v>
      </c>
      <c r="L448" s="131" t="s">
        <v>223</v>
      </c>
      <c r="M448" s="131"/>
      <c r="N448" s="131" t="s">
        <v>1708</v>
      </c>
      <c r="O448" s="131">
        <v>2005</v>
      </c>
      <c r="P448" s="131" t="s">
        <v>1710</v>
      </c>
      <c r="Q448" s="131"/>
      <c r="R448" s="98" t="s">
        <v>121</v>
      </c>
      <c r="S448" s="133"/>
      <c r="T448" s="131"/>
      <c r="U448" s="131"/>
      <c r="V448" s="131" t="s">
        <v>1729</v>
      </c>
      <c r="W448" s="137">
        <v>41872</v>
      </c>
      <c r="X448" s="176" t="s">
        <v>2243</v>
      </c>
      <c r="Y448" s="131" t="s">
        <v>680</v>
      </c>
      <c r="Z448" s="45"/>
      <c r="AA448" s="45"/>
      <c r="AB448" s="45"/>
    </row>
    <row r="449" spans="1:28" ht="15" customHeight="1" x14ac:dyDescent="0.25">
      <c r="A449" s="195">
        <v>1</v>
      </c>
      <c r="B449" s="131"/>
      <c r="C449" s="131"/>
      <c r="D449" s="198" t="s">
        <v>1732</v>
      </c>
      <c r="E449" s="90" t="s">
        <v>1519</v>
      </c>
      <c r="F449" s="109" t="s">
        <v>2295</v>
      </c>
      <c r="G449" s="131" t="s">
        <v>718</v>
      </c>
      <c r="H449" s="131" t="s">
        <v>720</v>
      </c>
      <c r="I449" s="131" t="s">
        <v>1482</v>
      </c>
      <c r="J449" s="131" t="s">
        <v>1707</v>
      </c>
      <c r="K449" s="182" t="s">
        <v>2293</v>
      </c>
      <c r="L449" s="131" t="s">
        <v>223</v>
      </c>
      <c r="M449" s="131"/>
      <c r="N449" s="131" t="s">
        <v>1708</v>
      </c>
      <c r="O449" s="131">
        <v>2004</v>
      </c>
      <c r="P449" s="131" t="s">
        <v>1710</v>
      </c>
      <c r="Q449" s="131"/>
      <c r="R449" s="98" t="s">
        <v>121</v>
      </c>
      <c r="S449" s="133"/>
      <c r="T449" s="131"/>
      <c r="U449" s="131"/>
      <c r="V449" s="131" t="s">
        <v>1731</v>
      </c>
      <c r="W449" s="137">
        <v>41872</v>
      </c>
      <c r="X449" s="176" t="s">
        <v>2243</v>
      </c>
      <c r="Y449" s="131" t="s">
        <v>680</v>
      </c>
      <c r="Z449" s="45"/>
      <c r="AA449" s="45"/>
      <c r="AB449" s="45"/>
    </row>
    <row r="450" spans="1:28" ht="15" customHeight="1" x14ac:dyDescent="0.25">
      <c r="A450" s="195">
        <v>0</v>
      </c>
      <c r="B450" s="109"/>
      <c r="C450" s="109"/>
      <c r="D450" s="90" t="s">
        <v>1987</v>
      </c>
      <c r="E450" s="90" t="s">
        <v>121</v>
      </c>
      <c r="F450" s="109"/>
      <c r="G450" s="119" t="s">
        <v>759</v>
      </c>
      <c r="H450" s="119" t="s">
        <v>757</v>
      </c>
      <c r="I450" s="120" t="s">
        <v>1494</v>
      </c>
      <c r="J450" s="130" t="s">
        <v>1969</v>
      </c>
      <c r="K450" s="109" t="s">
        <v>1970</v>
      </c>
      <c r="L450" s="109" t="s">
        <v>2246</v>
      </c>
      <c r="M450" s="109"/>
      <c r="N450" s="109" t="s">
        <v>1791</v>
      </c>
      <c r="O450" s="109">
        <v>2000</v>
      </c>
      <c r="P450" s="109" t="s">
        <v>1949</v>
      </c>
      <c r="Q450" s="109" t="s">
        <v>272</v>
      </c>
      <c r="R450" s="98" t="s">
        <v>121</v>
      </c>
      <c r="S450" s="135">
        <v>36740</v>
      </c>
      <c r="T450" s="109" t="s">
        <v>1950</v>
      </c>
      <c r="U450" s="109" t="s">
        <v>1951</v>
      </c>
      <c r="V450" s="109"/>
      <c r="W450" s="135">
        <v>38245</v>
      </c>
      <c r="X450" s="111" t="s">
        <v>1077</v>
      </c>
      <c r="Y450" s="109" t="s">
        <v>2167</v>
      </c>
    </row>
    <row r="451" spans="1:28" ht="15" customHeight="1" x14ac:dyDescent="0.25">
      <c r="A451" s="195">
        <v>0</v>
      </c>
      <c r="B451" s="109"/>
      <c r="C451" s="109"/>
      <c r="D451" s="90" t="s">
        <v>1990</v>
      </c>
      <c r="E451" s="90" t="s">
        <v>121</v>
      </c>
      <c r="F451" s="109"/>
      <c r="G451" s="119" t="s">
        <v>759</v>
      </c>
      <c r="H451" s="119" t="s">
        <v>757</v>
      </c>
      <c r="I451" s="120" t="s">
        <v>1494</v>
      </c>
      <c r="J451" s="130" t="s">
        <v>1991</v>
      </c>
      <c r="K451" s="109" t="s">
        <v>1992</v>
      </c>
      <c r="L451" s="91" t="s">
        <v>267</v>
      </c>
      <c r="M451" s="109"/>
      <c r="N451" s="109" t="s">
        <v>1791</v>
      </c>
      <c r="O451" s="109" t="s">
        <v>1964</v>
      </c>
      <c r="P451" s="109" t="s">
        <v>1949</v>
      </c>
      <c r="Q451" s="109" t="s">
        <v>272</v>
      </c>
      <c r="R451" s="98" t="s">
        <v>121</v>
      </c>
      <c r="S451" s="135">
        <v>36746</v>
      </c>
      <c r="T451" s="109" t="s">
        <v>1950</v>
      </c>
      <c r="U451" s="109" t="s">
        <v>1951</v>
      </c>
      <c r="V451" s="109"/>
      <c r="W451" s="135">
        <v>41897</v>
      </c>
      <c r="X451" s="111" t="s">
        <v>1077</v>
      </c>
      <c r="Y451" s="109" t="s">
        <v>2167</v>
      </c>
    </row>
    <row r="452" spans="1:28" ht="15" customHeight="1" x14ac:dyDescent="0.25">
      <c r="A452" s="195">
        <v>1</v>
      </c>
      <c r="B452" s="109"/>
      <c r="C452" s="109"/>
      <c r="D452" s="90" t="s">
        <v>1993</v>
      </c>
      <c r="E452" s="90" t="s">
        <v>121</v>
      </c>
      <c r="F452" s="109"/>
      <c r="G452" s="119" t="s">
        <v>759</v>
      </c>
      <c r="H452" s="119" t="s">
        <v>758</v>
      </c>
      <c r="I452" s="120" t="s">
        <v>1491</v>
      </c>
      <c r="J452" s="91" t="s">
        <v>1966</v>
      </c>
      <c r="K452" s="109" t="s">
        <v>1967</v>
      </c>
      <c r="L452" s="99" t="s">
        <v>287</v>
      </c>
      <c r="M452" s="109"/>
      <c r="N452" s="109" t="s">
        <v>1791</v>
      </c>
      <c r="O452" s="109">
        <v>2000</v>
      </c>
      <c r="P452" s="109" t="s">
        <v>1949</v>
      </c>
      <c r="Q452" s="109" t="s">
        <v>272</v>
      </c>
      <c r="R452" s="98" t="s">
        <v>121</v>
      </c>
      <c r="S452" s="135">
        <v>36735</v>
      </c>
      <c r="T452" s="109" t="s">
        <v>1950</v>
      </c>
      <c r="U452" s="109" t="s">
        <v>1951</v>
      </c>
      <c r="V452" s="109"/>
      <c r="W452" s="135">
        <v>38245</v>
      </c>
      <c r="X452" s="111" t="s">
        <v>1077</v>
      </c>
      <c r="Y452" s="109" t="s">
        <v>2167</v>
      </c>
    </row>
    <row r="453" spans="1:28" ht="15" customHeight="1" x14ac:dyDescent="0.25">
      <c r="A453" s="195">
        <v>1</v>
      </c>
      <c r="B453" s="109"/>
      <c r="C453" s="109"/>
      <c r="D453" s="90" t="s">
        <v>1996</v>
      </c>
      <c r="E453" s="90" t="s">
        <v>121</v>
      </c>
      <c r="F453" s="109" t="s">
        <v>2008</v>
      </c>
      <c r="G453" s="119" t="s">
        <v>759</v>
      </c>
      <c r="H453" s="119" t="s">
        <v>758</v>
      </c>
      <c r="I453" s="120" t="s">
        <v>1491</v>
      </c>
      <c r="J453" s="91" t="s">
        <v>2003</v>
      </c>
      <c r="K453" s="130" t="s">
        <v>2004</v>
      </c>
      <c r="L453" s="99" t="s">
        <v>268</v>
      </c>
      <c r="M453" s="109"/>
      <c r="N453" s="109" t="s">
        <v>2005</v>
      </c>
      <c r="O453" s="109">
        <v>2001</v>
      </c>
      <c r="P453" s="109" t="s">
        <v>2006</v>
      </c>
      <c r="Q453" s="109" t="s">
        <v>272</v>
      </c>
      <c r="R453" s="98" t="s">
        <v>121</v>
      </c>
      <c r="S453" s="135">
        <v>38569</v>
      </c>
      <c r="T453" s="109" t="s">
        <v>1983</v>
      </c>
      <c r="U453" s="109" t="s">
        <v>1951</v>
      </c>
      <c r="V453" s="109"/>
      <c r="W453" s="135">
        <v>41897</v>
      </c>
      <c r="X453" s="111" t="s">
        <v>1077</v>
      </c>
      <c r="Y453" s="109" t="s">
        <v>2167</v>
      </c>
    </row>
    <row r="454" spans="1:28" ht="15" customHeight="1" x14ac:dyDescent="0.25">
      <c r="A454" s="195">
        <v>1</v>
      </c>
      <c r="B454" s="109"/>
      <c r="C454" s="109"/>
      <c r="D454" s="90" t="s">
        <v>1999</v>
      </c>
      <c r="E454" s="90" t="s">
        <v>121</v>
      </c>
      <c r="F454" s="109"/>
      <c r="G454" s="119" t="s">
        <v>759</v>
      </c>
      <c r="H454" s="119" t="s">
        <v>758</v>
      </c>
      <c r="I454" s="120" t="s">
        <v>1491</v>
      </c>
      <c r="J454" s="91" t="s">
        <v>1975</v>
      </c>
      <c r="K454" s="109" t="s">
        <v>1976</v>
      </c>
      <c r="L454" s="99" t="s">
        <v>287</v>
      </c>
      <c r="M454" s="109"/>
      <c r="N454" s="109" t="s">
        <v>1977</v>
      </c>
      <c r="O454" s="109">
        <v>1975</v>
      </c>
      <c r="P454" s="109" t="s">
        <v>1949</v>
      </c>
      <c r="Q454" s="109" t="s">
        <v>272</v>
      </c>
      <c r="R454" s="98" t="s">
        <v>121</v>
      </c>
      <c r="S454" s="135">
        <v>36766</v>
      </c>
      <c r="T454" s="109" t="s">
        <v>1950</v>
      </c>
      <c r="U454" s="109" t="s">
        <v>1951</v>
      </c>
      <c r="V454" s="109"/>
      <c r="W454" s="135">
        <v>38245</v>
      </c>
      <c r="X454" s="111" t="s">
        <v>1077</v>
      </c>
      <c r="Y454" s="109" t="s">
        <v>2167</v>
      </c>
    </row>
    <row r="455" spans="1:28" ht="15" customHeight="1" x14ac:dyDescent="0.25">
      <c r="A455" s="195">
        <v>1</v>
      </c>
      <c r="B455" s="109"/>
      <c r="C455" s="109"/>
      <c r="D455" s="90" t="s">
        <v>2002</v>
      </c>
      <c r="E455" s="90" t="s">
        <v>121</v>
      </c>
      <c r="F455" s="109" t="s">
        <v>2008</v>
      </c>
      <c r="G455" s="119" t="s">
        <v>759</v>
      </c>
      <c r="H455" s="119" t="s">
        <v>758</v>
      </c>
      <c r="I455" s="120" t="s">
        <v>1491</v>
      </c>
      <c r="J455" s="91" t="s">
        <v>2017</v>
      </c>
      <c r="K455" s="130" t="s">
        <v>2018</v>
      </c>
      <c r="L455" s="99" t="s">
        <v>268</v>
      </c>
      <c r="M455" s="109"/>
      <c r="N455" s="109" t="s">
        <v>2019</v>
      </c>
      <c r="O455" s="109">
        <v>2007</v>
      </c>
      <c r="P455" s="109" t="s">
        <v>2020</v>
      </c>
      <c r="Q455" s="109" t="s">
        <v>272</v>
      </c>
      <c r="R455" s="98" t="s">
        <v>121</v>
      </c>
      <c r="S455" s="135">
        <v>39311</v>
      </c>
      <c r="T455" s="109" t="s">
        <v>1983</v>
      </c>
      <c r="U455" s="109" t="s">
        <v>1951</v>
      </c>
      <c r="V455" s="109"/>
      <c r="W455" s="135">
        <v>41897</v>
      </c>
      <c r="X455" s="111" t="s">
        <v>1077</v>
      </c>
      <c r="Y455" s="109" t="s">
        <v>2167</v>
      </c>
    </row>
    <row r="456" spans="1:28" ht="15" customHeight="1" x14ac:dyDescent="0.25">
      <c r="A456" s="195">
        <v>1</v>
      </c>
      <c r="B456" s="109"/>
      <c r="C456" s="109"/>
      <c r="D456" s="90" t="s">
        <v>2007</v>
      </c>
      <c r="E456" s="90" t="s">
        <v>121</v>
      </c>
      <c r="F456" s="109" t="s">
        <v>2008</v>
      </c>
      <c r="G456" s="119" t="s">
        <v>759</v>
      </c>
      <c r="H456" s="119" t="s">
        <v>758</v>
      </c>
      <c r="I456" s="120" t="s">
        <v>1491</v>
      </c>
      <c r="J456" s="91" t="s">
        <v>2022</v>
      </c>
      <c r="K456" s="130" t="s">
        <v>2023</v>
      </c>
      <c r="L456" s="99" t="s">
        <v>268</v>
      </c>
      <c r="M456" s="109"/>
      <c r="N456" s="109" t="s">
        <v>2019</v>
      </c>
      <c r="O456" s="109">
        <v>2007</v>
      </c>
      <c r="P456" s="109" t="s">
        <v>2020</v>
      </c>
      <c r="Q456" s="109" t="s">
        <v>272</v>
      </c>
      <c r="R456" s="98" t="s">
        <v>121</v>
      </c>
      <c r="S456" s="135">
        <v>39311</v>
      </c>
      <c r="T456" s="109" t="s">
        <v>1983</v>
      </c>
      <c r="U456" s="109" t="s">
        <v>1951</v>
      </c>
      <c r="V456" s="109"/>
      <c r="W456" s="135">
        <v>41897</v>
      </c>
      <c r="X456" s="111" t="s">
        <v>1077</v>
      </c>
      <c r="Y456" s="109" t="s">
        <v>2167</v>
      </c>
    </row>
    <row r="457" spans="1:28" ht="15" customHeight="1" x14ac:dyDescent="0.25">
      <c r="A457" s="195">
        <v>1</v>
      </c>
      <c r="B457" s="109"/>
      <c r="C457" s="109"/>
      <c r="D457" s="90" t="s">
        <v>2011</v>
      </c>
      <c r="E457" s="90" t="s">
        <v>121</v>
      </c>
      <c r="F457" s="109" t="s">
        <v>2008</v>
      </c>
      <c r="G457" s="119" t="s">
        <v>759</v>
      </c>
      <c r="H457" s="119" t="s">
        <v>758</v>
      </c>
      <c r="I457" s="120" t="s">
        <v>1491</v>
      </c>
      <c r="J457" s="91" t="s">
        <v>2100</v>
      </c>
      <c r="K457" s="109" t="s">
        <v>2101</v>
      </c>
      <c r="L457" s="99" t="s">
        <v>268</v>
      </c>
      <c r="M457" s="109"/>
      <c r="N457" s="109" t="s">
        <v>2059</v>
      </c>
      <c r="O457" s="109">
        <v>2004</v>
      </c>
      <c r="P457" s="109" t="s">
        <v>2060</v>
      </c>
      <c r="Q457" s="109" t="s">
        <v>272</v>
      </c>
      <c r="R457" s="98" t="s">
        <v>121</v>
      </c>
      <c r="S457" s="135">
        <v>38036</v>
      </c>
      <c r="T457" s="109" t="s">
        <v>1983</v>
      </c>
      <c r="U457" s="109" t="s">
        <v>1951</v>
      </c>
      <c r="V457" s="109"/>
      <c r="W457" s="135">
        <v>41897</v>
      </c>
      <c r="X457" s="111" t="s">
        <v>1077</v>
      </c>
      <c r="Y457" s="109" t="s">
        <v>2167</v>
      </c>
    </row>
    <row r="458" spans="1:28" ht="15" customHeight="1" x14ac:dyDescent="0.25">
      <c r="A458" s="195">
        <v>1</v>
      </c>
      <c r="B458" s="109"/>
      <c r="C458" s="109"/>
      <c r="D458" s="90" t="s">
        <v>2016</v>
      </c>
      <c r="E458" s="90" t="s">
        <v>121</v>
      </c>
      <c r="F458" s="109" t="s">
        <v>2008</v>
      </c>
      <c r="G458" s="119" t="s">
        <v>759</v>
      </c>
      <c r="H458" s="119" t="s">
        <v>758</v>
      </c>
      <c r="I458" s="120" t="s">
        <v>1491</v>
      </c>
      <c r="J458" s="91" t="s">
        <v>2103</v>
      </c>
      <c r="K458" s="109" t="s">
        <v>2104</v>
      </c>
      <c r="L458" s="99" t="s">
        <v>268</v>
      </c>
      <c r="M458" s="109"/>
      <c r="N458" s="109" t="s">
        <v>2005</v>
      </c>
      <c r="O458" s="109">
        <v>2001</v>
      </c>
      <c r="P458" s="109" t="s">
        <v>2006</v>
      </c>
      <c r="Q458" s="109" t="s">
        <v>272</v>
      </c>
      <c r="R458" s="98" t="s">
        <v>121</v>
      </c>
      <c r="S458" s="135">
        <v>38569</v>
      </c>
      <c r="T458" s="109" t="s">
        <v>1983</v>
      </c>
      <c r="U458" s="109" t="s">
        <v>1951</v>
      </c>
      <c r="V458" s="109"/>
      <c r="W458" s="135">
        <v>41897</v>
      </c>
      <c r="X458" s="111" t="s">
        <v>1077</v>
      </c>
      <c r="Y458" s="109" t="s">
        <v>2167</v>
      </c>
    </row>
    <row r="459" spans="1:28" ht="15" customHeight="1" x14ac:dyDescent="0.25">
      <c r="A459" s="195">
        <v>1</v>
      </c>
      <c r="B459" s="109"/>
      <c r="C459" s="109"/>
      <c r="D459" s="90" t="s">
        <v>2021</v>
      </c>
      <c r="E459" s="90" t="s">
        <v>121</v>
      </c>
      <c r="F459" s="109" t="s">
        <v>2008</v>
      </c>
      <c r="G459" s="119" t="s">
        <v>759</v>
      </c>
      <c r="H459" s="119" t="s">
        <v>758</v>
      </c>
      <c r="I459" s="120" t="s">
        <v>1491</v>
      </c>
      <c r="J459" s="90" t="s">
        <v>2057</v>
      </c>
      <c r="K459" s="109" t="s">
        <v>2058</v>
      </c>
      <c r="L459" s="99" t="s">
        <v>268</v>
      </c>
      <c r="M459" s="109"/>
      <c r="N459" s="109" t="s">
        <v>2059</v>
      </c>
      <c r="O459" s="109">
        <v>2004</v>
      </c>
      <c r="P459" s="109" t="s">
        <v>2060</v>
      </c>
      <c r="Q459" s="109" t="s">
        <v>272</v>
      </c>
      <c r="R459" s="98" t="s">
        <v>121</v>
      </c>
      <c r="S459" s="135">
        <v>38036</v>
      </c>
      <c r="T459" s="109" t="s">
        <v>1983</v>
      </c>
      <c r="U459" s="109" t="s">
        <v>1951</v>
      </c>
      <c r="V459" s="109"/>
      <c r="W459" s="135">
        <v>41897</v>
      </c>
      <c r="X459" s="111" t="s">
        <v>1077</v>
      </c>
      <c r="Y459" s="109" t="s">
        <v>2167</v>
      </c>
    </row>
    <row r="460" spans="1:28" ht="15" customHeight="1" x14ac:dyDescent="0.25">
      <c r="A460" s="195">
        <v>1</v>
      </c>
      <c r="B460" s="109"/>
      <c r="C460" s="109"/>
      <c r="D460" s="90" t="s">
        <v>2024</v>
      </c>
      <c r="E460" s="90" t="s">
        <v>121</v>
      </c>
      <c r="F460" s="109" t="s">
        <v>2008</v>
      </c>
      <c r="G460" s="119" t="s">
        <v>759</v>
      </c>
      <c r="H460" s="119" t="s">
        <v>758</v>
      </c>
      <c r="I460" s="120" t="s">
        <v>1491</v>
      </c>
      <c r="J460" s="90" t="s">
        <v>2062</v>
      </c>
      <c r="K460" s="109" t="s">
        <v>2063</v>
      </c>
      <c r="L460" s="99" t="s">
        <v>268</v>
      </c>
      <c r="M460" s="109"/>
      <c r="N460" s="109" t="s">
        <v>2064</v>
      </c>
      <c r="O460" s="109">
        <v>2005</v>
      </c>
      <c r="P460" s="109" t="s">
        <v>2065</v>
      </c>
      <c r="Q460" s="109" t="s">
        <v>272</v>
      </c>
      <c r="R460" s="98" t="s">
        <v>121</v>
      </c>
      <c r="S460" s="135">
        <v>38353</v>
      </c>
      <c r="T460" s="109" t="s">
        <v>1983</v>
      </c>
      <c r="U460" s="109" t="s">
        <v>1951</v>
      </c>
      <c r="V460" s="109"/>
      <c r="W460" s="135">
        <v>41897</v>
      </c>
      <c r="X460" s="111" t="s">
        <v>1077</v>
      </c>
      <c r="Y460" s="109" t="s">
        <v>2167</v>
      </c>
    </row>
    <row r="461" spans="1:28" ht="15" customHeight="1" x14ac:dyDescent="0.25">
      <c r="A461" s="195">
        <v>1</v>
      </c>
      <c r="B461" s="109"/>
      <c r="C461" s="109"/>
      <c r="D461" s="90" t="s">
        <v>2029</v>
      </c>
      <c r="E461" s="90" t="s">
        <v>121</v>
      </c>
      <c r="F461" s="109" t="s">
        <v>2008</v>
      </c>
      <c r="G461" s="119" t="s">
        <v>759</v>
      </c>
      <c r="H461" s="119" t="s">
        <v>758</v>
      </c>
      <c r="I461" s="120" t="s">
        <v>1491</v>
      </c>
      <c r="J461" s="91" t="s">
        <v>2025</v>
      </c>
      <c r="K461" s="109" t="s">
        <v>2026</v>
      </c>
      <c r="L461" s="99" t="s">
        <v>268</v>
      </c>
      <c r="M461" s="109"/>
      <c r="N461" s="109" t="s">
        <v>2027</v>
      </c>
      <c r="O461" s="109">
        <v>1995</v>
      </c>
      <c r="P461" s="109" t="s">
        <v>2028</v>
      </c>
      <c r="Q461" s="109" t="s">
        <v>272</v>
      </c>
      <c r="R461" s="98" t="s">
        <v>121</v>
      </c>
      <c r="S461" s="135">
        <v>39353</v>
      </c>
      <c r="T461" s="109" t="s">
        <v>1983</v>
      </c>
      <c r="U461" s="109" t="s">
        <v>1951</v>
      </c>
      <c r="V461" s="109"/>
      <c r="W461" s="135">
        <v>41897</v>
      </c>
      <c r="X461" s="111" t="s">
        <v>1077</v>
      </c>
      <c r="Y461" s="109" t="s">
        <v>2167</v>
      </c>
    </row>
    <row r="462" spans="1:28" ht="15" customHeight="1" x14ac:dyDescent="0.25">
      <c r="A462" s="195">
        <v>1</v>
      </c>
      <c r="B462" s="109"/>
      <c r="C462" s="109"/>
      <c r="D462" s="90" t="s">
        <v>2033</v>
      </c>
      <c r="E462" s="90" t="s">
        <v>121</v>
      </c>
      <c r="F462" s="109" t="s">
        <v>2008</v>
      </c>
      <c r="G462" s="119" t="s">
        <v>759</v>
      </c>
      <c r="H462" s="119" t="s">
        <v>758</v>
      </c>
      <c r="I462" s="120" t="s">
        <v>1491</v>
      </c>
      <c r="J462" s="91" t="s">
        <v>2030</v>
      </c>
      <c r="K462" s="109" t="s">
        <v>2031</v>
      </c>
      <c r="L462" s="99" t="s">
        <v>268</v>
      </c>
      <c r="M462" s="109"/>
      <c r="N462" s="109" t="s">
        <v>2032</v>
      </c>
      <c r="O462" s="109">
        <v>1994</v>
      </c>
      <c r="P462" s="109" t="s">
        <v>2028</v>
      </c>
      <c r="Q462" s="109" t="s">
        <v>272</v>
      </c>
      <c r="R462" s="98" t="s">
        <v>121</v>
      </c>
      <c r="S462" s="135">
        <v>39400</v>
      </c>
      <c r="T462" s="109" t="s">
        <v>1983</v>
      </c>
      <c r="U462" s="109" t="s">
        <v>1951</v>
      </c>
      <c r="V462" s="109"/>
      <c r="W462" s="135">
        <v>41897</v>
      </c>
      <c r="X462" s="111" t="s">
        <v>1077</v>
      </c>
      <c r="Y462" s="109" t="s">
        <v>2167</v>
      </c>
    </row>
    <row r="463" spans="1:28" ht="15" customHeight="1" x14ac:dyDescent="0.25">
      <c r="A463" s="195">
        <v>1</v>
      </c>
      <c r="B463" s="109"/>
      <c r="C463" s="109"/>
      <c r="D463" s="90" t="s">
        <v>2037</v>
      </c>
      <c r="E463" s="90" t="s">
        <v>121</v>
      </c>
      <c r="F463" s="109" t="s">
        <v>2008</v>
      </c>
      <c r="G463" s="119" t="s">
        <v>759</v>
      </c>
      <c r="H463" s="119" t="s">
        <v>758</v>
      </c>
      <c r="I463" s="120" t="s">
        <v>1491</v>
      </c>
      <c r="J463" s="91" t="s">
        <v>2091</v>
      </c>
      <c r="K463" s="109" t="s">
        <v>2092</v>
      </c>
      <c r="L463" s="99" t="s">
        <v>268</v>
      </c>
      <c r="M463" s="109"/>
      <c r="N463" s="109" t="s">
        <v>2089</v>
      </c>
      <c r="O463" s="109">
        <v>1993</v>
      </c>
      <c r="P463" s="109" t="s">
        <v>2028</v>
      </c>
      <c r="Q463" s="109" t="s">
        <v>272</v>
      </c>
      <c r="R463" s="98" t="s">
        <v>121</v>
      </c>
      <c r="S463" s="135">
        <v>39364</v>
      </c>
      <c r="T463" s="109" t="s">
        <v>1983</v>
      </c>
      <c r="U463" s="109" t="s">
        <v>1951</v>
      </c>
      <c r="V463" s="109"/>
      <c r="W463" s="135">
        <v>41897</v>
      </c>
      <c r="X463" s="111" t="s">
        <v>1077</v>
      </c>
      <c r="Y463" s="109" t="s">
        <v>2167</v>
      </c>
    </row>
    <row r="464" spans="1:28" ht="15" customHeight="1" x14ac:dyDescent="0.25">
      <c r="A464" s="195">
        <v>1</v>
      </c>
      <c r="B464" s="109"/>
      <c r="C464" s="109"/>
      <c r="D464" s="90" t="s">
        <v>2041</v>
      </c>
      <c r="E464" s="90" t="s">
        <v>121</v>
      </c>
      <c r="F464" s="109" t="s">
        <v>2008</v>
      </c>
      <c r="G464" s="119" t="s">
        <v>759</v>
      </c>
      <c r="H464" s="119" t="s">
        <v>758</v>
      </c>
      <c r="I464" s="120" t="s">
        <v>1491</v>
      </c>
      <c r="J464" s="90" t="s">
        <v>2034</v>
      </c>
      <c r="K464" s="109" t="s">
        <v>2035</v>
      </c>
      <c r="L464" s="99" t="s">
        <v>268</v>
      </c>
      <c r="M464" s="109"/>
      <c r="N464" s="109" t="s">
        <v>2036</v>
      </c>
      <c r="O464" s="109">
        <v>1997</v>
      </c>
      <c r="P464" s="109" t="s">
        <v>2028</v>
      </c>
      <c r="Q464" s="109" t="s">
        <v>272</v>
      </c>
      <c r="R464" s="98" t="s">
        <v>121</v>
      </c>
      <c r="S464" s="135">
        <v>39367</v>
      </c>
      <c r="T464" s="109" t="s">
        <v>1983</v>
      </c>
      <c r="U464" s="109" t="s">
        <v>1951</v>
      </c>
      <c r="V464" s="109"/>
      <c r="W464" s="135">
        <v>41897</v>
      </c>
      <c r="X464" s="111" t="s">
        <v>1077</v>
      </c>
      <c r="Y464" s="109" t="s">
        <v>2167</v>
      </c>
    </row>
    <row r="465" spans="1:28" ht="15" customHeight="1" x14ac:dyDescent="0.25">
      <c r="A465" s="195">
        <v>1</v>
      </c>
      <c r="B465" s="109"/>
      <c r="C465" s="109"/>
      <c r="D465" s="90" t="s">
        <v>2045</v>
      </c>
      <c r="E465" s="90" t="s">
        <v>121</v>
      </c>
      <c r="F465" s="109" t="s">
        <v>2008</v>
      </c>
      <c r="G465" s="119" t="s">
        <v>759</v>
      </c>
      <c r="H465" s="119" t="s">
        <v>758</v>
      </c>
      <c r="I465" s="120" t="s">
        <v>1491</v>
      </c>
      <c r="J465" s="91" t="s">
        <v>2038</v>
      </c>
      <c r="K465" s="109" t="s">
        <v>2039</v>
      </c>
      <c r="L465" s="99" t="s">
        <v>268</v>
      </c>
      <c r="M465" s="109"/>
      <c r="N465" s="109" t="s">
        <v>2040</v>
      </c>
      <c r="O465" s="109">
        <v>1995</v>
      </c>
      <c r="P465" s="109" t="s">
        <v>2028</v>
      </c>
      <c r="Q465" s="109" t="s">
        <v>272</v>
      </c>
      <c r="R465" s="98" t="s">
        <v>121</v>
      </c>
      <c r="S465" s="135">
        <v>39353</v>
      </c>
      <c r="T465" s="109" t="s">
        <v>1983</v>
      </c>
      <c r="U465" s="109" t="s">
        <v>1951</v>
      </c>
      <c r="V465" s="109"/>
      <c r="W465" s="135">
        <v>41897</v>
      </c>
      <c r="X465" s="111" t="s">
        <v>1077</v>
      </c>
      <c r="Y465" s="109" t="s">
        <v>2167</v>
      </c>
    </row>
    <row r="466" spans="1:28" ht="15" customHeight="1" x14ac:dyDescent="0.25">
      <c r="A466" s="195">
        <v>1</v>
      </c>
      <c r="B466" s="109"/>
      <c r="C466" s="109"/>
      <c r="D466" s="90" t="s">
        <v>2049</v>
      </c>
      <c r="E466" s="90" t="s">
        <v>121</v>
      </c>
      <c r="F466" s="109" t="s">
        <v>2008</v>
      </c>
      <c r="G466" s="119" t="s">
        <v>759</v>
      </c>
      <c r="H466" s="119" t="s">
        <v>758</v>
      </c>
      <c r="I466" s="120" t="s">
        <v>1491</v>
      </c>
      <c r="J466" s="91" t="s">
        <v>2042</v>
      </c>
      <c r="K466" s="109" t="s">
        <v>2043</v>
      </c>
      <c r="L466" s="99" t="s">
        <v>268</v>
      </c>
      <c r="M466" s="109"/>
      <c r="N466" s="109" t="s">
        <v>2044</v>
      </c>
      <c r="O466" s="109">
        <v>1993</v>
      </c>
      <c r="P466" s="109" t="s">
        <v>2028</v>
      </c>
      <c r="Q466" s="109" t="s">
        <v>272</v>
      </c>
      <c r="R466" s="98" t="s">
        <v>121</v>
      </c>
      <c r="S466" s="135">
        <v>39367</v>
      </c>
      <c r="T466" s="109" t="s">
        <v>1983</v>
      </c>
      <c r="U466" s="109" t="s">
        <v>1951</v>
      </c>
      <c r="V466" s="109"/>
      <c r="W466" s="135">
        <v>41897</v>
      </c>
      <c r="X466" s="111" t="s">
        <v>1077</v>
      </c>
      <c r="Y466" s="109" t="s">
        <v>2167</v>
      </c>
    </row>
    <row r="467" spans="1:28" ht="15" customHeight="1" x14ac:dyDescent="0.25">
      <c r="A467" s="195">
        <v>1</v>
      </c>
      <c r="B467" s="109"/>
      <c r="C467" s="109"/>
      <c r="D467" s="90" t="s">
        <v>2053</v>
      </c>
      <c r="E467" s="90" t="s">
        <v>121</v>
      </c>
      <c r="F467" s="109" t="s">
        <v>2008</v>
      </c>
      <c r="G467" s="119" t="s">
        <v>759</v>
      </c>
      <c r="H467" s="119" t="s">
        <v>758</v>
      </c>
      <c r="I467" s="120" t="s">
        <v>1491</v>
      </c>
      <c r="J467" s="90" t="s">
        <v>2046</v>
      </c>
      <c r="K467" s="109" t="s">
        <v>2047</v>
      </c>
      <c r="L467" s="99" t="s">
        <v>268</v>
      </c>
      <c r="M467" s="109"/>
      <c r="N467" s="109" t="s">
        <v>2048</v>
      </c>
      <c r="O467" s="109">
        <v>1996</v>
      </c>
      <c r="P467" s="109" t="s">
        <v>2028</v>
      </c>
      <c r="Q467" s="109" t="s">
        <v>272</v>
      </c>
      <c r="R467" s="98" t="s">
        <v>121</v>
      </c>
      <c r="S467" s="135">
        <v>38274</v>
      </c>
      <c r="T467" s="109" t="s">
        <v>1983</v>
      </c>
      <c r="U467" s="109" t="s">
        <v>1951</v>
      </c>
      <c r="V467" s="109"/>
      <c r="W467" s="135">
        <v>41897</v>
      </c>
      <c r="X467" s="111" t="s">
        <v>1077</v>
      </c>
      <c r="Y467" s="109" t="s">
        <v>2167</v>
      </c>
    </row>
    <row r="468" spans="1:28" ht="15" customHeight="1" x14ac:dyDescent="0.25">
      <c r="A468" s="195">
        <v>1</v>
      </c>
      <c r="B468" s="109"/>
      <c r="C468" s="109"/>
      <c r="D468" s="90" t="s">
        <v>2056</v>
      </c>
      <c r="E468" s="90" t="s">
        <v>121</v>
      </c>
      <c r="F468" s="109" t="s">
        <v>2008</v>
      </c>
      <c r="G468" s="119" t="s">
        <v>759</v>
      </c>
      <c r="H468" s="119" t="s">
        <v>758</v>
      </c>
      <c r="I468" s="120" t="s">
        <v>1491</v>
      </c>
      <c r="J468" s="90" t="s">
        <v>2050</v>
      </c>
      <c r="K468" s="109" t="s">
        <v>2051</v>
      </c>
      <c r="L468" s="99" t="s">
        <v>268</v>
      </c>
      <c r="M468" s="109"/>
      <c r="N468" s="109" t="s">
        <v>2052</v>
      </c>
      <c r="O468" s="109">
        <v>1992</v>
      </c>
      <c r="P468" s="109" t="s">
        <v>1949</v>
      </c>
      <c r="Q468" s="109" t="s">
        <v>272</v>
      </c>
      <c r="R468" s="98" t="s">
        <v>121</v>
      </c>
      <c r="S468" s="135">
        <v>36750</v>
      </c>
      <c r="T468" s="109" t="s">
        <v>1950</v>
      </c>
      <c r="U468" s="109" t="s">
        <v>1951</v>
      </c>
      <c r="V468" s="109"/>
      <c r="W468" s="135">
        <v>41897</v>
      </c>
      <c r="X468" s="111" t="s">
        <v>1077</v>
      </c>
      <c r="Y468" s="109" t="s">
        <v>2167</v>
      </c>
    </row>
    <row r="469" spans="1:28" ht="15" customHeight="1" x14ac:dyDescent="0.25">
      <c r="A469" s="195">
        <v>1</v>
      </c>
      <c r="B469" s="109"/>
      <c r="C469" s="109"/>
      <c r="D469" s="90" t="s">
        <v>2061</v>
      </c>
      <c r="E469" s="90" t="s">
        <v>121</v>
      </c>
      <c r="F469" s="109" t="s">
        <v>2008</v>
      </c>
      <c r="G469" s="119" t="s">
        <v>759</v>
      </c>
      <c r="H469" s="119" t="s">
        <v>758</v>
      </c>
      <c r="I469" s="120" t="s">
        <v>1491</v>
      </c>
      <c r="J469" s="90" t="s">
        <v>2012</v>
      </c>
      <c r="K469" s="130" t="s">
        <v>2013</v>
      </c>
      <c r="L469" s="99" t="s">
        <v>268</v>
      </c>
      <c r="M469" s="109"/>
      <c r="N469" s="109" t="s">
        <v>2014</v>
      </c>
      <c r="O469" s="109">
        <v>2003</v>
      </c>
      <c r="P469" s="109" t="s">
        <v>2015</v>
      </c>
      <c r="Q469" s="109" t="s">
        <v>272</v>
      </c>
      <c r="R469" s="98" t="s">
        <v>121</v>
      </c>
      <c r="S469" s="135">
        <v>39177</v>
      </c>
      <c r="T469" s="109" t="s">
        <v>1983</v>
      </c>
      <c r="U469" s="109" t="s">
        <v>1951</v>
      </c>
      <c r="V469" s="109"/>
      <c r="W469" s="135">
        <v>41897</v>
      </c>
      <c r="X469" s="111" t="s">
        <v>1077</v>
      </c>
      <c r="Y469" s="109" t="s">
        <v>2167</v>
      </c>
    </row>
    <row r="470" spans="1:28" ht="15" customHeight="1" x14ac:dyDescent="0.25">
      <c r="A470" s="195">
        <v>1</v>
      </c>
      <c r="B470" s="109"/>
      <c r="C470" s="109"/>
      <c r="D470" s="90" t="s">
        <v>2066</v>
      </c>
      <c r="E470" s="90" t="s">
        <v>1519</v>
      </c>
      <c r="F470" s="109" t="s">
        <v>2168</v>
      </c>
      <c r="G470" s="119" t="s">
        <v>759</v>
      </c>
      <c r="H470" s="119" t="s">
        <v>758</v>
      </c>
      <c r="I470" s="120" t="s">
        <v>1491</v>
      </c>
      <c r="J470" s="91" t="s">
        <v>1979</v>
      </c>
      <c r="K470" s="109" t="s">
        <v>1980</v>
      </c>
      <c r="L470" s="91" t="s">
        <v>267</v>
      </c>
      <c r="M470" s="109"/>
      <c r="N470" s="109" t="s">
        <v>1791</v>
      </c>
      <c r="O470" s="109" t="s">
        <v>1981</v>
      </c>
      <c r="P470" s="109" t="s">
        <v>1982</v>
      </c>
      <c r="Q470" s="109" t="s">
        <v>272</v>
      </c>
      <c r="R470" s="98" t="s">
        <v>121</v>
      </c>
      <c r="S470" s="135">
        <v>38567</v>
      </c>
      <c r="T470" s="109" t="s">
        <v>1983</v>
      </c>
      <c r="U470" s="109" t="s">
        <v>1951</v>
      </c>
      <c r="V470" s="109"/>
      <c r="W470" s="135">
        <v>41897</v>
      </c>
      <c r="X470" s="111" t="s">
        <v>1077</v>
      </c>
      <c r="Y470" s="109" t="s">
        <v>2167</v>
      </c>
      <c r="Z470" s="45"/>
      <c r="AA470" s="45"/>
      <c r="AB470" s="45"/>
    </row>
    <row r="471" spans="1:28" ht="15" customHeight="1" x14ac:dyDescent="0.25">
      <c r="A471" s="195">
        <v>1</v>
      </c>
      <c r="B471" s="109"/>
      <c r="C471" s="109"/>
      <c r="D471" s="90" t="s">
        <v>2071</v>
      </c>
      <c r="E471" s="90" t="s">
        <v>121</v>
      </c>
      <c r="F471" s="109" t="s">
        <v>2008</v>
      </c>
      <c r="G471" s="119" t="s">
        <v>759</v>
      </c>
      <c r="H471" s="119" t="s">
        <v>758</v>
      </c>
      <c r="I471" s="120" t="s">
        <v>1491</v>
      </c>
      <c r="J471" s="90" t="s">
        <v>2054</v>
      </c>
      <c r="K471" s="109" t="s">
        <v>2055</v>
      </c>
      <c r="L471" s="99" t="s">
        <v>268</v>
      </c>
      <c r="M471" s="109"/>
      <c r="N471" s="109" t="s">
        <v>2052</v>
      </c>
      <c r="O471" s="109">
        <v>1991</v>
      </c>
      <c r="P471" s="109" t="s">
        <v>1949</v>
      </c>
      <c r="Q471" s="109" t="s">
        <v>272</v>
      </c>
      <c r="R471" s="98" t="s">
        <v>121</v>
      </c>
      <c r="S471" s="135">
        <v>39576</v>
      </c>
      <c r="T471" s="109" t="s">
        <v>1983</v>
      </c>
      <c r="U471" s="109" t="s">
        <v>1951</v>
      </c>
      <c r="V471" s="109"/>
      <c r="W471" s="135">
        <v>41897</v>
      </c>
      <c r="X471" s="111" t="s">
        <v>1077</v>
      </c>
      <c r="Y471" s="109" t="s">
        <v>2167</v>
      </c>
    </row>
    <row r="472" spans="1:28" ht="15" customHeight="1" x14ac:dyDescent="0.25">
      <c r="A472" s="195">
        <v>1</v>
      </c>
      <c r="B472" s="109"/>
      <c r="C472" s="109"/>
      <c r="D472" s="90" t="s">
        <v>2074</v>
      </c>
      <c r="E472" s="90" t="s">
        <v>121</v>
      </c>
      <c r="F472" s="109" t="s">
        <v>2008</v>
      </c>
      <c r="G472" s="119" t="s">
        <v>759</v>
      </c>
      <c r="H472" s="119" t="s">
        <v>758</v>
      </c>
      <c r="I472" s="120" t="s">
        <v>1491</v>
      </c>
      <c r="J472" s="91" t="s">
        <v>2009</v>
      </c>
      <c r="K472" s="109" t="s">
        <v>2010</v>
      </c>
      <c r="L472" s="99" t="s">
        <v>268</v>
      </c>
      <c r="M472" s="109"/>
      <c r="N472" s="109" t="s">
        <v>2005</v>
      </c>
      <c r="O472" s="109">
        <v>2001</v>
      </c>
      <c r="P472" s="109" t="s">
        <v>2006</v>
      </c>
      <c r="Q472" s="109" t="s">
        <v>272</v>
      </c>
      <c r="R472" s="98" t="s">
        <v>121</v>
      </c>
      <c r="S472" s="135">
        <v>38569</v>
      </c>
      <c r="T472" s="109" t="s">
        <v>1983</v>
      </c>
      <c r="U472" s="109" t="s">
        <v>1951</v>
      </c>
      <c r="V472" s="109"/>
      <c r="W472" s="135">
        <v>41897</v>
      </c>
      <c r="X472" s="111" t="s">
        <v>1077</v>
      </c>
      <c r="Y472" s="109" t="s">
        <v>2167</v>
      </c>
    </row>
    <row r="473" spans="1:28" ht="15" customHeight="1" x14ac:dyDescent="0.25">
      <c r="A473" s="195">
        <v>1</v>
      </c>
      <c r="B473" s="109"/>
      <c r="C473" s="109"/>
      <c r="D473" s="90" t="s">
        <v>2077</v>
      </c>
      <c r="E473" s="90" t="s">
        <v>121</v>
      </c>
      <c r="F473" s="109"/>
      <c r="G473" s="119" t="s">
        <v>759</v>
      </c>
      <c r="H473" s="119" t="s">
        <v>758</v>
      </c>
      <c r="I473" s="120" t="s">
        <v>1491</v>
      </c>
      <c r="J473" s="90" t="s">
        <v>2106</v>
      </c>
      <c r="K473" s="109" t="s">
        <v>2107</v>
      </c>
      <c r="L473" s="109"/>
      <c r="M473" s="109"/>
      <c r="N473" s="109" t="s">
        <v>1791</v>
      </c>
      <c r="O473" s="109" t="s">
        <v>2108</v>
      </c>
      <c r="P473" s="109" t="s">
        <v>2109</v>
      </c>
      <c r="Q473" s="109" t="s">
        <v>2109</v>
      </c>
      <c r="R473" s="98" t="s">
        <v>121</v>
      </c>
      <c r="S473" s="135" t="s">
        <v>2109</v>
      </c>
      <c r="T473" s="109" t="s">
        <v>1983</v>
      </c>
      <c r="U473" s="109" t="s">
        <v>1951</v>
      </c>
      <c r="V473" s="109"/>
      <c r="W473" s="135">
        <v>41897</v>
      </c>
      <c r="X473" s="111" t="s">
        <v>1077</v>
      </c>
      <c r="Y473" s="109" t="s">
        <v>2167</v>
      </c>
    </row>
    <row r="474" spans="1:28" ht="15" customHeight="1" x14ac:dyDescent="0.25">
      <c r="A474" s="195">
        <v>1</v>
      </c>
      <c r="B474" s="109"/>
      <c r="C474" s="109"/>
      <c r="D474" s="90" t="s">
        <v>2080</v>
      </c>
      <c r="E474" s="90" t="s">
        <v>121</v>
      </c>
      <c r="F474" s="109" t="s">
        <v>2008</v>
      </c>
      <c r="G474" s="119" t="s">
        <v>759</v>
      </c>
      <c r="H474" s="119" t="s">
        <v>758</v>
      </c>
      <c r="I474" s="120" t="s">
        <v>1491</v>
      </c>
      <c r="J474" s="90" t="s">
        <v>2097</v>
      </c>
      <c r="K474" s="109" t="s">
        <v>2098</v>
      </c>
      <c r="L474" s="99" t="s">
        <v>268</v>
      </c>
      <c r="M474" s="109"/>
      <c r="N474" s="109" t="s">
        <v>2059</v>
      </c>
      <c r="O474" s="109">
        <v>2004</v>
      </c>
      <c r="P474" s="109" t="s">
        <v>2060</v>
      </c>
      <c r="Q474" s="109" t="s">
        <v>272</v>
      </c>
      <c r="R474" s="98" t="s">
        <v>121</v>
      </c>
      <c r="S474" s="135">
        <v>38036</v>
      </c>
      <c r="T474" s="109" t="s">
        <v>1983</v>
      </c>
      <c r="U474" s="109" t="s">
        <v>1951</v>
      </c>
      <c r="V474" s="109"/>
      <c r="W474" s="135">
        <v>41897</v>
      </c>
      <c r="X474" s="111" t="s">
        <v>1077</v>
      </c>
      <c r="Y474" s="109" t="s">
        <v>2167</v>
      </c>
    </row>
    <row r="475" spans="1:28" ht="15" customHeight="1" x14ac:dyDescent="0.25">
      <c r="A475" s="195">
        <v>1</v>
      </c>
      <c r="B475" s="109"/>
      <c r="C475" s="109"/>
      <c r="D475" s="90" t="s">
        <v>2083</v>
      </c>
      <c r="E475" s="90" t="s">
        <v>121</v>
      </c>
      <c r="F475" s="109" t="s">
        <v>2008</v>
      </c>
      <c r="G475" s="119" t="s">
        <v>759</v>
      </c>
      <c r="H475" s="119" t="s">
        <v>758</v>
      </c>
      <c r="I475" s="120" t="s">
        <v>1491</v>
      </c>
      <c r="J475" s="90" t="s">
        <v>2094</v>
      </c>
      <c r="K475" s="109" t="s">
        <v>2095</v>
      </c>
      <c r="L475" s="99" t="s">
        <v>268</v>
      </c>
      <c r="M475" s="109"/>
      <c r="N475" s="109" t="s">
        <v>2064</v>
      </c>
      <c r="O475" s="109">
        <v>2005</v>
      </c>
      <c r="P475" s="109" t="s">
        <v>2065</v>
      </c>
      <c r="Q475" s="109" t="s">
        <v>272</v>
      </c>
      <c r="R475" s="98" t="s">
        <v>121</v>
      </c>
      <c r="S475" s="135">
        <v>38353</v>
      </c>
      <c r="T475" s="109" t="s">
        <v>1983</v>
      </c>
      <c r="U475" s="109" t="s">
        <v>1951</v>
      </c>
      <c r="V475" s="109"/>
      <c r="W475" s="135">
        <v>41897</v>
      </c>
      <c r="X475" s="111" t="s">
        <v>1077</v>
      </c>
      <c r="Y475" s="109" t="s">
        <v>2167</v>
      </c>
    </row>
    <row r="476" spans="1:28" ht="15" customHeight="1" x14ac:dyDescent="0.25">
      <c r="A476" s="195">
        <v>1</v>
      </c>
      <c r="B476" s="109"/>
      <c r="C476" s="109"/>
      <c r="D476" s="90" t="s">
        <v>2086</v>
      </c>
      <c r="E476" s="90" t="s">
        <v>121</v>
      </c>
      <c r="F476" s="109" t="s">
        <v>2008</v>
      </c>
      <c r="G476" s="119" t="s">
        <v>759</v>
      </c>
      <c r="H476" s="119" t="s">
        <v>758</v>
      </c>
      <c r="I476" s="120" t="s">
        <v>1491</v>
      </c>
      <c r="J476" s="90" t="s">
        <v>2067</v>
      </c>
      <c r="K476" s="109" t="s">
        <v>2068</v>
      </c>
      <c r="L476" s="99" t="s">
        <v>268</v>
      </c>
      <c r="M476" s="109"/>
      <c r="N476" s="109" t="s">
        <v>2069</v>
      </c>
      <c r="O476" s="109">
        <v>1995</v>
      </c>
      <c r="P476" s="109" t="s">
        <v>2070</v>
      </c>
      <c r="Q476" s="109" t="s">
        <v>272</v>
      </c>
      <c r="R476" s="98" t="s">
        <v>121</v>
      </c>
      <c r="S476" s="135">
        <v>39353</v>
      </c>
      <c r="T476" s="109" t="s">
        <v>1983</v>
      </c>
      <c r="U476" s="109" t="s">
        <v>1951</v>
      </c>
      <c r="V476" s="109"/>
      <c r="W476" s="135">
        <v>41897</v>
      </c>
      <c r="X476" s="111" t="s">
        <v>1077</v>
      </c>
      <c r="Y476" s="109" t="s">
        <v>2167</v>
      </c>
    </row>
    <row r="477" spans="1:28" ht="15" customHeight="1" x14ac:dyDescent="0.25">
      <c r="A477" s="195">
        <v>1</v>
      </c>
      <c r="B477" s="109"/>
      <c r="C477" s="109"/>
      <c r="D477" s="90" t="s">
        <v>2090</v>
      </c>
      <c r="E477" s="90" t="s">
        <v>121</v>
      </c>
      <c r="F477" s="109" t="s">
        <v>2008</v>
      </c>
      <c r="G477" s="119" t="s">
        <v>759</v>
      </c>
      <c r="H477" s="119" t="s">
        <v>758</v>
      </c>
      <c r="I477" s="120" t="s">
        <v>1491</v>
      </c>
      <c r="J477" s="90" t="s">
        <v>2072</v>
      </c>
      <c r="K477" s="109" t="s">
        <v>2073</v>
      </c>
      <c r="L477" s="99" t="s">
        <v>268</v>
      </c>
      <c r="M477" s="109"/>
      <c r="N477" s="109" t="s">
        <v>2032</v>
      </c>
      <c r="O477" s="109">
        <v>1994</v>
      </c>
      <c r="P477" s="109" t="s">
        <v>2028</v>
      </c>
      <c r="Q477" s="109" t="s">
        <v>272</v>
      </c>
      <c r="R477" s="98" t="s">
        <v>121</v>
      </c>
      <c r="S477" s="135">
        <v>39400</v>
      </c>
      <c r="T477" s="109" t="s">
        <v>1983</v>
      </c>
      <c r="U477" s="109" t="s">
        <v>1951</v>
      </c>
      <c r="V477" s="109"/>
      <c r="W477" s="135">
        <v>41897</v>
      </c>
      <c r="X477" s="111" t="s">
        <v>1077</v>
      </c>
      <c r="Y477" s="109" t="s">
        <v>2167</v>
      </c>
    </row>
    <row r="478" spans="1:28" ht="15" customHeight="1" x14ac:dyDescent="0.25">
      <c r="A478" s="195">
        <v>1</v>
      </c>
      <c r="B478" s="109"/>
      <c r="C478" s="109"/>
      <c r="D478" s="90" t="s">
        <v>2093</v>
      </c>
      <c r="E478" s="90" t="s">
        <v>121</v>
      </c>
      <c r="F478" s="109" t="s">
        <v>2008</v>
      </c>
      <c r="G478" s="119" t="s">
        <v>759</v>
      </c>
      <c r="H478" s="119" t="s">
        <v>758</v>
      </c>
      <c r="I478" s="120" t="s">
        <v>1491</v>
      </c>
      <c r="J478" s="91" t="s">
        <v>2087</v>
      </c>
      <c r="K478" s="109" t="s">
        <v>2088</v>
      </c>
      <c r="L478" s="99" t="s">
        <v>268</v>
      </c>
      <c r="M478" s="109"/>
      <c r="N478" s="109" t="s">
        <v>2089</v>
      </c>
      <c r="O478" s="109">
        <v>1993</v>
      </c>
      <c r="P478" s="109" t="s">
        <v>2028</v>
      </c>
      <c r="Q478" s="109" t="s">
        <v>272</v>
      </c>
      <c r="R478" s="98" t="s">
        <v>121</v>
      </c>
      <c r="S478" s="135">
        <v>39364</v>
      </c>
      <c r="T478" s="109" t="s">
        <v>1983</v>
      </c>
      <c r="U478" s="109" t="s">
        <v>1951</v>
      </c>
      <c r="V478" s="109"/>
      <c r="W478" s="135">
        <v>41897</v>
      </c>
      <c r="X478" s="111" t="s">
        <v>1077</v>
      </c>
      <c r="Y478" s="109" t="s">
        <v>2167</v>
      </c>
    </row>
    <row r="479" spans="1:28" ht="15" customHeight="1" x14ac:dyDescent="0.25">
      <c r="A479" s="195">
        <v>1</v>
      </c>
      <c r="B479" s="109"/>
      <c r="C479" s="109"/>
      <c r="D479" s="90" t="s">
        <v>2096</v>
      </c>
      <c r="E479" s="90" t="s">
        <v>121</v>
      </c>
      <c r="F479" s="109" t="s">
        <v>2008</v>
      </c>
      <c r="G479" s="119" t="s">
        <v>759</v>
      </c>
      <c r="H479" s="119" t="s">
        <v>758</v>
      </c>
      <c r="I479" s="120" t="s">
        <v>1491</v>
      </c>
      <c r="J479" s="91" t="s">
        <v>2075</v>
      </c>
      <c r="K479" s="109" t="s">
        <v>2076</v>
      </c>
      <c r="L479" s="99" t="s">
        <v>268</v>
      </c>
      <c r="M479" s="109"/>
      <c r="N479" s="109" t="s">
        <v>2036</v>
      </c>
      <c r="O479" s="109">
        <v>1997</v>
      </c>
      <c r="P479" s="109" t="s">
        <v>2028</v>
      </c>
      <c r="Q479" s="109" t="s">
        <v>272</v>
      </c>
      <c r="R479" s="98" t="s">
        <v>121</v>
      </c>
      <c r="S479" s="135">
        <v>39367</v>
      </c>
      <c r="T479" s="109" t="s">
        <v>1983</v>
      </c>
      <c r="U479" s="109" t="s">
        <v>1951</v>
      </c>
      <c r="V479" s="109"/>
      <c r="W479" s="135">
        <v>41897</v>
      </c>
      <c r="X479" s="111" t="s">
        <v>1077</v>
      </c>
      <c r="Y479" s="109" t="s">
        <v>2167</v>
      </c>
    </row>
    <row r="480" spans="1:28" ht="15" customHeight="1" x14ac:dyDescent="0.25">
      <c r="A480" s="195">
        <v>1</v>
      </c>
      <c r="B480" s="109"/>
      <c r="C480" s="109"/>
      <c r="D480" s="90" t="s">
        <v>2099</v>
      </c>
      <c r="E480" s="90" t="s">
        <v>121</v>
      </c>
      <c r="F480" s="109" t="s">
        <v>2008</v>
      </c>
      <c r="G480" s="119" t="s">
        <v>759</v>
      </c>
      <c r="H480" s="119" t="s">
        <v>758</v>
      </c>
      <c r="I480" s="120" t="s">
        <v>1491</v>
      </c>
      <c r="J480" s="90" t="s">
        <v>2078</v>
      </c>
      <c r="K480" s="109" t="s">
        <v>2079</v>
      </c>
      <c r="L480" s="99" t="s">
        <v>268</v>
      </c>
      <c r="M480" s="109"/>
      <c r="N480" s="109" t="s">
        <v>2040</v>
      </c>
      <c r="O480" s="109">
        <v>1995</v>
      </c>
      <c r="P480" s="109" t="s">
        <v>2028</v>
      </c>
      <c r="Q480" s="109" t="s">
        <v>272</v>
      </c>
      <c r="R480" s="98" t="s">
        <v>121</v>
      </c>
      <c r="S480" s="135">
        <v>39353</v>
      </c>
      <c r="T480" s="109" t="s">
        <v>1983</v>
      </c>
      <c r="U480" s="109" t="s">
        <v>1951</v>
      </c>
      <c r="V480" s="109"/>
      <c r="W480" s="135">
        <v>41897</v>
      </c>
      <c r="X480" s="111" t="s">
        <v>1077</v>
      </c>
      <c r="Y480" s="109" t="s">
        <v>2167</v>
      </c>
    </row>
    <row r="481" spans="1:28" ht="15" customHeight="1" x14ac:dyDescent="0.25">
      <c r="A481" s="195">
        <v>1</v>
      </c>
      <c r="B481" s="109"/>
      <c r="C481" s="109"/>
      <c r="D481" s="90" t="s">
        <v>2102</v>
      </c>
      <c r="E481" s="90" t="s">
        <v>121</v>
      </c>
      <c r="F481" s="109" t="s">
        <v>2008</v>
      </c>
      <c r="G481" s="119" t="s">
        <v>759</v>
      </c>
      <c r="H481" s="119" t="s">
        <v>758</v>
      </c>
      <c r="I481" s="120" t="s">
        <v>1491</v>
      </c>
      <c r="J481" s="90" t="s">
        <v>2081</v>
      </c>
      <c r="K481" s="109" t="s">
        <v>2082</v>
      </c>
      <c r="L481" s="99" t="s">
        <v>268</v>
      </c>
      <c r="M481" s="109"/>
      <c r="N481" s="109" t="s">
        <v>2044</v>
      </c>
      <c r="O481" s="109">
        <v>1993</v>
      </c>
      <c r="P481" s="109" t="s">
        <v>2028</v>
      </c>
      <c r="Q481" s="109" t="s">
        <v>272</v>
      </c>
      <c r="R481" s="98" t="s">
        <v>121</v>
      </c>
      <c r="S481" s="135">
        <v>39367</v>
      </c>
      <c r="T481" s="109" t="s">
        <v>1983</v>
      </c>
      <c r="U481" s="109" t="s">
        <v>1951</v>
      </c>
      <c r="V481" s="109"/>
      <c r="W481" s="135">
        <v>41897</v>
      </c>
      <c r="X481" s="111" t="s">
        <v>1077</v>
      </c>
      <c r="Y481" s="109" t="s">
        <v>2167</v>
      </c>
    </row>
    <row r="482" spans="1:28" ht="15" customHeight="1" x14ac:dyDescent="0.25">
      <c r="A482" s="195">
        <v>1</v>
      </c>
      <c r="B482" s="109"/>
      <c r="C482" s="109"/>
      <c r="D482" s="90" t="s">
        <v>2105</v>
      </c>
      <c r="E482" s="90" t="s">
        <v>121</v>
      </c>
      <c r="F482" s="109" t="s">
        <v>2008</v>
      </c>
      <c r="G482" s="119" t="s">
        <v>759</v>
      </c>
      <c r="H482" s="119" t="s">
        <v>758</v>
      </c>
      <c r="I482" s="120" t="s">
        <v>1491</v>
      </c>
      <c r="J482" s="91" t="s">
        <v>2084</v>
      </c>
      <c r="K482" s="109" t="s">
        <v>2085</v>
      </c>
      <c r="L482" s="99" t="s">
        <v>268</v>
      </c>
      <c r="M482" s="109"/>
      <c r="N482" s="109" t="s">
        <v>2048</v>
      </c>
      <c r="O482" s="109">
        <v>1996</v>
      </c>
      <c r="P482" s="109" t="s">
        <v>2028</v>
      </c>
      <c r="Q482" s="109" t="s">
        <v>272</v>
      </c>
      <c r="R482" s="98" t="s">
        <v>121</v>
      </c>
      <c r="S482" s="135">
        <v>38274</v>
      </c>
      <c r="T482" s="109" t="s">
        <v>1983</v>
      </c>
      <c r="U482" s="109" t="s">
        <v>1951</v>
      </c>
      <c r="V482" s="109"/>
      <c r="W482" s="135">
        <v>41897</v>
      </c>
      <c r="X482" s="111" t="s">
        <v>1077</v>
      </c>
      <c r="Y482" s="109" t="s">
        <v>2167</v>
      </c>
    </row>
    <row r="483" spans="1:28" ht="15" customHeight="1" x14ac:dyDescent="0.25">
      <c r="A483" s="195">
        <v>1</v>
      </c>
      <c r="B483" s="109"/>
      <c r="C483" s="109"/>
      <c r="D483" s="90" t="s">
        <v>2110</v>
      </c>
      <c r="E483" s="90" t="s">
        <v>121</v>
      </c>
      <c r="F483" s="109"/>
      <c r="G483" s="119" t="s">
        <v>759</v>
      </c>
      <c r="H483" s="119" t="s">
        <v>758</v>
      </c>
      <c r="I483" s="120" t="s">
        <v>1491</v>
      </c>
      <c r="J483" s="91" t="s">
        <v>1959</v>
      </c>
      <c r="K483" s="109" t="s">
        <v>1960</v>
      </c>
      <c r="L483" s="109" t="s">
        <v>2244</v>
      </c>
      <c r="M483" s="109"/>
      <c r="N483" s="109" t="s">
        <v>1791</v>
      </c>
      <c r="O483" s="109">
        <v>2000</v>
      </c>
      <c r="P483" s="109" t="s">
        <v>1949</v>
      </c>
      <c r="Q483" s="109" t="s">
        <v>272</v>
      </c>
      <c r="R483" s="98" t="s">
        <v>121</v>
      </c>
      <c r="S483" s="135">
        <v>40745</v>
      </c>
      <c r="T483" s="109" t="s">
        <v>1950</v>
      </c>
      <c r="U483" s="109" t="s">
        <v>1951</v>
      </c>
      <c r="V483" s="109"/>
      <c r="W483" s="135">
        <v>38245</v>
      </c>
      <c r="X483" s="111" t="s">
        <v>1077</v>
      </c>
      <c r="Y483" s="109" t="s">
        <v>2167</v>
      </c>
    </row>
    <row r="484" spans="1:28" ht="15" customHeight="1" x14ac:dyDescent="0.25">
      <c r="A484" s="195">
        <v>1</v>
      </c>
      <c r="B484" s="131"/>
      <c r="C484" s="131"/>
      <c r="D484" s="198" t="s">
        <v>1734</v>
      </c>
      <c r="E484" s="90" t="s">
        <v>1519</v>
      </c>
      <c r="F484" s="109" t="s">
        <v>2295</v>
      </c>
      <c r="G484" s="131" t="s">
        <v>718</v>
      </c>
      <c r="H484" s="131" t="s">
        <v>720</v>
      </c>
      <c r="I484" s="131" t="s">
        <v>1482</v>
      </c>
      <c r="J484" s="131" t="s">
        <v>1707</v>
      </c>
      <c r="K484" s="182" t="s">
        <v>2293</v>
      </c>
      <c r="L484" s="131" t="s">
        <v>223</v>
      </c>
      <c r="M484" s="131"/>
      <c r="N484" s="131" t="s">
        <v>1708</v>
      </c>
      <c r="O484" s="131">
        <v>2003</v>
      </c>
      <c r="P484" s="131" t="s">
        <v>1710</v>
      </c>
      <c r="Q484" s="131"/>
      <c r="R484" s="98" t="s">
        <v>121</v>
      </c>
      <c r="S484" s="133"/>
      <c r="T484" s="131"/>
      <c r="U484" s="131"/>
      <c r="V484" s="131" t="s">
        <v>1733</v>
      </c>
      <c r="W484" s="137">
        <v>41872</v>
      </c>
      <c r="X484" s="176" t="s">
        <v>2243</v>
      </c>
      <c r="Y484" s="131" t="s">
        <v>680</v>
      </c>
      <c r="Z484" s="45"/>
      <c r="AA484" s="45"/>
      <c r="AB484" s="45"/>
    </row>
    <row r="485" spans="1:28" ht="15" customHeight="1" x14ac:dyDescent="0.25">
      <c r="A485" s="195">
        <v>1</v>
      </c>
      <c r="B485" s="86"/>
      <c r="C485" s="86"/>
      <c r="D485" s="91" t="s">
        <v>1249</v>
      </c>
      <c r="E485" s="90" t="s">
        <v>121</v>
      </c>
      <c r="F485" s="86"/>
      <c r="G485" s="131" t="s">
        <v>759</v>
      </c>
      <c r="H485" s="131" t="s">
        <v>758</v>
      </c>
      <c r="I485" s="86" t="s">
        <v>1491</v>
      </c>
      <c r="J485" s="91" t="s">
        <v>1595</v>
      </c>
      <c r="K485" s="86" t="s">
        <v>1665</v>
      </c>
      <c r="L485" s="86" t="s">
        <v>268</v>
      </c>
      <c r="M485" s="86" t="s">
        <v>1596</v>
      </c>
      <c r="N485" s="86" t="s">
        <v>131</v>
      </c>
      <c r="O485" s="86" t="s">
        <v>1666</v>
      </c>
      <c r="P485" s="86" t="s">
        <v>1673</v>
      </c>
      <c r="Q485" s="86" t="s">
        <v>644</v>
      </c>
      <c r="R485" s="129" t="s">
        <v>1596</v>
      </c>
      <c r="S485" s="86" t="s">
        <v>1596</v>
      </c>
      <c r="T485" s="86" t="s">
        <v>1596</v>
      </c>
      <c r="U485" s="86" t="s">
        <v>1603</v>
      </c>
      <c r="V485" s="86" t="s">
        <v>1596</v>
      </c>
      <c r="W485" s="135">
        <v>41904</v>
      </c>
      <c r="X485" s="98" t="s">
        <v>2242</v>
      </c>
      <c r="Y485" s="86" t="s">
        <v>1088</v>
      </c>
    </row>
    <row r="486" spans="1:28" ht="15" customHeight="1" x14ac:dyDescent="0.25">
      <c r="A486" s="195">
        <v>1</v>
      </c>
      <c r="B486" s="131"/>
      <c r="C486" s="131"/>
      <c r="D486" s="198" t="s">
        <v>1736</v>
      </c>
      <c r="E486" s="90" t="s">
        <v>1519</v>
      </c>
      <c r="F486" s="109" t="s">
        <v>2295</v>
      </c>
      <c r="G486" s="131" t="s">
        <v>718</v>
      </c>
      <c r="H486" s="131" t="s">
        <v>720</v>
      </c>
      <c r="I486" s="131" t="s">
        <v>1482</v>
      </c>
      <c r="J486" s="131" t="s">
        <v>1707</v>
      </c>
      <c r="K486" s="182" t="s">
        <v>2293</v>
      </c>
      <c r="L486" s="131" t="s">
        <v>223</v>
      </c>
      <c r="M486" s="131"/>
      <c r="N486" s="131" t="s">
        <v>1708</v>
      </c>
      <c r="O486" s="131">
        <v>2002</v>
      </c>
      <c r="P486" s="131" t="s">
        <v>1710</v>
      </c>
      <c r="Q486" s="131"/>
      <c r="R486" s="98" t="s">
        <v>121</v>
      </c>
      <c r="S486" s="133"/>
      <c r="T486" s="131"/>
      <c r="U486" s="131"/>
      <c r="V486" s="131" t="s">
        <v>1735</v>
      </c>
      <c r="W486" s="137">
        <v>41872</v>
      </c>
      <c r="X486" s="176" t="s">
        <v>2243</v>
      </c>
      <c r="Y486" s="131" t="s">
        <v>680</v>
      </c>
      <c r="Z486" s="45"/>
      <c r="AA486" s="45"/>
      <c r="AB486" s="45"/>
    </row>
    <row r="487" spans="1:28" ht="15" customHeight="1" x14ac:dyDescent="0.25">
      <c r="A487" s="195">
        <v>1</v>
      </c>
      <c r="B487" s="86"/>
      <c r="C487" s="86"/>
      <c r="D487" s="91" t="s">
        <v>1251</v>
      </c>
      <c r="E487" s="90" t="s">
        <v>121</v>
      </c>
      <c r="F487" s="86"/>
      <c r="G487" s="131" t="s">
        <v>759</v>
      </c>
      <c r="H487" s="131" t="s">
        <v>758</v>
      </c>
      <c r="I487" s="86" t="s">
        <v>1491</v>
      </c>
      <c r="J487" s="91" t="s">
        <v>1523</v>
      </c>
      <c r="K487" s="86" t="s">
        <v>1670</v>
      </c>
      <c r="L487" s="86" t="s">
        <v>269</v>
      </c>
      <c r="M487" s="86" t="s">
        <v>1596</v>
      </c>
      <c r="N487" s="86" t="s">
        <v>131</v>
      </c>
      <c r="O487" s="86" t="s">
        <v>1668</v>
      </c>
      <c r="P487" s="86" t="s">
        <v>644</v>
      </c>
      <c r="Q487" s="86" t="s">
        <v>644</v>
      </c>
      <c r="R487" s="129" t="s">
        <v>1596</v>
      </c>
      <c r="S487" s="86" t="s">
        <v>1596</v>
      </c>
      <c r="T487" s="86" t="s">
        <v>1596</v>
      </c>
      <c r="U487" s="86" t="s">
        <v>1603</v>
      </c>
      <c r="V487" s="86" t="s">
        <v>1596</v>
      </c>
      <c r="W487" s="135">
        <v>41904</v>
      </c>
      <c r="X487" s="98" t="s">
        <v>2242</v>
      </c>
      <c r="Y487" s="86" t="s">
        <v>1088</v>
      </c>
    </row>
    <row r="488" spans="1:28" ht="15" customHeight="1" x14ac:dyDescent="0.25">
      <c r="A488" s="195">
        <v>1</v>
      </c>
      <c r="B488" s="131"/>
      <c r="C488" s="188"/>
      <c r="D488" s="198" t="s">
        <v>1738</v>
      </c>
      <c r="E488" s="90" t="s">
        <v>1519</v>
      </c>
      <c r="F488" s="109" t="s">
        <v>2295</v>
      </c>
      <c r="G488" s="131" t="s">
        <v>718</v>
      </c>
      <c r="H488" s="131" t="s">
        <v>720</v>
      </c>
      <c r="I488" s="131" t="s">
        <v>1482</v>
      </c>
      <c r="J488" s="131" t="s">
        <v>1707</v>
      </c>
      <c r="K488" s="182" t="s">
        <v>2293</v>
      </c>
      <c r="L488" s="131" t="s">
        <v>223</v>
      </c>
      <c r="M488" s="131"/>
      <c r="N488" s="131" t="s">
        <v>1708</v>
      </c>
      <c r="O488" s="131">
        <v>2001</v>
      </c>
      <c r="P488" s="131" t="s">
        <v>1710</v>
      </c>
      <c r="Q488" s="131"/>
      <c r="R488" s="98" t="s">
        <v>121</v>
      </c>
      <c r="S488" s="133"/>
      <c r="T488" s="131"/>
      <c r="U488" s="131"/>
      <c r="V488" s="131" t="s">
        <v>1737</v>
      </c>
      <c r="W488" s="137">
        <v>41872</v>
      </c>
      <c r="X488" s="176" t="s">
        <v>2243</v>
      </c>
      <c r="Y488" s="131" t="s">
        <v>680</v>
      </c>
      <c r="Z488" s="45"/>
      <c r="AA488" s="45"/>
      <c r="AB488" s="45"/>
    </row>
    <row r="489" spans="1:28" ht="15" customHeight="1" x14ac:dyDescent="0.25">
      <c r="A489" s="195">
        <v>1</v>
      </c>
      <c r="B489" s="86"/>
      <c r="C489" s="151"/>
      <c r="D489" s="91" t="s">
        <v>1599</v>
      </c>
      <c r="E489" s="90" t="s">
        <v>121</v>
      </c>
      <c r="F489" s="86"/>
      <c r="G489" s="131" t="s">
        <v>214</v>
      </c>
      <c r="H489" s="116" t="s">
        <v>217</v>
      </c>
      <c r="I489" s="86" t="s">
        <v>1484</v>
      </c>
      <c r="J489" s="86" t="s">
        <v>1597</v>
      </c>
      <c r="K489" s="86" t="s">
        <v>1675</v>
      </c>
      <c r="L489" s="86" t="s">
        <v>268</v>
      </c>
      <c r="M489" s="86" t="s">
        <v>1596</v>
      </c>
      <c r="N489" s="86" t="s">
        <v>131</v>
      </c>
      <c r="O489" s="86" t="s">
        <v>1677</v>
      </c>
      <c r="P489" s="86" t="s">
        <v>1674</v>
      </c>
      <c r="Q489" s="86" t="s">
        <v>644</v>
      </c>
      <c r="R489" s="129" t="s">
        <v>1596</v>
      </c>
      <c r="S489" s="86" t="s">
        <v>1596</v>
      </c>
      <c r="T489" s="86" t="s">
        <v>1596</v>
      </c>
      <c r="U489" s="86" t="s">
        <v>1603</v>
      </c>
      <c r="V489" s="86" t="s">
        <v>1596</v>
      </c>
      <c r="W489" s="135">
        <v>41904</v>
      </c>
      <c r="X489" s="98" t="s">
        <v>2242</v>
      </c>
      <c r="Y489" s="86" t="s">
        <v>1088</v>
      </c>
    </row>
    <row r="490" spans="1:28" ht="15" customHeight="1" x14ac:dyDescent="0.25">
      <c r="A490" s="195">
        <v>1</v>
      </c>
      <c r="B490" s="86"/>
      <c r="C490" s="151"/>
      <c r="D490" s="91" t="s">
        <v>1600</v>
      </c>
      <c r="E490" s="90" t="s">
        <v>121</v>
      </c>
      <c r="F490" s="86"/>
      <c r="G490" s="131" t="s">
        <v>214</v>
      </c>
      <c r="H490" s="116" t="s">
        <v>217</v>
      </c>
      <c r="I490" s="86" t="s">
        <v>1484</v>
      </c>
      <c r="J490" s="86" t="s">
        <v>1598</v>
      </c>
      <c r="K490" s="86" t="s">
        <v>1676</v>
      </c>
      <c r="L490" s="86" t="s">
        <v>268</v>
      </c>
      <c r="M490" s="86" t="s">
        <v>1596</v>
      </c>
      <c r="N490" s="86" t="s">
        <v>131</v>
      </c>
      <c r="O490" s="86" t="s">
        <v>1677</v>
      </c>
      <c r="P490" s="86" t="s">
        <v>1674</v>
      </c>
      <c r="Q490" s="86" t="s">
        <v>644</v>
      </c>
      <c r="R490" s="129" t="s">
        <v>1596</v>
      </c>
      <c r="S490" s="86" t="s">
        <v>1596</v>
      </c>
      <c r="T490" s="86" t="s">
        <v>1596</v>
      </c>
      <c r="U490" s="86" t="s">
        <v>1603</v>
      </c>
      <c r="V490" s="86" t="s">
        <v>1596</v>
      </c>
      <c r="W490" s="135">
        <v>41904</v>
      </c>
      <c r="X490" s="98" t="s">
        <v>2242</v>
      </c>
      <c r="Y490" s="86" t="s">
        <v>1088</v>
      </c>
    </row>
    <row r="491" spans="1:28" ht="15" customHeight="1" x14ac:dyDescent="0.25">
      <c r="A491" s="195">
        <v>1</v>
      </c>
      <c r="B491" s="131"/>
      <c r="C491" s="131"/>
      <c r="D491" s="198" t="s">
        <v>1740</v>
      </c>
      <c r="E491" s="90" t="s">
        <v>1519</v>
      </c>
      <c r="F491" s="109" t="s">
        <v>2295</v>
      </c>
      <c r="G491" s="131" t="s">
        <v>718</v>
      </c>
      <c r="H491" s="131" t="s">
        <v>720</v>
      </c>
      <c r="I491" s="131" t="s">
        <v>1482</v>
      </c>
      <c r="J491" s="131" t="s">
        <v>1707</v>
      </c>
      <c r="K491" s="182" t="s">
        <v>2293</v>
      </c>
      <c r="L491" s="131" t="s">
        <v>223</v>
      </c>
      <c r="M491" s="131"/>
      <c r="N491" s="131" t="s">
        <v>1708</v>
      </c>
      <c r="O491" s="131">
        <v>2000</v>
      </c>
      <c r="P491" s="131" t="s">
        <v>1710</v>
      </c>
      <c r="Q491" s="131"/>
      <c r="R491" s="98" t="s">
        <v>121</v>
      </c>
      <c r="S491" s="133"/>
      <c r="T491" s="131"/>
      <c r="U491" s="131"/>
      <c r="V491" s="131" t="s">
        <v>1739</v>
      </c>
      <c r="W491" s="137">
        <v>41872</v>
      </c>
      <c r="X491" s="176" t="s">
        <v>2243</v>
      </c>
      <c r="Y491" s="131" t="s">
        <v>680</v>
      </c>
      <c r="Z491" s="45"/>
      <c r="AA491" s="45"/>
      <c r="AB491" s="45"/>
    </row>
    <row r="492" spans="1:28" ht="15" customHeight="1" x14ac:dyDescent="0.25">
      <c r="A492" s="195">
        <v>1</v>
      </c>
      <c r="B492" s="131" t="s">
        <v>1741</v>
      </c>
      <c r="C492" s="131" t="s">
        <v>720</v>
      </c>
      <c r="D492" s="198" t="s">
        <v>1744</v>
      </c>
      <c r="E492" s="90" t="s">
        <v>121</v>
      </c>
      <c r="F492" s="109"/>
      <c r="G492" s="131" t="s">
        <v>718</v>
      </c>
      <c r="H492" s="131" t="s">
        <v>720</v>
      </c>
      <c r="I492" s="131" t="s">
        <v>1482</v>
      </c>
      <c r="J492" s="131" t="s">
        <v>1742</v>
      </c>
      <c r="K492" s="183" t="s">
        <v>2282</v>
      </c>
      <c r="L492" s="99" t="s">
        <v>268</v>
      </c>
      <c r="M492" s="131"/>
      <c r="N492" s="131" t="s">
        <v>1708</v>
      </c>
      <c r="O492" s="131">
        <v>2013</v>
      </c>
      <c r="P492" s="131" t="s">
        <v>526</v>
      </c>
      <c r="Q492" s="131"/>
      <c r="R492" s="98" t="s">
        <v>121</v>
      </c>
      <c r="S492" s="133"/>
      <c r="T492" s="131"/>
      <c r="U492" s="131"/>
      <c r="V492" s="131" t="s">
        <v>1743</v>
      </c>
      <c r="W492" s="137">
        <v>41899</v>
      </c>
      <c r="X492" s="176" t="s">
        <v>2243</v>
      </c>
      <c r="Y492" s="131" t="s">
        <v>680</v>
      </c>
    </row>
    <row r="493" spans="1:28" ht="15" customHeight="1" x14ac:dyDescent="0.25">
      <c r="A493" s="195">
        <v>1</v>
      </c>
      <c r="B493" s="131" t="s">
        <v>759</v>
      </c>
      <c r="C493" s="131" t="s">
        <v>1786</v>
      </c>
      <c r="D493" s="198" t="s">
        <v>1790</v>
      </c>
      <c r="E493" s="90" t="s">
        <v>121</v>
      </c>
      <c r="F493" s="109" t="s">
        <v>2264</v>
      </c>
      <c r="G493" s="131" t="s">
        <v>214</v>
      </c>
      <c r="H493" s="116" t="s">
        <v>219</v>
      </c>
      <c r="I493" s="131" t="s">
        <v>1485</v>
      </c>
      <c r="J493" s="131" t="s">
        <v>1787</v>
      </c>
      <c r="K493" s="183" t="s">
        <v>2292</v>
      </c>
      <c r="L493" s="99" t="s">
        <v>268</v>
      </c>
      <c r="M493" s="131"/>
      <c r="N493" s="131" t="s">
        <v>1759</v>
      </c>
      <c r="O493" s="131"/>
      <c r="P493" s="131" t="s">
        <v>375</v>
      </c>
      <c r="Q493" s="131"/>
      <c r="R493" s="136" t="s">
        <v>1788</v>
      </c>
      <c r="S493" s="133"/>
      <c r="T493" s="131"/>
      <c r="U493" s="131"/>
      <c r="V493" s="115" t="s">
        <v>1789</v>
      </c>
      <c r="W493" s="137">
        <v>41899</v>
      </c>
      <c r="X493" s="176" t="s">
        <v>2243</v>
      </c>
      <c r="Y493" s="131" t="s">
        <v>680</v>
      </c>
    </row>
    <row r="494" spans="1:28" ht="15" customHeight="1" x14ac:dyDescent="0.25">
      <c r="A494" s="195">
        <v>0</v>
      </c>
      <c r="B494" s="68" t="s">
        <v>544</v>
      </c>
      <c r="C494" s="119" t="s">
        <v>564</v>
      </c>
      <c r="D494" s="123" t="s">
        <v>1411</v>
      </c>
      <c r="E494" s="90" t="s">
        <v>1504</v>
      </c>
      <c r="F494" s="109" t="s">
        <v>1569</v>
      </c>
      <c r="G494" s="119" t="s">
        <v>718</v>
      </c>
      <c r="H494" s="119" t="s">
        <v>720</v>
      </c>
      <c r="I494" s="120" t="s">
        <v>1482</v>
      </c>
      <c r="J494" s="120" t="s">
        <v>506</v>
      </c>
      <c r="K494" s="120" t="s">
        <v>509</v>
      </c>
      <c r="L494" s="99" t="s">
        <v>268</v>
      </c>
      <c r="M494" s="119"/>
      <c r="N494" s="120" t="s">
        <v>510</v>
      </c>
      <c r="O494" s="120">
        <v>2004</v>
      </c>
      <c r="P494" s="119" t="s">
        <v>507</v>
      </c>
      <c r="Q494" s="119"/>
      <c r="R494" s="111" t="s">
        <v>1547</v>
      </c>
      <c r="S494" s="134" t="s">
        <v>1547</v>
      </c>
      <c r="T494" s="119"/>
      <c r="U494" s="120" t="s">
        <v>508</v>
      </c>
      <c r="V494" s="119"/>
      <c r="W494" s="134"/>
      <c r="X494" s="111" t="s">
        <v>1077</v>
      </c>
      <c r="Y494" s="120" t="s">
        <v>1090</v>
      </c>
      <c r="Z494" s="45"/>
      <c r="AA494" s="45"/>
      <c r="AB494" s="45"/>
    </row>
    <row r="495" spans="1:28" ht="15" customHeight="1" x14ac:dyDescent="0.25">
      <c r="A495" s="195">
        <v>0</v>
      </c>
      <c r="B495" s="68" t="s">
        <v>544</v>
      </c>
      <c r="C495" s="119" t="s">
        <v>564</v>
      </c>
      <c r="D495" s="123" t="s">
        <v>1412</v>
      </c>
      <c r="E495" s="90" t="s">
        <v>1504</v>
      </c>
      <c r="F495" s="109" t="s">
        <v>1569</v>
      </c>
      <c r="G495" s="119" t="s">
        <v>718</v>
      </c>
      <c r="H495" s="119" t="s">
        <v>720</v>
      </c>
      <c r="I495" s="120" t="s">
        <v>1482</v>
      </c>
      <c r="J495" s="120" t="s">
        <v>514</v>
      </c>
      <c r="K495" s="120" t="s">
        <v>515</v>
      </c>
      <c r="L495" s="91" t="s">
        <v>267</v>
      </c>
      <c r="M495" s="119"/>
      <c r="N495" s="120" t="s">
        <v>510</v>
      </c>
      <c r="O495" s="120">
        <v>2004</v>
      </c>
      <c r="P495" s="119" t="s">
        <v>507</v>
      </c>
      <c r="Q495" s="119"/>
      <c r="R495" s="111" t="s">
        <v>1547</v>
      </c>
      <c r="S495" s="134" t="s">
        <v>1547</v>
      </c>
      <c r="T495" s="119"/>
      <c r="U495" s="120" t="s">
        <v>508</v>
      </c>
      <c r="V495" s="119"/>
      <c r="W495" s="134"/>
      <c r="X495" s="111" t="s">
        <v>1077</v>
      </c>
      <c r="Y495" s="120" t="s">
        <v>1090</v>
      </c>
      <c r="Z495" s="45"/>
      <c r="AA495" s="45"/>
      <c r="AB495" s="45"/>
    </row>
    <row r="496" spans="1:28" ht="15" customHeight="1" x14ac:dyDescent="0.25">
      <c r="A496" s="195">
        <v>0</v>
      </c>
      <c r="B496" s="46"/>
      <c r="C496" s="34"/>
      <c r="D496" s="91" t="s">
        <v>2219</v>
      </c>
      <c r="E496" s="90" t="s">
        <v>1504</v>
      </c>
      <c r="F496" s="34" t="s">
        <v>2348</v>
      </c>
      <c r="G496" s="34" t="s">
        <v>214</v>
      </c>
      <c r="H496" s="34" t="s">
        <v>219</v>
      </c>
      <c r="I496" s="34" t="s">
        <v>1485</v>
      </c>
      <c r="J496" s="34" t="s">
        <v>1576</v>
      </c>
      <c r="K496" s="34" t="s">
        <v>2184</v>
      </c>
      <c r="L496" s="34" t="s">
        <v>241</v>
      </c>
      <c r="M496" s="34"/>
      <c r="N496" s="34" t="s">
        <v>2175</v>
      </c>
      <c r="O496" s="34">
        <v>2012</v>
      </c>
      <c r="P496" s="34" t="s">
        <v>375</v>
      </c>
      <c r="Q496" s="34" t="s">
        <v>2185</v>
      </c>
      <c r="R496" s="66" t="s">
        <v>121</v>
      </c>
      <c r="S496" s="47">
        <v>41710</v>
      </c>
      <c r="T496" s="34" t="s">
        <v>2179</v>
      </c>
      <c r="U496" s="34" t="s">
        <v>687</v>
      </c>
      <c r="V496" s="34"/>
      <c r="W496" s="67">
        <v>41897</v>
      </c>
      <c r="X496" s="111" t="s">
        <v>1077</v>
      </c>
      <c r="Y496" s="86" t="s">
        <v>2262</v>
      </c>
      <c r="Z496" s="45"/>
      <c r="AA496" s="45"/>
      <c r="AB496" s="45"/>
    </row>
    <row r="497" spans="1:28" ht="15" customHeight="1" x14ac:dyDescent="0.25">
      <c r="A497" s="195">
        <v>1</v>
      </c>
      <c r="B497" s="151"/>
      <c r="C497" s="86"/>
      <c r="D497" s="91" t="s">
        <v>2220</v>
      </c>
      <c r="E497" s="90" t="s">
        <v>121</v>
      </c>
      <c r="F497" s="86"/>
      <c r="G497" s="86" t="s">
        <v>759</v>
      </c>
      <c r="H497" s="86" t="s">
        <v>758</v>
      </c>
      <c r="I497" s="86" t="s">
        <v>1491</v>
      </c>
      <c r="J497" s="91" t="s">
        <v>1563</v>
      </c>
      <c r="K497" s="86" t="s">
        <v>2186</v>
      </c>
      <c r="L497" s="86" t="s">
        <v>287</v>
      </c>
      <c r="M497" s="86"/>
      <c r="N497" s="86" t="s">
        <v>2187</v>
      </c>
      <c r="O497" s="86" t="s">
        <v>2188</v>
      </c>
      <c r="P497" s="86" t="s">
        <v>875</v>
      </c>
      <c r="Q497" s="86"/>
      <c r="R497" s="129" t="s">
        <v>121</v>
      </c>
      <c r="S497" s="86" t="s">
        <v>2109</v>
      </c>
      <c r="T497" s="86" t="s">
        <v>2189</v>
      </c>
      <c r="U497" s="86"/>
      <c r="V497" s="86"/>
      <c r="W497" s="135">
        <v>41897</v>
      </c>
      <c r="X497" s="111" t="s">
        <v>1077</v>
      </c>
      <c r="Y497" s="86" t="s">
        <v>2262</v>
      </c>
    </row>
    <row r="498" spans="1:28" ht="15" customHeight="1" x14ac:dyDescent="0.25">
      <c r="A498" s="195">
        <v>0</v>
      </c>
      <c r="B498" s="151"/>
      <c r="C498" s="86"/>
      <c r="D498" s="91" t="s">
        <v>2221</v>
      </c>
      <c r="E498" s="90" t="s">
        <v>121</v>
      </c>
      <c r="F498" s="86"/>
      <c r="G498" s="86" t="s">
        <v>759</v>
      </c>
      <c r="H498" s="86" t="s">
        <v>758</v>
      </c>
      <c r="I498" s="86" t="s">
        <v>1491</v>
      </c>
      <c r="J498" s="91" t="s">
        <v>2190</v>
      </c>
      <c r="K498" s="86" t="s">
        <v>2191</v>
      </c>
      <c r="L498" s="86" t="s">
        <v>223</v>
      </c>
      <c r="M498" s="115" t="s">
        <v>2192</v>
      </c>
      <c r="N498" s="86" t="s">
        <v>2193</v>
      </c>
      <c r="O498" s="86" t="s">
        <v>2194</v>
      </c>
      <c r="P498" s="86" t="s">
        <v>875</v>
      </c>
      <c r="Q498" s="86" t="s">
        <v>2195</v>
      </c>
      <c r="R498" s="129" t="s">
        <v>121</v>
      </c>
      <c r="S498" s="86" t="s">
        <v>2109</v>
      </c>
      <c r="T498" s="86" t="s">
        <v>2196</v>
      </c>
      <c r="U498" s="86" t="s">
        <v>2192</v>
      </c>
      <c r="V498" s="86"/>
      <c r="W498" s="135">
        <v>41897</v>
      </c>
      <c r="X498" s="111" t="s">
        <v>1077</v>
      </c>
      <c r="Y498" s="86" t="s">
        <v>2262</v>
      </c>
    </row>
    <row r="499" spans="1:28" ht="15" customHeight="1" x14ac:dyDescent="0.25">
      <c r="A499" s="195">
        <v>0</v>
      </c>
      <c r="B499" s="151"/>
      <c r="C499" s="86"/>
      <c r="D499" s="91" t="s">
        <v>2222</v>
      </c>
      <c r="E499" s="90" t="s">
        <v>121</v>
      </c>
      <c r="F499" s="86"/>
      <c r="G499" s="86" t="s">
        <v>1570</v>
      </c>
      <c r="H499" s="86" t="s">
        <v>1570</v>
      </c>
      <c r="I499" s="86" t="s">
        <v>2197</v>
      </c>
      <c r="J499" s="86" t="s">
        <v>1555</v>
      </c>
      <c r="K499" s="86" t="s">
        <v>2198</v>
      </c>
      <c r="L499" s="86" t="s">
        <v>223</v>
      </c>
      <c r="M499" s="86" t="s">
        <v>2199</v>
      </c>
      <c r="N499" s="86" t="s">
        <v>2187</v>
      </c>
      <c r="O499" s="86" t="s">
        <v>2200</v>
      </c>
      <c r="P499" s="86" t="s">
        <v>2177</v>
      </c>
      <c r="Q499" s="86" t="s">
        <v>2113</v>
      </c>
      <c r="R499" s="129" t="s">
        <v>121</v>
      </c>
      <c r="S499" s="86">
        <v>2009</v>
      </c>
      <c r="T499" s="86" t="s">
        <v>2201</v>
      </c>
      <c r="U499" s="86"/>
      <c r="V499" s="86"/>
      <c r="W499" s="135">
        <v>41897</v>
      </c>
      <c r="X499" s="129" t="s">
        <v>1077</v>
      </c>
      <c r="Y499" s="86" t="s">
        <v>2262</v>
      </c>
    </row>
    <row r="500" spans="1:28" ht="15" customHeight="1" x14ac:dyDescent="0.25">
      <c r="A500" s="195">
        <v>0</v>
      </c>
      <c r="B500" s="46"/>
      <c r="C500" s="34"/>
      <c r="D500" s="91" t="s">
        <v>2223</v>
      </c>
      <c r="E500" s="90" t="s">
        <v>1519</v>
      </c>
      <c r="F500" s="34" t="s">
        <v>2302</v>
      </c>
      <c r="G500" s="34" t="s">
        <v>1570</v>
      </c>
      <c r="H500" s="34" t="s">
        <v>1570</v>
      </c>
      <c r="I500" s="34" t="s">
        <v>2197</v>
      </c>
      <c r="J500" s="34" t="s">
        <v>1556</v>
      </c>
      <c r="K500" s="34" t="s">
        <v>2202</v>
      </c>
      <c r="L500" s="34" t="s">
        <v>287</v>
      </c>
      <c r="M500" s="34"/>
      <c r="N500" s="34" t="s">
        <v>2203</v>
      </c>
      <c r="O500" s="34">
        <v>2000</v>
      </c>
      <c r="P500" s="34" t="s">
        <v>272</v>
      </c>
      <c r="Q500" s="39" t="s">
        <v>2204</v>
      </c>
      <c r="R500" s="66" t="s">
        <v>121</v>
      </c>
      <c r="S500" s="34">
        <v>2000</v>
      </c>
      <c r="T500" s="34" t="s">
        <v>2196</v>
      </c>
      <c r="U500" s="34" t="s">
        <v>2205</v>
      </c>
      <c r="V500" s="34"/>
      <c r="W500" s="66"/>
      <c r="X500" s="66" t="s">
        <v>1077</v>
      </c>
      <c r="Y500" s="86" t="s">
        <v>2262</v>
      </c>
      <c r="Z500" s="45"/>
      <c r="AA500" s="45"/>
      <c r="AB500" s="45"/>
    </row>
    <row r="501" spans="1:28" ht="15" customHeight="1" x14ac:dyDescent="0.25">
      <c r="A501" s="195">
        <v>0</v>
      </c>
      <c r="B501" s="151"/>
      <c r="C501" s="86"/>
      <c r="D501" s="91" t="s">
        <v>2224</v>
      </c>
      <c r="E501" s="90" t="s">
        <v>121</v>
      </c>
      <c r="F501" s="86" t="s">
        <v>1508</v>
      </c>
      <c r="G501" s="86" t="s">
        <v>1570</v>
      </c>
      <c r="H501" s="86" t="s">
        <v>1570</v>
      </c>
      <c r="I501" s="86" t="s">
        <v>2197</v>
      </c>
      <c r="J501" s="86" t="s">
        <v>1557</v>
      </c>
      <c r="K501" s="86" t="s">
        <v>2206</v>
      </c>
      <c r="L501" s="86" t="s">
        <v>2249</v>
      </c>
      <c r="M501" s="86"/>
      <c r="N501" s="86" t="s">
        <v>2187</v>
      </c>
      <c r="O501" s="86" t="s">
        <v>2207</v>
      </c>
      <c r="P501" s="86" t="s">
        <v>2208</v>
      </c>
      <c r="Q501" s="86" t="s">
        <v>2209</v>
      </c>
      <c r="R501" s="129" t="s">
        <v>121</v>
      </c>
      <c r="S501" s="86">
        <v>2014</v>
      </c>
      <c r="T501" s="86" t="s">
        <v>2189</v>
      </c>
      <c r="U501" s="86"/>
      <c r="V501" s="86"/>
      <c r="W501" s="135">
        <v>41897</v>
      </c>
      <c r="X501" s="111" t="s">
        <v>1077</v>
      </c>
      <c r="Y501" s="86" t="s">
        <v>2262</v>
      </c>
    </row>
    <row r="502" spans="1:28" ht="15" customHeight="1" x14ac:dyDescent="0.25">
      <c r="A502" s="195">
        <v>1</v>
      </c>
      <c r="B502" s="151"/>
      <c r="C502" s="151"/>
      <c r="D502" s="91" t="s">
        <v>2225</v>
      </c>
      <c r="E502" s="90" t="s">
        <v>121</v>
      </c>
      <c r="F502" s="86" t="s">
        <v>1508</v>
      </c>
      <c r="G502" s="131" t="s">
        <v>208</v>
      </c>
      <c r="H502" s="116" t="s">
        <v>213</v>
      </c>
      <c r="I502" s="86" t="s">
        <v>1490</v>
      </c>
      <c r="J502" s="86" t="s">
        <v>2233</v>
      </c>
      <c r="K502" s="86" t="s">
        <v>2210</v>
      </c>
      <c r="L502" s="91" t="s">
        <v>267</v>
      </c>
      <c r="M502" s="86" t="s">
        <v>2211</v>
      </c>
      <c r="N502" s="86" t="s">
        <v>1592</v>
      </c>
      <c r="O502" s="86" t="s">
        <v>2212</v>
      </c>
      <c r="P502" s="86" t="s">
        <v>2177</v>
      </c>
      <c r="Q502" s="86"/>
      <c r="R502" s="129" t="s">
        <v>121</v>
      </c>
      <c r="S502" s="86" t="s">
        <v>1547</v>
      </c>
      <c r="T502" s="86" t="s">
        <v>2213</v>
      </c>
      <c r="U502" s="86"/>
      <c r="V502" s="86" t="s">
        <v>2214</v>
      </c>
      <c r="W502" s="135">
        <v>41897</v>
      </c>
      <c r="X502" s="111" t="s">
        <v>1077</v>
      </c>
      <c r="Y502" s="86" t="s">
        <v>2262</v>
      </c>
    </row>
    <row r="503" spans="1:28" ht="15" customHeight="1" x14ac:dyDescent="0.25">
      <c r="A503" s="195">
        <v>1</v>
      </c>
      <c r="B503" s="86"/>
      <c r="C503" s="86"/>
      <c r="D503" s="91" t="s">
        <v>2226</v>
      </c>
      <c r="E503" s="90" t="s">
        <v>121</v>
      </c>
      <c r="F503" s="86" t="s">
        <v>2339</v>
      </c>
      <c r="G503" s="86" t="s">
        <v>208</v>
      </c>
      <c r="H503" s="86" t="s">
        <v>211</v>
      </c>
      <c r="I503" s="86" t="s">
        <v>1489</v>
      </c>
      <c r="J503" s="86" t="s">
        <v>1573</v>
      </c>
      <c r="K503" s="86" t="s">
        <v>1578</v>
      </c>
      <c r="L503" s="86" t="s">
        <v>223</v>
      </c>
      <c r="M503" s="86"/>
      <c r="N503" s="86" t="s">
        <v>344</v>
      </c>
      <c r="O503" s="86" t="s">
        <v>1579</v>
      </c>
      <c r="P503" s="86" t="s">
        <v>1581</v>
      </c>
      <c r="Q503" s="86" t="s">
        <v>1580</v>
      </c>
      <c r="R503" s="129"/>
      <c r="S503" s="86"/>
      <c r="T503" s="86"/>
      <c r="U503" s="115" t="s">
        <v>2215</v>
      </c>
      <c r="V503" s="86"/>
      <c r="W503" s="135">
        <v>41870</v>
      </c>
      <c r="X503" s="98" t="s">
        <v>2242</v>
      </c>
      <c r="Y503" s="86" t="s">
        <v>2262</v>
      </c>
    </row>
    <row r="504" spans="1:28" ht="15" customHeight="1" x14ac:dyDescent="0.25">
      <c r="A504" s="195">
        <v>1</v>
      </c>
      <c r="B504" s="86"/>
      <c r="C504" s="86"/>
      <c r="D504" s="91" t="s">
        <v>2227</v>
      </c>
      <c r="E504" s="90" t="s">
        <v>1504</v>
      </c>
      <c r="F504" s="86" t="s">
        <v>2371</v>
      </c>
      <c r="G504" s="86" t="s">
        <v>214</v>
      </c>
      <c r="H504" s="86" t="s">
        <v>215</v>
      </c>
      <c r="I504" s="86" t="s">
        <v>1483</v>
      </c>
      <c r="J504" s="86" t="s">
        <v>1587</v>
      </c>
      <c r="K504" s="86" t="s">
        <v>1584</v>
      </c>
      <c r="L504" s="86" t="s">
        <v>223</v>
      </c>
      <c r="M504" s="86"/>
      <c r="N504" s="86" t="s">
        <v>1582</v>
      </c>
      <c r="O504" s="189" t="s">
        <v>1585</v>
      </c>
      <c r="P504" s="86" t="s">
        <v>1586</v>
      </c>
      <c r="Q504" s="86" t="s">
        <v>1574</v>
      </c>
      <c r="R504" s="129" t="s">
        <v>121</v>
      </c>
      <c r="S504" s="189">
        <v>41730</v>
      </c>
      <c r="T504" s="86"/>
      <c r="U504" s="115" t="s">
        <v>1583</v>
      </c>
      <c r="V504" s="115" t="s">
        <v>1575</v>
      </c>
      <c r="W504" s="135">
        <v>41870</v>
      </c>
      <c r="X504" s="98" t="s">
        <v>2242</v>
      </c>
      <c r="Y504" s="86" t="s">
        <v>2262</v>
      </c>
    </row>
    <row r="505" spans="1:28" ht="15" customHeight="1" x14ac:dyDescent="0.25">
      <c r="A505" s="195">
        <v>1</v>
      </c>
      <c r="B505" s="86"/>
      <c r="C505" s="86"/>
      <c r="D505" s="91" t="s">
        <v>2228</v>
      </c>
      <c r="E505" s="90" t="s">
        <v>121</v>
      </c>
      <c r="F505" s="86"/>
      <c r="G505" s="86" t="s">
        <v>759</v>
      </c>
      <c r="H505" s="86" t="s">
        <v>758</v>
      </c>
      <c r="I505" s="86" t="s">
        <v>1491</v>
      </c>
      <c r="J505" s="91" t="s">
        <v>1564</v>
      </c>
      <c r="K505" s="86"/>
      <c r="L505" s="86"/>
      <c r="M505" s="86"/>
      <c r="N505" s="86"/>
      <c r="O505" s="86"/>
      <c r="P505" s="86"/>
      <c r="Q505" s="86"/>
      <c r="R505" s="129"/>
      <c r="S505" s="86"/>
      <c r="T505" s="86"/>
      <c r="U505" s="86"/>
      <c r="V505" s="86"/>
      <c r="W505" s="129"/>
      <c r="X505" s="111" t="s">
        <v>1077</v>
      </c>
      <c r="Y505" s="86" t="s">
        <v>2262</v>
      </c>
    </row>
    <row r="506" spans="1:28" ht="15" customHeight="1" x14ac:dyDescent="0.25">
      <c r="A506" s="195">
        <v>0</v>
      </c>
      <c r="B506" s="86"/>
      <c r="C506" s="86"/>
      <c r="D506" s="91" t="s">
        <v>2229</v>
      </c>
      <c r="E506" s="90" t="s">
        <v>121</v>
      </c>
      <c r="F506" s="86" t="s">
        <v>2349</v>
      </c>
      <c r="G506" s="86" t="s">
        <v>1570</v>
      </c>
      <c r="H506" s="86" t="s">
        <v>1570</v>
      </c>
      <c r="I506" s="86" t="s">
        <v>2197</v>
      </c>
      <c r="J506" s="86" t="s">
        <v>1577</v>
      </c>
      <c r="K506" s="86" t="s">
        <v>2236</v>
      </c>
      <c r="L506" s="86"/>
      <c r="M506" s="86"/>
      <c r="N506" s="86"/>
      <c r="O506" s="86"/>
      <c r="P506" s="86"/>
      <c r="Q506" s="115" t="s">
        <v>2234</v>
      </c>
      <c r="R506" s="129"/>
      <c r="S506" s="86"/>
      <c r="T506" s="86"/>
      <c r="U506" s="115" t="s">
        <v>2235</v>
      </c>
      <c r="V506" s="86"/>
      <c r="W506" s="135">
        <v>41907</v>
      </c>
      <c r="X506" s="98" t="s">
        <v>2242</v>
      </c>
      <c r="Y506" s="86" t="s">
        <v>2262</v>
      </c>
    </row>
    <row r="507" spans="1:28" ht="15" customHeight="1" x14ac:dyDescent="0.25">
      <c r="A507" s="195">
        <v>0</v>
      </c>
      <c r="B507" s="86"/>
      <c r="C507" s="86"/>
      <c r="D507" s="91" t="s">
        <v>2230</v>
      </c>
      <c r="E507" s="90" t="s">
        <v>121</v>
      </c>
      <c r="F507" s="86"/>
      <c r="G507" s="86" t="s">
        <v>759</v>
      </c>
      <c r="H507" s="86" t="s">
        <v>758</v>
      </c>
      <c r="I507" s="86" t="s">
        <v>1491</v>
      </c>
      <c r="J507" s="91" t="s">
        <v>1593</v>
      </c>
      <c r="K507" s="86" t="s">
        <v>1589</v>
      </c>
      <c r="L507" s="86" t="s">
        <v>287</v>
      </c>
      <c r="M507" s="86"/>
      <c r="N507" s="86" t="s">
        <v>1592</v>
      </c>
      <c r="O507" s="86">
        <v>2012</v>
      </c>
      <c r="P507" s="86" t="s">
        <v>1591</v>
      </c>
      <c r="Q507" s="86" t="s">
        <v>1594</v>
      </c>
      <c r="R507" s="129" t="s">
        <v>1590</v>
      </c>
      <c r="S507" s="190">
        <v>41801</v>
      </c>
      <c r="T507" s="86"/>
      <c r="U507" s="115" t="s">
        <v>1588</v>
      </c>
      <c r="V507" s="86"/>
      <c r="W507" s="135">
        <v>41872</v>
      </c>
      <c r="X507" s="98" t="s">
        <v>2242</v>
      </c>
      <c r="Y507" s="86" t="s">
        <v>2262</v>
      </c>
    </row>
    <row r="508" spans="1:28" ht="15" customHeight="1" x14ac:dyDescent="0.25">
      <c r="A508" s="195">
        <v>1</v>
      </c>
      <c r="B508" s="86"/>
      <c r="C508" s="86"/>
      <c r="D508" s="91" t="s">
        <v>2231</v>
      </c>
      <c r="E508" s="90" t="s">
        <v>121</v>
      </c>
      <c r="F508" s="86"/>
      <c r="G508" s="86" t="s">
        <v>214</v>
      </c>
      <c r="H508" s="86" t="s">
        <v>217</v>
      </c>
      <c r="I508" s="86" t="s">
        <v>1484</v>
      </c>
      <c r="J508" s="86" t="s">
        <v>785</v>
      </c>
      <c r="K508" s="86" t="s">
        <v>2237</v>
      </c>
      <c r="L508" s="86"/>
      <c r="M508" s="115" t="s">
        <v>2238</v>
      </c>
      <c r="N508" s="86" t="s">
        <v>1791</v>
      </c>
      <c r="O508" s="86"/>
      <c r="P508" s="86" t="s">
        <v>243</v>
      </c>
      <c r="Q508" s="86" t="s">
        <v>243</v>
      </c>
      <c r="R508" s="129" t="s">
        <v>121</v>
      </c>
      <c r="S508" s="86"/>
      <c r="T508" s="86"/>
      <c r="U508" s="115" t="s">
        <v>2216</v>
      </c>
      <c r="V508" s="86"/>
      <c r="W508" s="135">
        <v>41907</v>
      </c>
      <c r="X508" s="98" t="s">
        <v>2242</v>
      </c>
      <c r="Y508" s="86" t="s">
        <v>2262</v>
      </c>
    </row>
    <row r="509" spans="1:28" ht="15" customHeight="1" x14ac:dyDescent="0.25">
      <c r="A509" s="195">
        <v>0</v>
      </c>
      <c r="B509" s="86"/>
      <c r="C509" s="86"/>
      <c r="D509" s="91" t="s">
        <v>2232</v>
      </c>
      <c r="E509" s="90" t="s">
        <v>121</v>
      </c>
      <c r="F509" s="86"/>
      <c r="G509" s="86" t="s">
        <v>1570</v>
      </c>
      <c r="H509" s="86" t="s">
        <v>1570</v>
      </c>
      <c r="I509" s="86" t="s">
        <v>2197</v>
      </c>
      <c r="J509" s="86" t="s">
        <v>2239</v>
      </c>
      <c r="K509" s="86" t="s">
        <v>2381</v>
      </c>
      <c r="L509" s="86"/>
      <c r="M509" s="86"/>
      <c r="N509" s="86" t="s">
        <v>1791</v>
      </c>
      <c r="O509" s="86"/>
      <c r="P509" s="86" t="s">
        <v>2382</v>
      </c>
      <c r="Q509" s="86" t="s">
        <v>2382</v>
      </c>
      <c r="R509" s="129" t="s">
        <v>121</v>
      </c>
      <c r="S509" s="86"/>
      <c r="T509" s="86"/>
      <c r="U509" s="86"/>
      <c r="V509" s="115" t="s">
        <v>2240</v>
      </c>
      <c r="W509" s="135">
        <v>41907</v>
      </c>
      <c r="X509" s="176" t="s">
        <v>2243</v>
      </c>
      <c r="Y509" s="86" t="s">
        <v>2262</v>
      </c>
    </row>
    <row r="510" spans="1:28" ht="15" customHeight="1" x14ac:dyDescent="0.25">
      <c r="A510" s="195">
        <v>1</v>
      </c>
      <c r="B510" s="86"/>
      <c r="C510" s="86"/>
      <c r="D510" s="91" t="s">
        <v>2254</v>
      </c>
      <c r="E510" s="90" t="s">
        <v>121</v>
      </c>
      <c r="F510" s="86" t="s">
        <v>2296</v>
      </c>
      <c r="G510" s="86" t="s">
        <v>718</v>
      </c>
      <c r="H510" s="86" t="s">
        <v>720</v>
      </c>
      <c r="I510" s="86" t="s">
        <v>1482</v>
      </c>
      <c r="J510" s="86" t="s">
        <v>2255</v>
      </c>
      <c r="K510" s="86" t="s">
        <v>2256</v>
      </c>
      <c r="L510" s="86" t="s">
        <v>223</v>
      </c>
      <c r="M510" s="86" t="s">
        <v>2260</v>
      </c>
      <c r="N510" s="86" t="s">
        <v>2187</v>
      </c>
      <c r="O510" s="86" t="s">
        <v>2257</v>
      </c>
      <c r="P510" s="86" t="s">
        <v>2258</v>
      </c>
      <c r="Q510" s="86" t="s">
        <v>2260</v>
      </c>
      <c r="R510" s="86" t="s">
        <v>226</v>
      </c>
      <c r="S510" s="86" t="s">
        <v>2259</v>
      </c>
      <c r="T510" s="86" t="s">
        <v>2179</v>
      </c>
      <c r="U510" s="86"/>
      <c r="V510" s="86" t="s">
        <v>2261</v>
      </c>
      <c r="W510" s="190">
        <v>41907</v>
      </c>
      <c r="X510" s="129" t="s">
        <v>1077</v>
      </c>
      <c r="Y510" s="86" t="s">
        <v>2262</v>
      </c>
      <c r="AB510" s="86"/>
    </row>
    <row r="511" spans="1:28" ht="15" customHeight="1" x14ac:dyDescent="0.25">
      <c r="C511" s="89"/>
      <c r="E511" s="89"/>
      <c r="F511" s="89"/>
      <c r="G511" s="89"/>
      <c r="H511" s="89"/>
      <c r="I511" s="89"/>
      <c r="J511" s="89"/>
      <c r="K511" s="89"/>
      <c r="L511" s="89"/>
      <c r="M511" s="89"/>
      <c r="N511" s="89"/>
      <c r="O511" s="89"/>
      <c r="P511" s="89"/>
      <c r="Q511" s="89"/>
      <c r="R511" s="191"/>
      <c r="S511" s="191"/>
      <c r="T511" s="89"/>
      <c r="U511" s="89"/>
      <c r="V511" s="89"/>
      <c r="W511" s="191"/>
      <c r="X511" s="191"/>
      <c r="Z511" s="45"/>
      <c r="AA511" s="45"/>
      <c r="AB511" s="45"/>
    </row>
    <row r="512" spans="1:28" ht="15" customHeight="1" x14ac:dyDescent="0.25">
      <c r="C512" s="89"/>
      <c r="E512" s="89"/>
      <c r="F512" s="89"/>
      <c r="G512" s="89"/>
      <c r="H512" s="89"/>
      <c r="I512" s="89"/>
      <c r="J512" s="89"/>
      <c r="K512" s="89"/>
      <c r="L512" s="89"/>
      <c r="M512" s="89"/>
      <c r="N512" s="89"/>
      <c r="O512" s="89"/>
      <c r="P512" s="89"/>
      <c r="Q512" s="89"/>
      <c r="R512" s="191"/>
      <c r="S512" s="191"/>
      <c r="T512" s="89"/>
      <c r="U512" s="89"/>
      <c r="V512" s="89"/>
      <c r="W512" s="191"/>
      <c r="X512" s="191"/>
      <c r="Z512" s="45"/>
      <c r="AA512" s="45"/>
      <c r="AB512" s="45"/>
    </row>
    <row r="513" spans="3:28" ht="15" customHeight="1" x14ac:dyDescent="0.25">
      <c r="C513" s="89"/>
      <c r="E513" s="89"/>
      <c r="F513" s="89"/>
      <c r="G513" s="89"/>
      <c r="H513" s="89"/>
      <c r="I513" s="89"/>
      <c r="J513" s="89"/>
      <c r="K513" s="89"/>
      <c r="L513" s="89"/>
      <c r="M513" s="89"/>
      <c r="N513" s="89"/>
      <c r="O513" s="89"/>
      <c r="P513" s="89"/>
      <c r="Q513" s="89"/>
      <c r="R513" s="191"/>
      <c r="S513" s="191"/>
      <c r="T513" s="89"/>
      <c r="U513" s="89"/>
      <c r="V513" s="89"/>
      <c r="W513" s="191"/>
      <c r="X513" s="191"/>
      <c r="Z513" s="45"/>
      <c r="AA513" s="45"/>
      <c r="AB513" s="45"/>
    </row>
    <row r="514" spans="3:28" ht="15" customHeight="1" x14ac:dyDescent="0.25">
      <c r="C514" s="89"/>
      <c r="E514" s="89"/>
      <c r="F514" s="89"/>
      <c r="G514" s="89"/>
      <c r="H514" s="89"/>
      <c r="I514" s="89"/>
      <c r="J514" s="89"/>
      <c r="K514" s="89"/>
      <c r="L514" s="89"/>
      <c r="M514" s="89"/>
      <c r="N514" s="89"/>
      <c r="O514" s="89"/>
      <c r="P514" s="89"/>
      <c r="Q514" s="89"/>
      <c r="R514" s="191"/>
      <c r="S514" s="191"/>
      <c r="T514" s="89"/>
      <c r="U514" s="89"/>
      <c r="V514" s="89"/>
      <c r="W514" s="191"/>
      <c r="X514" s="191"/>
      <c r="Z514" s="45"/>
      <c r="AA514" s="45"/>
      <c r="AB514" s="45"/>
    </row>
    <row r="515" spans="3:28" ht="15" customHeight="1" x14ac:dyDescent="0.25">
      <c r="C515" s="89"/>
      <c r="E515" s="89"/>
      <c r="F515" s="89"/>
      <c r="G515" s="89"/>
      <c r="H515" s="89"/>
      <c r="I515" s="89"/>
      <c r="J515" s="89"/>
      <c r="K515" s="89"/>
      <c r="L515" s="89"/>
      <c r="M515" s="89"/>
      <c r="N515" s="89"/>
      <c r="O515" s="89"/>
      <c r="P515" s="89"/>
      <c r="Q515" s="89"/>
      <c r="R515" s="191"/>
      <c r="S515" s="191"/>
      <c r="T515" s="89"/>
      <c r="U515" s="89"/>
      <c r="V515" s="89"/>
      <c r="W515" s="191"/>
      <c r="X515" s="191"/>
      <c r="Z515" s="45"/>
      <c r="AA515" s="45"/>
      <c r="AB515" s="45"/>
    </row>
    <row r="516" spans="3:28" ht="15" customHeight="1" x14ac:dyDescent="0.25">
      <c r="C516" s="89"/>
      <c r="E516" s="89"/>
      <c r="F516" s="89"/>
      <c r="G516" s="89"/>
      <c r="H516" s="89"/>
      <c r="I516" s="89"/>
      <c r="J516" s="89"/>
      <c r="K516" s="89"/>
      <c r="L516" s="89"/>
      <c r="M516" s="89"/>
      <c r="N516" s="89"/>
      <c r="O516" s="89"/>
      <c r="P516" s="89"/>
      <c r="Q516" s="89"/>
      <c r="R516" s="191"/>
      <c r="S516" s="191"/>
      <c r="T516" s="89"/>
      <c r="U516" s="89"/>
      <c r="V516" s="89"/>
      <c r="W516" s="191"/>
      <c r="X516" s="191"/>
      <c r="Z516" s="45"/>
      <c r="AA516" s="45"/>
      <c r="AB516" s="45"/>
    </row>
    <row r="517" spans="3:28" ht="15" customHeight="1" x14ac:dyDescent="0.25">
      <c r="C517" s="89"/>
      <c r="E517" s="89"/>
      <c r="F517" s="89"/>
      <c r="G517" s="89"/>
      <c r="H517" s="89"/>
      <c r="I517" s="89"/>
      <c r="J517" s="89"/>
      <c r="K517" s="89"/>
      <c r="L517" s="89"/>
      <c r="M517" s="89"/>
      <c r="N517" s="89"/>
      <c r="O517" s="89"/>
      <c r="P517" s="89"/>
      <c r="Q517" s="89"/>
      <c r="R517" s="191"/>
      <c r="S517" s="191"/>
      <c r="T517" s="89"/>
      <c r="U517" s="89"/>
      <c r="V517" s="89"/>
      <c r="W517" s="191"/>
      <c r="X517" s="191"/>
      <c r="Z517" s="45"/>
      <c r="AA517" s="45"/>
      <c r="AB517" s="45"/>
    </row>
    <row r="518" spans="3:28" ht="15" customHeight="1" x14ac:dyDescent="0.25">
      <c r="C518" s="89"/>
      <c r="E518" s="89"/>
      <c r="F518" s="89"/>
      <c r="G518" s="89"/>
      <c r="H518" s="89"/>
      <c r="I518" s="89"/>
      <c r="J518" s="89"/>
      <c r="K518" s="89"/>
      <c r="L518" s="89"/>
      <c r="M518" s="89"/>
      <c r="N518" s="89"/>
      <c r="O518" s="89"/>
      <c r="P518" s="89"/>
      <c r="Q518" s="89"/>
      <c r="R518" s="191"/>
      <c r="S518" s="191"/>
      <c r="T518" s="89"/>
      <c r="U518" s="89"/>
      <c r="V518" s="89"/>
      <c r="W518" s="191"/>
      <c r="X518" s="191"/>
      <c r="Z518" s="45"/>
      <c r="AA518" s="45"/>
      <c r="AB518" s="45"/>
    </row>
    <row r="519" spans="3:28" ht="15" customHeight="1" x14ac:dyDescent="0.25">
      <c r="C519" s="89"/>
      <c r="E519" s="89"/>
      <c r="F519" s="89"/>
      <c r="G519" s="89"/>
      <c r="H519" s="89"/>
      <c r="I519" s="89"/>
      <c r="J519" s="89"/>
      <c r="K519" s="89"/>
      <c r="L519" s="89"/>
      <c r="M519" s="89"/>
      <c r="N519" s="89"/>
      <c r="O519" s="89"/>
      <c r="P519" s="89"/>
      <c r="Q519" s="89"/>
      <c r="R519" s="191"/>
      <c r="S519" s="191"/>
      <c r="T519" s="89"/>
      <c r="U519" s="89"/>
      <c r="V519" s="89"/>
      <c r="W519" s="191"/>
      <c r="X519" s="191"/>
      <c r="Z519" s="45"/>
      <c r="AA519" s="45"/>
      <c r="AB519" s="45"/>
    </row>
    <row r="520" spans="3:28" ht="15" customHeight="1" x14ac:dyDescent="0.25">
      <c r="C520" s="89"/>
      <c r="E520" s="89"/>
      <c r="F520" s="89"/>
      <c r="G520" s="89"/>
      <c r="H520" s="89"/>
      <c r="I520" s="89"/>
      <c r="J520" s="89"/>
      <c r="K520" s="89"/>
      <c r="L520" s="89"/>
      <c r="M520" s="89"/>
      <c r="N520" s="89"/>
      <c r="O520" s="89"/>
      <c r="P520" s="89"/>
      <c r="Q520" s="89"/>
      <c r="R520" s="191"/>
      <c r="S520" s="191"/>
      <c r="T520" s="89"/>
      <c r="U520" s="89"/>
      <c r="V520" s="89"/>
      <c r="W520" s="191"/>
      <c r="X520" s="191"/>
      <c r="Z520" s="45"/>
      <c r="AA520" s="45"/>
      <c r="AB520" s="45"/>
    </row>
    <row r="521" spans="3:28" ht="15" customHeight="1" x14ac:dyDescent="0.25">
      <c r="C521" s="89"/>
      <c r="E521" s="89"/>
      <c r="F521" s="89"/>
      <c r="G521" s="89"/>
      <c r="H521" s="89"/>
      <c r="I521" s="89"/>
      <c r="J521" s="89"/>
      <c r="K521" s="89"/>
      <c r="L521" s="89"/>
      <c r="M521" s="89"/>
      <c r="N521" s="89"/>
      <c r="O521" s="89"/>
      <c r="P521" s="89"/>
      <c r="Q521" s="89"/>
      <c r="R521" s="191"/>
      <c r="S521" s="191"/>
      <c r="T521" s="89"/>
      <c r="U521" s="89"/>
      <c r="V521" s="89"/>
      <c r="W521" s="191"/>
      <c r="X521" s="191"/>
      <c r="Z521" s="45"/>
      <c r="AA521" s="45"/>
      <c r="AB521" s="45"/>
    </row>
    <row r="522" spans="3:28" ht="15" customHeight="1" x14ac:dyDescent="0.25">
      <c r="C522" s="89"/>
      <c r="E522" s="89"/>
      <c r="F522" s="89"/>
      <c r="G522" s="89"/>
      <c r="H522" s="89"/>
      <c r="I522" s="89"/>
      <c r="J522" s="89"/>
      <c r="K522" s="89"/>
      <c r="L522" s="89"/>
      <c r="M522" s="89"/>
      <c r="N522" s="89"/>
      <c r="O522" s="89"/>
      <c r="P522" s="89"/>
      <c r="Q522" s="89"/>
      <c r="R522" s="191"/>
      <c r="S522" s="191"/>
      <c r="T522" s="89"/>
      <c r="U522" s="89"/>
      <c r="V522" s="89"/>
      <c r="W522" s="191"/>
      <c r="X522" s="191"/>
      <c r="Z522" s="45"/>
      <c r="AA522" s="45"/>
      <c r="AB522" s="45"/>
    </row>
    <row r="523" spans="3:28" ht="15" customHeight="1" x14ac:dyDescent="0.25">
      <c r="C523" s="89"/>
      <c r="E523" s="89"/>
      <c r="F523" s="89"/>
      <c r="G523" s="89"/>
      <c r="H523" s="89"/>
      <c r="I523" s="89"/>
      <c r="J523" s="89"/>
      <c r="K523" s="89"/>
      <c r="L523" s="89"/>
      <c r="M523" s="89"/>
      <c r="N523" s="89"/>
      <c r="O523" s="89"/>
      <c r="P523" s="89"/>
      <c r="Q523" s="89"/>
      <c r="R523" s="191"/>
      <c r="S523" s="191"/>
      <c r="T523" s="89"/>
      <c r="U523" s="89"/>
      <c r="V523" s="89"/>
      <c r="W523" s="191"/>
      <c r="X523" s="191"/>
      <c r="Z523" s="45"/>
      <c r="AA523" s="45"/>
      <c r="AB523" s="45"/>
    </row>
    <row r="524" spans="3:28" ht="15" customHeight="1" x14ac:dyDescent="0.25">
      <c r="C524" s="89"/>
      <c r="E524" s="89"/>
      <c r="F524" s="89"/>
      <c r="G524" s="89"/>
      <c r="H524" s="89"/>
      <c r="I524" s="89"/>
      <c r="J524" s="89"/>
      <c r="K524" s="89"/>
      <c r="L524" s="89"/>
      <c r="M524" s="89"/>
      <c r="N524" s="89"/>
      <c r="O524" s="89"/>
      <c r="P524" s="89"/>
      <c r="Q524" s="89"/>
      <c r="R524" s="191"/>
      <c r="S524" s="191"/>
      <c r="T524" s="89"/>
      <c r="U524" s="89"/>
      <c r="V524" s="89"/>
      <c r="W524" s="191"/>
      <c r="X524" s="191"/>
      <c r="Z524" s="45"/>
      <c r="AA524" s="45"/>
      <c r="AB524" s="45"/>
    </row>
    <row r="525" spans="3:28" ht="15" customHeight="1" x14ac:dyDescent="0.25">
      <c r="C525" s="89"/>
      <c r="E525" s="89"/>
      <c r="F525" s="89"/>
      <c r="G525" s="89"/>
      <c r="H525" s="89"/>
      <c r="I525" s="89"/>
      <c r="J525" s="89"/>
      <c r="K525" s="89"/>
      <c r="L525" s="89"/>
      <c r="M525" s="89"/>
      <c r="N525" s="89"/>
      <c r="O525" s="89"/>
      <c r="P525" s="89"/>
      <c r="Q525" s="89"/>
      <c r="R525" s="191"/>
      <c r="S525" s="191"/>
      <c r="T525" s="89"/>
      <c r="U525" s="89"/>
      <c r="V525" s="89"/>
      <c r="W525" s="191"/>
      <c r="X525" s="191"/>
      <c r="Z525" s="45"/>
      <c r="AA525" s="45"/>
      <c r="AB525" s="45"/>
    </row>
    <row r="526" spans="3:28" ht="15" customHeight="1" x14ac:dyDescent="0.25">
      <c r="C526" s="89"/>
      <c r="E526" s="89"/>
      <c r="F526" s="89"/>
      <c r="G526" s="89"/>
      <c r="H526" s="89"/>
      <c r="I526" s="89"/>
      <c r="J526" s="89"/>
      <c r="K526" s="89"/>
      <c r="L526" s="89"/>
      <c r="M526" s="89"/>
      <c r="N526" s="89"/>
      <c r="O526" s="89"/>
      <c r="P526" s="89"/>
      <c r="Q526" s="89"/>
      <c r="R526" s="191"/>
      <c r="S526" s="191"/>
      <c r="T526" s="89"/>
      <c r="U526" s="89"/>
      <c r="V526" s="89"/>
      <c r="W526" s="191"/>
      <c r="X526" s="191"/>
      <c r="Z526" s="45"/>
      <c r="AA526" s="45"/>
      <c r="AB526" s="45"/>
    </row>
    <row r="527" spans="3:28" ht="15" customHeight="1" x14ac:dyDescent="0.25">
      <c r="C527" s="89"/>
      <c r="E527" s="89"/>
      <c r="F527" s="89"/>
      <c r="G527" s="89"/>
      <c r="H527" s="89"/>
      <c r="I527" s="89"/>
      <c r="J527" s="89"/>
      <c r="K527" s="89"/>
      <c r="L527" s="89"/>
      <c r="M527" s="89"/>
      <c r="N527" s="89"/>
      <c r="O527" s="89"/>
      <c r="P527" s="89"/>
      <c r="Q527" s="89"/>
      <c r="R527" s="191"/>
      <c r="S527" s="191"/>
      <c r="T527" s="89"/>
      <c r="U527" s="89"/>
      <c r="V527" s="89"/>
      <c r="W527" s="191"/>
      <c r="X527" s="191"/>
      <c r="Z527" s="45"/>
      <c r="AA527" s="45"/>
      <c r="AB527" s="45"/>
    </row>
    <row r="528" spans="3:28" ht="15" customHeight="1" x14ac:dyDescent="0.25">
      <c r="C528" s="89"/>
      <c r="E528" s="89"/>
      <c r="F528" s="89"/>
      <c r="G528" s="89"/>
      <c r="H528" s="89"/>
      <c r="I528" s="89"/>
      <c r="J528" s="89"/>
      <c r="K528" s="89"/>
      <c r="L528" s="89"/>
      <c r="M528" s="89"/>
      <c r="N528" s="89"/>
      <c r="O528" s="89"/>
      <c r="P528" s="89"/>
      <c r="Q528" s="89"/>
      <c r="R528" s="191"/>
      <c r="S528" s="191"/>
      <c r="T528" s="89"/>
      <c r="U528" s="89"/>
      <c r="V528" s="89"/>
      <c r="W528" s="191"/>
      <c r="X528" s="191"/>
      <c r="Z528" s="45"/>
      <c r="AA528" s="45"/>
      <c r="AB528" s="45"/>
    </row>
    <row r="529" spans="3:28" ht="15" customHeight="1" x14ac:dyDescent="0.25">
      <c r="C529" s="89"/>
      <c r="E529" s="89"/>
      <c r="F529" s="89"/>
      <c r="G529" s="89"/>
      <c r="H529" s="89"/>
      <c r="I529" s="89"/>
      <c r="J529" s="89"/>
      <c r="K529" s="89"/>
      <c r="L529" s="89"/>
      <c r="M529" s="89"/>
      <c r="N529" s="89"/>
      <c r="O529" s="89"/>
      <c r="P529" s="89"/>
      <c r="Q529" s="89"/>
      <c r="R529" s="191"/>
      <c r="S529" s="191"/>
      <c r="T529" s="89"/>
      <c r="U529" s="89"/>
      <c r="V529" s="89"/>
      <c r="W529" s="191"/>
      <c r="X529" s="191"/>
      <c r="Z529" s="45"/>
      <c r="AA529" s="45"/>
      <c r="AB529" s="45"/>
    </row>
    <row r="530" spans="3:28" ht="15" customHeight="1" x14ac:dyDescent="0.25">
      <c r="C530" s="89"/>
      <c r="E530" s="89"/>
      <c r="F530" s="89"/>
      <c r="G530" s="89"/>
      <c r="H530" s="89"/>
      <c r="I530" s="89"/>
      <c r="J530" s="89"/>
      <c r="K530" s="89"/>
      <c r="L530" s="89"/>
      <c r="M530" s="89"/>
      <c r="N530" s="89"/>
      <c r="O530" s="89"/>
      <c r="P530" s="89"/>
      <c r="Q530" s="89"/>
      <c r="R530" s="191"/>
      <c r="S530" s="191"/>
      <c r="T530" s="89"/>
      <c r="U530" s="89"/>
      <c r="V530" s="89"/>
      <c r="W530" s="191"/>
      <c r="X530" s="191"/>
      <c r="Z530" s="45"/>
      <c r="AA530" s="45"/>
      <c r="AB530" s="45"/>
    </row>
    <row r="531" spans="3:28" ht="15" customHeight="1" x14ac:dyDescent="0.25">
      <c r="C531" s="89"/>
      <c r="E531" s="89"/>
      <c r="F531" s="89"/>
      <c r="G531" s="89"/>
      <c r="H531" s="89"/>
      <c r="I531" s="89"/>
      <c r="J531" s="89"/>
      <c r="K531" s="89"/>
      <c r="L531" s="89"/>
      <c r="M531" s="89"/>
      <c r="N531" s="89"/>
      <c r="O531" s="89"/>
      <c r="P531" s="89"/>
      <c r="Q531" s="89"/>
      <c r="R531" s="191"/>
      <c r="S531" s="191"/>
      <c r="T531" s="89"/>
      <c r="U531" s="89"/>
      <c r="V531" s="89"/>
      <c r="W531" s="191"/>
      <c r="X531" s="191"/>
      <c r="Z531" s="45"/>
      <c r="AA531" s="45"/>
      <c r="AB531" s="45"/>
    </row>
    <row r="532" spans="3:28" ht="15" customHeight="1" x14ac:dyDescent="0.25">
      <c r="C532" s="89"/>
      <c r="E532" s="89"/>
      <c r="F532" s="89"/>
      <c r="G532" s="89"/>
      <c r="H532" s="89"/>
      <c r="I532" s="89"/>
      <c r="J532" s="89"/>
      <c r="K532" s="89"/>
      <c r="L532" s="89"/>
      <c r="M532" s="89"/>
      <c r="N532" s="89"/>
      <c r="O532" s="89"/>
      <c r="P532" s="89"/>
      <c r="Q532" s="89"/>
      <c r="R532" s="191"/>
      <c r="S532" s="191"/>
      <c r="T532" s="89"/>
      <c r="U532" s="89"/>
      <c r="V532" s="89"/>
      <c r="W532" s="191"/>
      <c r="X532" s="191"/>
      <c r="Z532" s="45"/>
      <c r="AA532" s="45"/>
      <c r="AB532" s="45"/>
    </row>
    <row r="533" spans="3:28" ht="15" customHeight="1" x14ac:dyDescent="0.25">
      <c r="C533" s="89"/>
      <c r="E533" s="89"/>
      <c r="F533" s="89"/>
      <c r="G533" s="89"/>
      <c r="H533" s="89"/>
      <c r="I533" s="89"/>
      <c r="J533" s="89"/>
      <c r="K533" s="89"/>
      <c r="L533" s="89"/>
      <c r="M533" s="89"/>
      <c r="N533" s="89"/>
      <c r="O533" s="89"/>
      <c r="P533" s="89"/>
      <c r="Q533" s="89"/>
      <c r="R533" s="191"/>
      <c r="S533" s="191"/>
      <c r="T533" s="89"/>
      <c r="U533" s="89"/>
      <c r="V533" s="89"/>
      <c r="W533" s="191"/>
      <c r="X533" s="191"/>
      <c r="Z533" s="45"/>
      <c r="AA533" s="45"/>
      <c r="AB533" s="45"/>
    </row>
    <row r="534" spans="3:28" ht="15" customHeight="1" x14ac:dyDescent="0.25">
      <c r="C534" s="89"/>
      <c r="E534" s="89"/>
      <c r="F534" s="89"/>
      <c r="G534" s="89"/>
      <c r="H534" s="89"/>
      <c r="I534" s="89"/>
      <c r="J534" s="89"/>
      <c r="K534" s="89"/>
      <c r="L534" s="89"/>
      <c r="M534" s="89"/>
      <c r="N534" s="89"/>
      <c r="O534" s="89"/>
      <c r="P534" s="89"/>
      <c r="Q534" s="89"/>
      <c r="R534" s="191"/>
      <c r="S534" s="191"/>
      <c r="T534" s="89"/>
      <c r="U534" s="89"/>
      <c r="V534" s="89"/>
      <c r="W534" s="191"/>
      <c r="X534" s="191"/>
      <c r="Z534" s="45"/>
      <c r="AA534" s="45"/>
      <c r="AB534" s="45"/>
    </row>
    <row r="535" spans="3:28" ht="15" customHeight="1" x14ac:dyDescent="0.25">
      <c r="C535" s="89"/>
      <c r="E535" s="89"/>
      <c r="F535" s="89"/>
      <c r="G535" s="89"/>
      <c r="H535" s="89"/>
      <c r="I535" s="89"/>
      <c r="J535" s="89"/>
      <c r="K535" s="89"/>
      <c r="L535" s="89"/>
      <c r="M535" s="89"/>
      <c r="N535" s="89"/>
      <c r="O535" s="89"/>
      <c r="P535" s="89"/>
      <c r="Q535" s="89"/>
      <c r="R535" s="191"/>
      <c r="S535" s="191"/>
      <c r="T535" s="89"/>
      <c r="U535" s="89"/>
      <c r="V535" s="89"/>
      <c r="W535" s="191"/>
      <c r="X535" s="191"/>
      <c r="Z535" s="45"/>
      <c r="AA535" s="45"/>
      <c r="AB535" s="45"/>
    </row>
    <row r="536" spans="3:28" ht="15" customHeight="1" x14ac:dyDescent="0.25">
      <c r="C536" s="89"/>
      <c r="E536" s="89"/>
      <c r="F536" s="89"/>
      <c r="G536" s="89"/>
      <c r="H536" s="89"/>
      <c r="I536" s="89"/>
      <c r="J536" s="89"/>
      <c r="K536" s="89"/>
      <c r="L536" s="89"/>
      <c r="M536" s="89"/>
      <c r="N536" s="89"/>
      <c r="O536" s="89"/>
      <c r="P536" s="89"/>
      <c r="Q536" s="89"/>
      <c r="R536" s="191"/>
      <c r="S536" s="191"/>
      <c r="T536" s="89"/>
      <c r="U536" s="89"/>
      <c r="V536" s="89"/>
      <c r="W536" s="191"/>
      <c r="X536" s="191"/>
      <c r="Z536" s="45"/>
      <c r="AA536" s="45"/>
      <c r="AB536" s="45"/>
    </row>
    <row r="537" spans="3:28" ht="15" customHeight="1" x14ac:dyDescent="0.25">
      <c r="C537" s="89"/>
      <c r="E537" s="89"/>
      <c r="F537" s="89"/>
      <c r="G537" s="89"/>
      <c r="H537" s="89"/>
      <c r="I537" s="89"/>
      <c r="J537" s="89"/>
      <c r="K537" s="89"/>
      <c r="L537" s="89"/>
      <c r="M537" s="89"/>
      <c r="N537" s="89"/>
      <c r="O537" s="89"/>
      <c r="P537" s="89"/>
      <c r="Q537" s="89"/>
      <c r="R537" s="191"/>
      <c r="S537" s="191"/>
      <c r="T537" s="89"/>
      <c r="U537" s="89"/>
      <c r="V537" s="89"/>
      <c r="W537" s="191"/>
      <c r="X537" s="191"/>
      <c r="Z537" s="45"/>
      <c r="AA537" s="45"/>
      <c r="AB537" s="45"/>
    </row>
    <row r="538" spans="3:28" ht="15" customHeight="1" x14ac:dyDescent="0.25">
      <c r="C538" s="89"/>
      <c r="E538" s="89"/>
      <c r="F538" s="89"/>
      <c r="G538" s="89"/>
      <c r="H538" s="89"/>
      <c r="I538" s="89"/>
      <c r="J538" s="89"/>
      <c r="K538" s="89"/>
      <c r="L538" s="89"/>
      <c r="M538" s="89"/>
      <c r="N538" s="89"/>
      <c r="O538" s="89"/>
      <c r="P538" s="89"/>
      <c r="Q538" s="89"/>
      <c r="R538" s="191"/>
      <c r="S538" s="191"/>
      <c r="T538" s="89"/>
      <c r="U538" s="89"/>
      <c r="V538" s="89"/>
      <c r="W538" s="191"/>
      <c r="X538" s="191"/>
      <c r="Z538" s="45"/>
      <c r="AA538" s="45"/>
      <c r="AB538" s="45"/>
    </row>
    <row r="539" spans="3:28" ht="15" customHeight="1" x14ac:dyDescent="0.25">
      <c r="C539" s="89"/>
      <c r="E539" s="89"/>
      <c r="F539" s="89"/>
      <c r="G539" s="89"/>
      <c r="H539" s="89"/>
      <c r="I539" s="89"/>
      <c r="J539" s="89"/>
      <c r="K539" s="89"/>
      <c r="L539" s="89"/>
      <c r="M539" s="89"/>
      <c r="N539" s="89"/>
      <c r="O539" s="89"/>
      <c r="P539" s="89"/>
      <c r="Q539" s="89"/>
      <c r="R539" s="191"/>
      <c r="S539" s="191"/>
      <c r="T539" s="89"/>
      <c r="U539" s="89"/>
      <c r="V539" s="89"/>
      <c r="W539" s="191"/>
      <c r="X539" s="191"/>
      <c r="Z539" s="45"/>
      <c r="AA539" s="45"/>
      <c r="AB539" s="45"/>
    </row>
    <row r="540" spans="3:28" ht="15" customHeight="1" x14ac:dyDescent="0.25">
      <c r="C540" s="89"/>
      <c r="E540" s="89"/>
      <c r="F540" s="89"/>
      <c r="G540" s="89"/>
      <c r="H540" s="89"/>
      <c r="I540" s="89"/>
      <c r="J540" s="89"/>
      <c r="K540" s="89"/>
      <c r="L540" s="89"/>
      <c r="M540" s="89"/>
      <c r="N540" s="89"/>
      <c r="O540" s="89"/>
      <c r="P540" s="89"/>
      <c r="Q540" s="89"/>
      <c r="R540" s="191"/>
      <c r="S540" s="191"/>
      <c r="T540" s="89"/>
      <c r="U540" s="89"/>
      <c r="V540" s="89"/>
      <c r="W540" s="191"/>
      <c r="X540" s="191"/>
      <c r="Z540" s="45"/>
      <c r="AA540" s="45"/>
      <c r="AB540" s="45"/>
    </row>
    <row r="541" spans="3:28" ht="15" customHeight="1" x14ac:dyDescent="0.25">
      <c r="C541" s="89"/>
      <c r="E541" s="89"/>
      <c r="F541" s="89"/>
      <c r="G541" s="89"/>
      <c r="H541" s="89"/>
      <c r="I541" s="89"/>
      <c r="J541" s="89"/>
      <c r="K541" s="89"/>
      <c r="L541" s="89"/>
      <c r="M541" s="89"/>
      <c r="N541" s="89"/>
      <c r="O541" s="89"/>
      <c r="P541" s="89"/>
      <c r="Q541" s="89"/>
      <c r="R541" s="191"/>
      <c r="S541" s="191"/>
      <c r="T541" s="89"/>
      <c r="U541" s="89"/>
      <c r="V541" s="89"/>
      <c r="W541" s="191"/>
      <c r="X541" s="191"/>
      <c r="Z541" s="45"/>
      <c r="AA541" s="45"/>
      <c r="AB541" s="45"/>
    </row>
    <row r="542" spans="3:28" ht="15" customHeight="1" x14ac:dyDescent="0.25">
      <c r="C542" s="89"/>
      <c r="E542" s="89"/>
      <c r="F542" s="89"/>
      <c r="G542" s="89"/>
      <c r="H542" s="89"/>
      <c r="I542" s="89"/>
      <c r="J542" s="89"/>
      <c r="K542" s="89"/>
      <c r="L542" s="89"/>
      <c r="M542" s="89"/>
      <c r="N542" s="89"/>
      <c r="O542" s="89"/>
      <c r="P542" s="89"/>
      <c r="Q542" s="89"/>
      <c r="R542" s="191"/>
      <c r="S542" s="191"/>
      <c r="T542" s="89"/>
      <c r="U542" s="89"/>
      <c r="V542" s="89"/>
      <c r="W542" s="191"/>
      <c r="X542" s="191"/>
      <c r="Z542" s="45"/>
      <c r="AA542" s="45"/>
      <c r="AB542" s="45"/>
    </row>
    <row r="543" spans="3:28" ht="15" customHeight="1" x14ac:dyDescent="0.25">
      <c r="C543" s="89"/>
      <c r="E543" s="89"/>
      <c r="F543" s="89"/>
      <c r="G543" s="89"/>
      <c r="H543" s="89"/>
      <c r="I543" s="89"/>
      <c r="J543" s="89"/>
      <c r="K543" s="89"/>
      <c r="L543" s="89"/>
      <c r="M543" s="89"/>
      <c r="N543" s="89"/>
      <c r="O543" s="89"/>
      <c r="P543" s="89"/>
      <c r="Q543" s="89"/>
      <c r="R543" s="191"/>
      <c r="S543" s="191"/>
      <c r="T543" s="89"/>
      <c r="U543" s="89"/>
      <c r="V543" s="89"/>
      <c r="W543" s="191"/>
      <c r="X543" s="191"/>
      <c r="Z543" s="45"/>
      <c r="AA543" s="45"/>
      <c r="AB543" s="45"/>
    </row>
    <row r="544" spans="3:28" ht="15" customHeight="1" x14ac:dyDescent="0.25">
      <c r="C544" s="89"/>
      <c r="E544" s="89"/>
      <c r="F544" s="89"/>
      <c r="G544" s="89"/>
      <c r="H544" s="89"/>
      <c r="I544" s="89"/>
      <c r="J544" s="89"/>
      <c r="K544" s="89"/>
      <c r="L544" s="89"/>
      <c r="M544" s="89"/>
      <c r="N544" s="89"/>
      <c r="O544" s="89"/>
      <c r="P544" s="89"/>
      <c r="Q544" s="89"/>
      <c r="R544" s="191"/>
      <c r="S544" s="191"/>
      <c r="T544" s="89"/>
      <c r="U544" s="89"/>
      <c r="V544" s="89"/>
      <c r="W544" s="191"/>
      <c r="X544" s="191"/>
      <c r="Z544" s="45"/>
      <c r="AA544" s="45"/>
      <c r="AB544" s="45"/>
    </row>
    <row r="545" spans="3:28" ht="15" customHeight="1" x14ac:dyDescent="0.25">
      <c r="C545" s="89"/>
      <c r="E545" s="89"/>
      <c r="F545" s="89"/>
      <c r="G545" s="89"/>
      <c r="H545" s="89"/>
      <c r="I545" s="89"/>
      <c r="J545" s="89"/>
      <c r="K545" s="89"/>
      <c r="L545" s="89"/>
      <c r="M545" s="89"/>
      <c r="N545" s="89"/>
      <c r="O545" s="89"/>
      <c r="P545" s="89"/>
      <c r="Q545" s="89"/>
      <c r="R545" s="191"/>
      <c r="S545" s="191"/>
      <c r="T545" s="89"/>
      <c r="U545" s="89"/>
      <c r="V545" s="89"/>
      <c r="W545" s="191"/>
      <c r="X545" s="191"/>
      <c r="Z545" s="45"/>
      <c r="AA545" s="45"/>
      <c r="AB545" s="45"/>
    </row>
    <row r="546" spans="3:28" ht="15" customHeight="1" x14ac:dyDescent="0.25">
      <c r="C546" s="89"/>
      <c r="E546" s="89"/>
      <c r="F546" s="89"/>
      <c r="G546" s="89"/>
      <c r="H546" s="89"/>
      <c r="I546" s="89"/>
      <c r="J546" s="89"/>
      <c r="K546" s="89"/>
      <c r="L546" s="89"/>
      <c r="M546" s="89"/>
      <c r="N546" s="89"/>
      <c r="O546" s="89"/>
      <c r="P546" s="89"/>
      <c r="Q546" s="89"/>
      <c r="R546" s="191"/>
      <c r="S546" s="191"/>
      <c r="T546" s="89"/>
      <c r="U546" s="89"/>
      <c r="V546" s="89"/>
      <c r="W546" s="191"/>
      <c r="X546" s="191"/>
      <c r="Z546" s="45"/>
      <c r="AA546" s="45"/>
      <c r="AB546" s="45"/>
    </row>
    <row r="547" spans="3:28" ht="15" customHeight="1" x14ac:dyDescent="0.25">
      <c r="C547" s="89"/>
      <c r="E547" s="89"/>
      <c r="F547" s="89"/>
      <c r="G547" s="89"/>
      <c r="H547" s="89"/>
      <c r="I547" s="89"/>
      <c r="J547" s="89"/>
      <c r="K547" s="89"/>
      <c r="L547" s="89"/>
      <c r="M547" s="89"/>
      <c r="N547" s="89"/>
      <c r="O547" s="89"/>
      <c r="P547" s="89"/>
      <c r="Q547" s="89"/>
      <c r="R547" s="191"/>
      <c r="S547" s="191"/>
      <c r="T547" s="89"/>
      <c r="U547" s="89"/>
      <c r="V547" s="89"/>
      <c r="W547" s="191"/>
      <c r="X547" s="191"/>
      <c r="Z547" s="45"/>
      <c r="AA547" s="45"/>
      <c r="AB547" s="45"/>
    </row>
    <row r="548" spans="3:28" ht="15" customHeight="1" x14ac:dyDescent="0.25">
      <c r="C548" s="89"/>
      <c r="E548" s="89"/>
      <c r="F548" s="89"/>
      <c r="G548" s="89"/>
      <c r="H548" s="89"/>
      <c r="I548" s="89"/>
      <c r="J548" s="89"/>
      <c r="K548" s="89"/>
      <c r="L548" s="89"/>
      <c r="M548" s="89"/>
      <c r="N548" s="89"/>
      <c r="O548" s="89"/>
      <c r="P548" s="89"/>
      <c r="Q548" s="89"/>
      <c r="R548" s="191"/>
      <c r="S548" s="191"/>
      <c r="T548" s="89"/>
      <c r="U548" s="89"/>
      <c r="V548" s="89"/>
      <c r="W548" s="191"/>
      <c r="X548" s="191"/>
      <c r="Z548" s="45"/>
      <c r="AA548" s="45"/>
      <c r="AB548" s="45"/>
    </row>
    <row r="549" spans="3:28" ht="15" customHeight="1" x14ac:dyDescent="0.25">
      <c r="C549" s="89"/>
      <c r="E549" s="89"/>
      <c r="F549" s="89"/>
      <c r="G549" s="89"/>
      <c r="H549" s="89"/>
      <c r="I549" s="89"/>
      <c r="J549" s="89"/>
      <c r="K549" s="89"/>
      <c r="L549" s="89"/>
      <c r="M549" s="89"/>
      <c r="N549" s="89"/>
      <c r="O549" s="89"/>
      <c r="P549" s="89"/>
      <c r="Q549" s="89"/>
      <c r="R549" s="191"/>
      <c r="S549" s="191"/>
      <c r="T549" s="89"/>
      <c r="U549" s="89"/>
      <c r="V549" s="89"/>
      <c r="W549" s="191"/>
      <c r="X549" s="191"/>
      <c r="Z549" s="45"/>
      <c r="AA549" s="45"/>
      <c r="AB549" s="45"/>
    </row>
    <row r="550" spans="3:28" ht="15" customHeight="1" x14ac:dyDescent="0.25">
      <c r="C550" s="89"/>
      <c r="E550" s="89"/>
      <c r="F550" s="89"/>
      <c r="G550" s="89"/>
      <c r="H550" s="89"/>
      <c r="I550" s="89"/>
      <c r="J550" s="89"/>
      <c r="K550" s="89"/>
      <c r="L550" s="89"/>
      <c r="M550" s="89"/>
      <c r="N550" s="89"/>
      <c r="O550" s="89"/>
      <c r="P550" s="89"/>
      <c r="Q550" s="89"/>
      <c r="R550" s="191"/>
      <c r="S550" s="191"/>
      <c r="T550" s="89"/>
      <c r="U550" s="89"/>
      <c r="V550" s="89"/>
      <c r="W550" s="191"/>
      <c r="X550" s="191"/>
      <c r="Z550" s="45"/>
      <c r="AA550" s="45"/>
      <c r="AB550" s="45"/>
    </row>
    <row r="551" spans="3:28" ht="15" customHeight="1" x14ac:dyDescent="0.25">
      <c r="C551" s="89"/>
      <c r="E551" s="89"/>
      <c r="F551" s="89"/>
      <c r="G551" s="89"/>
      <c r="H551" s="89"/>
      <c r="I551" s="89"/>
      <c r="J551" s="89"/>
      <c r="K551" s="89"/>
      <c r="L551" s="89"/>
      <c r="M551" s="89"/>
      <c r="N551" s="89"/>
      <c r="O551" s="89"/>
      <c r="P551" s="89"/>
      <c r="Q551" s="89"/>
      <c r="R551" s="191"/>
      <c r="S551" s="191"/>
      <c r="T551" s="89"/>
      <c r="U551" s="89"/>
      <c r="V551" s="89"/>
      <c r="W551" s="191"/>
      <c r="X551" s="191"/>
      <c r="Z551" s="45"/>
      <c r="AA551" s="45"/>
      <c r="AB551" s="45"/>
    </row>
    <row r="552" spans="3:28" ht="15" customHeight="1" x14ac:dyDescent="0.25">
      <c r="C552" s="89"/>
      <c r="E552" s="89"/>
      <c r="F552" s="89"/>
      <c r="G552" s="89"/>
      <c r="H552" s="89"/>
      <c r="I552" s="89"/>
      <c r="J552" s="89"/>
      <c r="K552" s="89"/>
      <c r="L552" s="89"/>
      <c r="M552" s="89"/>
      <c r="N552" s="89"/>
      <c r="O552" s="89"/>
      <c r="P552" s="89"/>
      <c r="Q552" s="89"/>
      <c r="R552" s="191"/>
      <c r="S552" s="191"/>
      <c r="T552" s="89"/>
      <c r="U552" s="89"/>
      <c r="V552" s="89"/>
      <c r="W552" s="191"/>
      <c r="X552" s="191"/>
      <c r="Z552" s="45"/>
      <c r="AA552" s="45"/>
      <c r="AB552" s="45"/>
    </row>
    <row r="553" spans="3:28" ht="15" customHeight="1" x14ac:dyDescent="0.25">
      <c r="C553" s="89"/>
      <c r="E553" s="89"/>
      <c r="F553" s="89"/>
      <c r="G553" s="89"/>
      <c r="H553" s="89"/>
      <c r="I553" s="89"/>
      <c r="J553" s="89"/>
      <c r="K553" s="89"/>
      <c r="L553" s="89"/>
      <c r="M553" s="89"/>
      <c r="N553" s="89"/>
      <c r="O553" s="89"/>
      <c r="P553" s="89"/>
      <c r="Q553" s="89"/>
      <c r="R553" s="191"/>
      <c r="S553" s="191"/>
      <c r="T553" s="89"/>
      <c r="U553" s="89"/>
      <c r="V553" s="89"/>
      <c r="W553" s="191"/>
      <c r="X553" s="191"/>
      <c r="Z553" s="45"/>
      <c r="AA553" s="45"/>
      <c r="AB553" s="45"/>
    </row>
    <row r="554" spans="3:28" ht="15" customHeight="1" x14ac:dyDescent="0.25">
      <c r="C554" s="89"/>
      <c r="E554" s="89"/>
      <c r="F554" s="89"/>
      <c r="G554" s="89"/>
      <c r="H554" s="89"/>
      <c r="I554" s="89"/>
      <c r="J554" s="89"/>
      <c r="K554" s="89"/>
      <c r="L554" s="89"/>
      <c r="M554" s="89"/>
      <c r="N554" s="89"/>
      <c r="O554" s="89"/>
      <c r="P554" s="89"/>
      <c r="Q554" s="89"/>
      <c r="R554" s="191"/>
      <c r="S554" s="191"/>
      <c r="T554" s="89"/>
      <c r="U554" s="89"/>
      <c r="V554" s="89"/>
      <c r="W554" s="191"/>
      <c r="X554" s="191"/>
      <c r="Z554" s="45"/>
      <c r="AA554" s="45"/>
      <c r="AB554" s="45"/>
    </row>
    <row r="555" spans="3:28" ht="15" customHeight="1" x14ac:dyDescent="0.25">
      <c r="C555" s="89"/>
      <c r="E555" s="89"/>
      <c r="F555" s="89"/>
      <c r="G555" s="89"/>
      <c r="H555" s="89"/>
      <c r="I555" s="89"/>
      <c r="J555" s="89"/>
      <c r="K555" s="89"/>
      <c r="L555" s="89"/>
      <c r="M555" s="89"/>
      <c r="N555" s="89"/>
      <c r="O555" s="89"/>
      <c r="P555" s="89"/>
      <c r="Q555" s="89"/>
      <c r="R555" s="191"/>
      <c r="S555" s="191"/>
      <c r="T555" s="89"/>
      <c r="U555" s="89"/>
      <c r="V555" s="89"/>
      <c r="W555" s="191"/>
      <c r="X555" s="191"/>
      <c r="Z555" s="45"/>
      <c r="AA555" s="45"/>
      <c r="AB555" s="45"/>
    </row>
    <row r="556" spans="3:28" ht="15" customHeight="1" x14ac:dyDescent="0.25">
      <c r="C556" s="89"/>
      <c r="E556" s="89"/>
      <c r="F556" s="89"/>
      <c r="G556" s="89"/>
      <c r="H556" s="89"/>
      <c r="I556" s="89"/>
      <c r="J556" s="89"/>
      <c r="K556" s="89"/>
      <c r="L556" s="89"/>
      <c r="M556" s="89"/>
      <c r="N556" s="89"/>
      <c r="O556" s="89"/>
      <c r="P556" s="89"/>
      <c r="Q556" s="89"/>
      <c r="R556" s="191"/>
      <c r="S556" s="191"/>
      <c r="T556" s="89"/>
      <c r="U556" s="89"/>
      <c r="V556" s="89"/>
      <c r="W556" s="191"/>
      <c r="X556" s="191"/>
      <c r="Z556" s="45"/>
      <c r="AA556" s="45"/>
      <c r="AB556" s="45"/>
    </row>
    <row r="557" spans="3:28" ht="15" customHeight="1" x14ac:dyDescent="0.25">
      <c r="C557" s="89"/>
      <c r="E557" s="89"/>
      <c r="F557" s="89"/>
      <c r="G557" s="89"/>
      <c r="H557" s="89"/>
      <c r="I557" s="89"/>
      <c r="J557" s="89"/>
      <c r="K557" s="89"/>
      <c r="L557" s="89"/>
      <c r="M557" s="89"/>
      <c r="N557" s="89"/>
      <c r="O557" s="89"/>
      <c r="P557" s="89"/>
      <c r="Q557" s="89"/>
      <c r="R557" s="191"/>
      <c r="S557" s="191"/>
      <c r="T557" s="89"/>
      <c r="U557" s="89"/>
      <c r="V557" s="89"/>
      <c r="W557" s="191"/>
      <c r="X557" s="191"/>
      <c r="Z557" s="45"/>
      <c r="AA557" s="45"/>
      <c r="AB557" s="45"/>
    </row>
    <row r="558" spans="3:28" ht="15" customHeight="1" x14ac:dyDescent="0.25">
      <c r="C558" s="89"/>
      <c r="E558" s="89"/>
      <c r="F558" s="89"/>
      <c r="G558" s="89"/>
      <c r="H558" s="89"/>
      <c r="I558" s="89"/>
      <c r="J558" s="89"/>
      <c r="K558" s="89"/>
      <c r="L558" s="89"/>
      <c r="M558" s="89"/>
      <c r="N558" s="89"/>
      <c r="O558" s="89"/>
      <c r="P558" s="89"/>
      <c r="Q558" s="89"/>
      <c r="R558" s="191"/>
      <c r="S558" s="191"/>
      <c r="T558" s="89"/>
      <c r="U558" s="89"/>
      <c r="V558" s="89"/>
      <c r="W558" s="191"/>
      <c r="X558" s="191"/>
      <c r="Z558" s="45"/>
      <c r="AA558" s="45"/>
      <c r="AB558" s="45"/>
    </row>
    <row r="559" spans="3:28" ht="15" customHeight="1" x14ac:dyDescent="0.25">
      <c r="C559" s="89"/>
      <c r="E559" s="89"/>
      <c r="F559" s="89"/>
      <c r="G559" s="89"/>
      <c r="H559" s="89"/>
      <c r="I559" s="89"/>
      <c r="J559" s="89"/>
      <c r="K559" s="89"/>
      <c r="L559" s="89"/>
      <c r="M559" s="89"/>
      <c r="N559" s="89"/>
      <c r="O559" s="89"/>
      <c r="P559" s="89"/>
      <c r="Q559" s="89"/>
      <c r="R559" s="191"/>
      <c r="S559" s="191"/>
      <c r="T559" s="89"/>
      <c r="U559" s="89"/>
      <c r="V559" s="89"/>
      <c r="W559" s="191"/>
      <c r="X559" s="191"/>
      <c r="Z559" s="45"/>
      <c r="AA559" s="45"/>
      <c r="AB559" s="45"/>
    </row>
    <row r="560" spans="3:28" ht="15" customHeight="1" x14ac:dyDescent="0.25">
      <c r="C560" s="89"/>
      <c r="E560" s="89"/>
      <c r="F560" s="89"/>
      <c r="G560" s="89"/>
      <c r="H560" s="89"/>
      <c r="I560" s="89"/>
      <c r="J560" s="89"/>
      <c r="K560" s="89"/>
      <c r="L560" s="89"/>
      <c r="M560" s="89"/>
      <c r="N560" s="89"/>
      <c r="O560" s="89"/>
      <c r="P560" s="89"/>
      <c r="Q560" s="89"/>
      <c r="R560" s="191"/>
      <c r="S560" s="191"/>
      <c r="T560" s="89"/>
      <c r="U560" s="89"/>
      <c r="V560" s="89"/>
      <c r="W560" s="191"/>
      <c r="X560" s="191"/>
      <c r="Z560" s="45"/>
      <c r="AA560" s="45"/>
      <c r="AB560" s="45"/>
    </row>
    <row r="561" spans="3:28" ht="15" customHeight="1" x14ac:dyDescent="0.25">
      <c r="C561" s="89"/>
      <c r="E561" s="89"/>
      <c r="F561" s="89"/>
      <c r="G561" s="89"/>
      <c r="H561" s="89"/>
      <c r="I561" s="89"/>
      <c r="J561" s="89"/>
      <c r="K561" s="89"/>
      <c r="L561" s="89"/>
      <c r="M561" s="89"/>
      <c r="N561" s="89"/>
      <c r="O561" s="89"/>
      <c r="P561" s="89"/>
      <c r="Q561" s="89"/>
      <c r="R561" s="191"/>
      <c r="S561" s="191"/>
      <c r="T561" s="89"/>
      <c r="U561" s="89"/>
      <c r="V561" s="89"/>
      <c r="W561" s="191"/>
      <c r="X561" s="191"/>
      <c r="Z561" s="45"/>
      <c r="AA561" s="45"/>
      <c r="AB561" s="45"/>
    </row>
    <row r="562" spans="3:28" ht="15" customHeight="1" x14ac:dyDescent="0.25">
      <c r="C562" s="89"/>
      <c r="E562" s="89"/>
      <c r="F562" s="89"/>
      <c r="G562" s="89"/>
      <c r="H562" s="89"/>
      <c r="I562" s="89"/>
      <c r="J562" s="89"/>
      <c r="K562" s="89"/>
      <c r="L562" s="89"/>
      <c r="M562" s="89"/>
      <c r="N562" s="89"/>
      <c r="O562" s="89"/>
      <c r="P562" s="89"/>
      <c r="Q562" s="89"/>
      <c r="R562" s="191"/>
      <c r="S562" s="191"/>
      <c r="T562" s="89"/>
      <c r="U562" s="89"/>
      <c r="V562" s="89"/>
      <c r="W562" s="191"/>
      <c r="X562" s="191"/>
      <c r="Z562" s="45"/>
      <c r="AA562" s="45"/>
      <c r="AB562" s="45"/>
    </row>
    <row r="563" spans="3:28" ht="15" customHeight="1" x14ac:dyDescent="0.25">
      <c r="C563" s="89"/>
      <c r="E563" s="89"/>
      <c r="F563" s="89"/>
      <c r="G563" s="89"/>
      <c r="H563" s="89"/>
      <c r="I563" s="89"/>
      <c r="J563" s="89"/>
      <c r="K563" s="89"/>
      <c r="L563" s="89"/>
      <c r="M563" s="89"/>
      <c r="N563" s="89"/>
      <c r="O563" s="89"/>
      <c r="P563" s="89"/>
      <c r="Q563" s="89"/>
      <c r="R563" s="191"/>
      <c r="S563" s="191"/>
      <c r="T563" s="89"/>
      <c r="U563" s="89"/>
      <c r="V563" s="89"/>
      <c r="W563" s="191"/>
      <c r="X563" s="191"/>
      <c r="Z563" s="45"/>
      <c r="AA563" s="45"/>
      <c r="AB563" s="45"/>
    </row>
    <row r="564" spans="3:28" ht="15" customHeight="1" x14ac:dyDescent="0.25">
      <c r="C564" s="89"/>
      <c r="E564" s="89"/>
      <c r="F564" s="89"/>
      <c r="G564" s="89"/>
      <c r="H564" s="89"/>
      <c r="I564" s="89"/>
      <c r="J564" s="89"/>
      <c r="K564" s="89"/>
      <c r="L564" s="89"/>
      <c r="M564" s="89"/>
      <c r="N564" s="89"/>
      <c r="O564" s="89"/>
      <c r="P564" s="89"/>
      <c r="Q564" s="89"/>
      <c r="R564" s="191"/>
      <c r="S564" s="191"/>
      <c r="T564" s="89"/>
      <c r="U564" s="89"/>
      <c r="V564" s="89"/>
      <c r="W564" s="191"/>
      <c r="X564" s="191"/>
      <c r="Z564" s="45"/>
      <c r="AA564" s="45"/>
      <c r="AB564" s="45"/>
    </row>
    <row r="565" spans="3:28" ht="15" customHeight="1" x14ac:dyDescent="0.25">
      <c r="C565" s="89"/>
      <c r="E565" s="89"/>
      <c r="F565" s="89"/>
      <c r="G565" s="89"/>
      <c r="H565" s="89"/>
      <c r="I565" s="89"/>
      <c r="J565" s="89"/>
      <c r="K565" s="89"/>
      <c r="L565" s="89"/>
      <c r="M565" s="89"/>
      <c r="N565" s="89"/>
      <c r="O565" s="89"/>
      <c r="P565" s="89"/>
      <c r="Q565" s="89"/>
      <c r="R565" s="191"/>
      <c r="S565" s="191"/>
      <c r="T565" s="89"/>
      <c r="U565" s="89"/>
      <c r="V565" s="89"/>
      <c r="W565" s="191"/>
      <c r="X565" s="191"/>
      <c r="Z565" s="45"/>
      <c r="AA565" s="45"/>
      <c r="AB565" s="45"/>
    </row>
    <row r="566" spans="3:28" ht="15" customHeight="1" x14ac:dyDescent="0.25">
      <c r="C566" s="89"/>
      <c r="E566" s="89"/>
      <c r="F566" s="89"/>
      <c r="G566" s="89"/>
      <c r="H566" s="89"/>
      <c r="I566" s="89"/>
      <c r="J566" s="89"/>
      <c r="K566" s="89"/>
      <c r="L566" s="89"/>
      <c r="M566" s="89"/>
      <c r="N566" s="89"/>
      <c r="O566" s="89"/>
      <c r="P566" s="89"/>
      <c r="Q566" s="89"/>
      <c r="R566" s="191"/>
      <c r="S566" s="191"/>
      <c r="T566" s="89"/>
      <c r="U566" s="89"/>
      <c r="V566" s="89"/>
      <c r="W566" s="191"/>
      <c r="X566" s="191"/>
      <c r="Z566" s="45"/>
      <c r="AA566" s="45"/>
      <c r="AB566" s="45"/>
    </row>
    <row r="567" spans="3:28" ht="15" customHeight="1" x14ac:dyDescent="0.25">
      <c r="C567" s="89"/>
      <c r="E567" s="89"/>
      <c r="F567" s="89"/>
      <c r="G567" s="89"/>
      <c r="H567" s="89"/>
      <c r="I567" s="89"/>
      <c r="J567" s="89"/>
      <c r="K567" s="89"/>
      <c r="L567" s="89"/>
      <c r="M567" s="89"/>
      <c r="N567" s="89"/>
      <c r="O567" s="89"/>
      <c r="P567" s="89"/>
      <c r="Q567" s="89"/>
      <c r="R567" s="191"/>
      <c r="S567" s="191"/>
      <c r="T567" s="89"/>
      <c r="U567" s="89"/>
      <c r="V567" s="89"/>
      <c r="W567" s="191"/>
      <c r="X567" s="191"/>
      <c r="Z567" s="45"/>
      <c r="AA567" s="45"/>
      <c r="AB567" s="45"/>
    </row>
    <row r="568" spans="3:28" ht="15" customHeight="1" x14ac:dyDescent="0.25">
      <c r="C568" s="89"/>
      <c r="E568" s="89"/>
      <c r="F568" s="89"/>
      <c r="G568" s="89"/>
      <c r="H568" s="89"/>
      <c r="I568" s="89"/>
      <c r="J568" s="89"/>
      <c r="K568" s="89"/>
      <c r="L568" s="89"/>
      <c r="M568" s="89"/>
      <c r="N568" s="89"/>
      <c r="O568" s="89"/>
      <c r="P568" s="89"/>
      <c r="Q568" s="89"/>
      <c r="R568" s="191"/>
      <c r="S568" s="191"/>
      <c r="T568" s="89"/>
      <c r="U568" s="89"/>
      <c r="V568" s="89"/>
      <c r="W568" s="191"/>
      <c r="X568" s="191"/>
      <c r="Z568" s="45"/>
      <c r="AA568" s="45"/>
      <c r="AB568" s="45"/>
    </row>
    <row r="569" spans="3:28" ht="15" customHeight="1" x14ac:dyDescent="0.25">
      <c r="C569" s="89"/>
      <c r="E569" s="89"/>
      <c r="F569" s="89"/>
      <c r="G569" s="89"/>
      <c r="H569" s="89"/>
      <c r="I569" s="89"/>
      <c r="J569" s="89"/>
      <c r="K569" s="89"/>
      <c r="L569" s="89"/>
      <c r="M569" s="89"/>
      <c r="N569" s="89"/>
      <c r="O569" s="89"/>
      <c r="P569" s="89"/>
      <c r="Q569" s="89"/>
      <c r="R569" s="191"/>
      <c r="S569" s="191"/>
      <c r="T569" s="89"/>
      <c r="U569" s="89"/>
      <c r="V569" s="89"/>
      <c r="W569" s="191"/>
      <c r="X569" s="191"/>
      <c r="Z569" s="45"/>
      <c r="AA569" s="45"/>
      <c r="AB569" s="45"/>
    </row>
    <row r="570" spans="3:28" ht="15" customHeight="1" x14ac:dyDescent="0.25">
      <c r="C570" s="89"/>
      <c r="E570" s="89"/>
      <c r="F570" s="89"/>
      <c r="G570" s="89"/>
      <c r="H570" s="89"/>
      <c r="I570" s="89"/>
      <c r="J570" s="89"/>
      <c r="K570" s="89"/>
      <c r="L570" s="89"/>
      <c r="M570" s="89"/>
      <c r="N570" s="89"/>
      <c r="O570" s="89"/>
      <c r="P570" s="89"/>
      <c r="Q570" s="89"/>
      <c r="R570" s="191"/>
      <c r="S570" s="191"/>
      <c r="T570" s="89"/>
      <c r="U570" s="89"/>
      <c r="V570" s="89"/>
      <c r="W570" s="191"/>
      <c r="X570" s="191"/>
      <c r="Z570" s="45"/>
      <c r="AA570" s="45"/>
      <c r="AB570" s="45"/>
    </row>
    <row r="571" spans="3:28" ht="15" customHeight="1" x14ac:dyDescent="0.25">
      <c r="C571" s="89"/>
      <c r="E571" s="89"/>
      <c r="F571" s="89"/>
      <c r="G571" s="89"/>
      <c r="H571" s="89"/>
      <c r="I571" s="89"/>
      <c r="J571" s="89"/>
      <c r="K571" s="89"/>
      <c r="L571" s="89"/>
      <c r="M571" s="89"/>
      <c r="N571" s="89"/>
      <c r="O571" s="89"/>
      <c r="P571" s="89"/>
      <c r="Q571" s="89"/>
      <c r="R571" s="191"/>
      <c r="S571" s="191"/>
      <c r="T571" s="89"/>
      <c r="U571" s="89"/>
      <c r="V571" s="89"/>
      <c r="W571" s="191"/>
      <c r="X571" s="191"/>
      <c r="Z571" s="45"/>
      <c r="AA571" s="45"/>
      <c r="AB571" s="45"/>
    </row>
    <row r="572" spans="3:28" ht="15" customHeight="1" x14ac:dyDescent="0.25">
      <c r="C572" s="89"/>
      <c r="E572" s="89"/>
      <c r="F572" s="89"/>
      <c r="G572" s="89"/>
      <c r="H572" s="89"/>
      <c r="I572" s="89"/>
      <c r="J572" s="89"/>
      <c r="K572" s="89"/>
      <c r="L572" s="89"/>
      <c r="M572" s="89"/>
      <c r="N572" s="89"/>
      <c r="O572" s="89"/>
      <c r="P572" s="89"/>
      <c r="Q572" s="89"/>
      <c r="R572" s="191"/>
      <c r="S572" s="191"/>
      <c r="T572" s="89"/>
      <c r="U572" s="89"/>
      <c r="V572" s="89"/>
      <c r="W572" s="191"/>
      <c r="X572" s="191"/>
      <c r="Z572" s="45"/>
      <c r="AA572" s="45"/>
      <c r="AB572" s="45"/>
    </row>
    <row r="573" spans="3:28" ht="15" customHeight="1" x14ac:dyDescent="0.25">
      <c r="C573" s="89"/>
      <c r="E573" s="89"/>
      <c r="F573" s="89"/>
      <c r="G573" s="89"/>
      <c r="H573" s="89"/>
      <c r="I573" s="89"/>
      <c r="J573" s="89"/>
      <c r="K573" s="89"/>
      <c r="L573" s="89"/>
      <c r="M573" s="89"/>
      <c r="N573" s="89"/>
      <c r="O573" s="89"/>
      <c r="P573" s="89"/>
      <c r="Q573" s="89"/>
      <c r="R573" s="191"/>
      <c r="S573" s="191"/>
      <c r="T573" s="89"/>
      <c r="U573" s="89"/>
      <c r="V573" s="89"/>
      <c r="W573" s="191"/>
      <c r="X573" s="191"/>
      <c r="Z573" s="45"/>
      <c r="AA573" s="45"/>
      <c r="AB573" s="45"/>
    </row>
    <row r="574" spans="3:28" ht="15" customHeight="1" x14ac:dyDescent="0.25">
      <c r="C574" s="89"/>
      <c r="E574" s="89"/>
      <c r="F574" s="89"/>
      <c r="G574" s="89"/>
      <c r="H574" s="89"/>
      <c r="I574" s="89"/>
      <c r="J574" s="89"/>
      <c r="K574" s="89"/>
      <c r="L574" s="89"/>
      <c r="M574" s="89"/>
      <c r="N574" s="89"/>
      <c r="O574" s="89"/>
      <c r="P574" s="89"/>
      <c r="Q574" s="89"/>
      <c r="R574" s="191"/>
      <c r="S574" s="191"/>
      <c r="T574" s="89"/>
      <c r="U574" s="89"/>
      <c r="V574" s="89"/>
      <c r="W574" s="191"/>
      <c r="X574" s="191"/>
      <c r="Z574" s="45"/>
      <c r="AA574" s="45"/>
      <c r="AB574" s="45"/>
    </row>
    <row r="575" spans="3:28" ht="15" customHeight="1" x14ac:dyDescent="0.25">
      <c r="C575" s="89"/>
      <c r="E575" s="89"/>
      <c r="F575" s="89"/>
      <c r="G575" s="89"/>
      <c r="H575" s="89"/>
      <c r="I575" s="89"/>
      <c r="J575" s="89"/>
      <c r="K575" s="89"/>
      <c r="L575" s="89"/>
      <c r="M575" s="89"/>
      <c r="N575" s="89"/>
      <c r="O575" s="89"/>
      <c r="P575" s="89"/>
      <c r="Q575" s="89"/>
      <c r="R575" s="191"/>
      <c r="S575" s="191"/>
      <c r="T575" s="89"/>
      <c r="U575" s="89"/>
      <c r="V575" s="89"/>
      <c r="W575" s="191"/>
      <c r="X575" s="191"/>
      <c r="Z575" s="45"/>
      <c r="AA575" s="45"/>
      <c r="AB575" s="45"/>
    </row>
    <row r="576" spans="3:28" ht="15" customHeight="1" x14ac:dyDescent="0.25">
      <c r="C576" s="89"/>
      <c r="E576" s="89"/>
      <c r="F576" s="89"/>
      <c r="G576" s="89"/>
      <c r="H576" s="89"/>
      <c r="I576" s="89"/>
      <c r="J576" s="89"/>
      <c r="K576" s="89"/>
      <c r="L576" s="89"/>
      <c r="M576" s="89"/>
      <c r="N576" s="89"/>
      <c r="O576" s="89"/>
      <c r="P576" s="89"/>
      <c r="Q576" s="89"/>
      <c r="R576" s="191"/>
      <c r="S576" s="191"/>
      <c r="T576" s="89"/>
      <c r="U576" s="89"/>
      <c r="V576" s="89"/>
      <c r="W576" s="191"/>
      <c r="X576" s="191"/>
      <c r="Z576" s="45"/>
      <c r="AA576" s="45"/>
      <c r="AB576" s="45"/>
    </row>
    <row r="577" spans="3:28" ht="15" customHeight="1" x14ac:dyDescent="0.25">
      <c r="C577" s="89"/>
      <c r="E577" s="89"/>
      <c r="F577" s="89"/>
      <c r="G577" s="89"/>
      <c r="H577" s="89"/>
      <c r="I577" s="89"/>
      <c r="J577" s="89"/>
      <c r="K577" s="89"/>
      <c r="L577" s="89"/>
      <c r="M577" s="89"/>
      <c r="N577" s="89"/>
      <c r="O577" s="89"/>
      <c r="P577" s="89"/>
      <c r="Q577" s="89"/>
      <c r="R577" s="191"/>
      <c r="S577" s="191"/>
      <c r="T577" s="89"/>
      <c r="U577" s="89"/>
      <c r="V577" s="89"/>
      <c r="W577" s="191"/>
      <c r="X577" s="191"/>
      <c r="Z577" s="45"/>
      <c r="AA577" s="45"/>
      <c r="AB577" s="45"/>
    </row>
    <row r="578" spans="3:28" ht="15" customHeight="1" x14ac:dyDescent="0.25">
      <c r="C578" s="89"/>
      <c r="E578" s="89"/>
      <c r="F578" s="89"/>
      <c r="G578" s="89"/>
      <c r="H578" s="89"/>
      <c r="I578" s="89"/>
      <c r="J578" s="89"/>
      <c r="K578" s="89"/>
      <c r="L578" s="89"/>
      <c r="M578" s="89"/>
      <c r="N578" s="89"/>
      <c r="O578" s="89"/>
      <c r="P578" s="89"/>
      <c r="Q578" s="89"/>
      <c r="R578" s="191"/>
      <c r="S578" s="191"/>
      <c r="T578" s="89"/>
      <c r="U578" s="89"/>
      <c r="V578" s="89"/>
      <c r="W578" s="191"/>
      <c r="X578" s="191"/>
      <c r="Z578" s="45"/>
      <c r="AA578" s="45"/>
      <c r="AB578" s="45"/>
    </row>
    <row r="579" spans="3:28" ht="15" customHeight="1" x14ac:dyDescent="0.25">
      <c r="C579" s="89"/>
      <c r="E579" s="89"/>
      <c r="F579" s="89"/>
      <c r="G579" s="89"/>
      <c r="H579" s="89"/>
      <c r="I579" s="89"/>
      <c r="J579" s="89"/>
      <c r="K579" s="89"/>
      <c r="L579" s="89"/>
      <c r="M579" s="89"/>
      <c r="N579" s="89"/>
      <c r="O579" s="89"/>
      <c r="P579" s="89"/>
      <c r="Q579" s="89"/>
      <c r="R579" s="191"/>
      <c r="S579" s="191"/>
      <c r="T579" s="89"/>
      <c r="U579" s="89"/>
      <c r="V579" s="89"/>
      <c r="W579" s="191"/>
      <c r="X579" s="191"/>
      <c r="Z579" s="45"/>
      <c r="AA579" s="45"/>
      <c r="AB579" s="45"/>
    </row>
    <row r="580" spans="3:28" ht="15" customHeight="1" x14ac:dyDescent="0.25">
      <c r="C580" s="89"/>
      <c r="E580" s="89"/>
      <c r="F580" s="89"/>
      <c r="G580" s="89"/>
      <c r="H580" s="89"/>
      <c r="I580" s="89"/>
      <c r="J580" s="89"/>
      <c r="K580" s="89"/>
      <c r="L580" s="89"/>
      <c r="M580" s="89"/>
      <c r="N580" s="89"/>
      <c r="O580" s="89"/>
      <c r="P580" s="89"/>
      <c r="Q580" s="89"/>
      <c r="R580" s="191"/>
      <c r="S580" s="191"/>
      <c r="T580" s="89"/>
      <c r="U580" s="89"/>
      <c r="V580" s="89"/>
      <c r="W580" s="191"/>
      <c r="X580" s="191"/>
      <c r="Z580" s="45"/>
      <c r="AA580" s="45"/>
      <c r="AB580" s="45"/>
    </row>
    <row r="581" spans="3:28" ht="15" customHeight="1" x14ac:dyDescent="0.25">
      <c r="C581" s="89"/>
      <c r="E581" s="89"/>
      <c r="F581" s="89"/>
      <c r="G581" s="89"/>
      <c r="H581" s="89"/>
      <c r="I581" s="89"/>
      <c r="J581" s="89"/>
      <c r="K581" s="89"/>
      <c r="L581" s="89"/>
      <c r="M581" s="89"/>
      <c r="N581" s="89"/>
      <c r="O581" s="89"/>
      <c r="P581" s="89"/>
      <c r="Q581" s="89"/>
      <c r="R581" s="191"/>
      <c r="S581" s="191"/>
      <c r="T581" s="89"/>
      <c r="U581" s="89"/>
      <c r="V581" s="89"/>
      <c r="W581" s="191"/>
      <c r="X581" s="191"/>
      <c r="Z581" s="45"/>
      <c r="AA581" s="45"/>
      <c r="AB581" s="45"/>
    </row>
    <row r="582" spans="3:28" ht="15" customHeight="1" x14ac:dyDescent="0.25">
      <c r="C582" s="89"/>
      <c r="E582" s="89"/>
      <c r="F582" s="89"/>
      <c r="G582" s="89"/>
      <c r="H582" s="89"/>
      <c r="I582" s="89"/>
      <c r="J582" s="89"/>
      <c r="K582" s="89"/>
      <c r="L582" s="89"/>
      <c r="M582" s="89"/>
      <c r="N582" s="89"/>
      <c r="O582" s="89"/>
      <c r="P582" s="89"/>
      <c r="Q582" s="89"/>
      <c r="R582" s="191"/>
      <c r="S582" s="191"/>
      <c r="T582" s="89"/>
      <c r="U582" s="89"/>
      <c r="V582" s="89"/>
      <c r="W582" s="191"/>
      <c r="X582" s="191"/>
      <c r="Z582" s="45"/>
      <c r="AA582" s="45"/>
      <c r="AB582" s="45"/>
    </row>
    <row r="583" spans="3:28" ht="15" customHeight="1" x14ac:dyDescent="0.25">
      <c r="C583" s="89"/>
      <c r="E583" s="89"/>
      <c r="F583" s="89"/>
      <c r="G583" s="89"/>
      <c r="H583" s="89"/>
      <c r="I583" s="89"/>
      <c r="J583" s="89"/>
      <c r="K583" s="89"/>
      <c r="L583" s="89"/>
      <c r="M583" s="89"/>
      <c r="N583" s="89"/>
      <c r="O583" s="89"/>
      <c r="P583" s="89"/>
      <c r="Q583" s="89"/>
      <c r="R583" s="191"/>
      <c r="S583" s="191"/>
      <c r="T583" s="89"/>
      <c r="U583" s="89"/>
      <c r="V583" s="89"/>
      <c r="W583" s="191"/>
      <c r="X583" s="191"/>
      <c r="Z583" s="45"/>
      <c r="AA583" s="45"/>
      <c r="AB583" s="45"/>
    </row>
    <row r="584" spans="3:28" ht="15" customHeight="1" x14ac:dyDescent="0.25">
      <c r="C584" s="89"/>
      <c r="E584" s="89"/>
      <c r="F584" s="89"/>
      <c r="G584" s="89"/>
      <c r="H584" s="89"/>
      <c r="I584" s="89"/>
      <c r="J584" s="89"/>
      <c r="K584" s="89"/>
      <c r="L584" s="89"/>
      <c r="M584" s="89"/>
      <c r="N584" s="89"/>
      <c r="O584" s="89"/>
      <c r="P584" s="89"/>
      <c r="Q584" s="89"/>
      <c r="R584" s="191"/>
      <c r="S584" s="191"/>
      <c r="T584" s="89"/>
      <c r="U584" s="89"/>
      <c r="V584" s="89"/>
      <c r="W584" s="191"/>
      <c r="X584" s="191"/>
      <c r="Z584" s="45"/>
      <c r="AA584" s="45"/>
      <c r="AB584" s="45"/>
    </row>
    <row r="585" spans="3:28" ht="15" customHeight="1" x14ac:dyDescent="0.25">
      <c r="C585" s="89"/>
      <c r="E585" s="89"/>
      <c r="F585" s="89"/>
      <c r="G585" s="89"/>
      <c r="H585" s="89"/>
      <c r="I585" s="89"/>
      <c r="J585" s="89"/>
      <c r="K585" s="89"/>
      <c r="L585" s="89"/>
      <c r="M585" s="89"/>
      <c r="N585" s="89"/>
      <c r="O585" s="89"/>
      <c r="P585" s="89"/>
      <c r="Q585" s="89"/>
      <c r="R585" s="191"/>
      <c r="S585" s="191"/>
      <c r="T585" s="89"/>
      <c r="U585" s="89"/>
      <c r="V585" s="89"/>
      <c r="W585" s="191"/>
      <c r="X585" s="191"/>
      <c r="Z585" s="45"/>
      <c r="AA585" s="45"/>
      <c r="AB585" s="45"/>
    </row>
    <row r="586" spans="3:28" ht="15" customHeight="1" x14ac:dyDescent="0.25">
      <c r="C586" s="89"/>
      <c r="E586" s="89"/>
      <c r="F586" s="89"/>
      <c r="G586" s="89"/>
      <c r="H586" s="89"/>
      <c r="I586" s="89"/>
      <c r="J586" s="89"/>
      <c r="K586" s="89"/>
      <c r="L586" s="89"/>
      <c r="M586" s="89"/>
      <c r="N586" s="89"/>
      <c r="O586" s="89"/>
      <c r="P586" s="89"/>
      <c r="Q586" s="89"/>
      <c r="R586" s="191"/>
      <c r="S586" s="191"/>
      <c r="T586" s="89"/>
      <c r="U586" s="89"/>
      <c r="V586" s="89"/>
      <c r="W586" s="191"/>
      <c r="X586" s="191"/>
      <c r="Z586" s="45"/>
      <c r="AA586" s="45"/>
      <c r="AB586" s="45"/>
    </row>
    <row r="587" spans="3:28" ht="15" customHeight="1" x14ac:dyDescent="0.25">
      <c r="C587" s="89"/>
      <c r="E587" s="89"/>
      <c r="F587" s="89"/>
      <c r="G587" s="89"/>
      <c r="H587" s="89"/>
      <c r="I587" s="89"/>
      <c r="J587" s="89"/>
      <c r="K587" s="89"/>
      <c r="L587" s="89"/>
      <c r="M587" s="89"/>
      <c r="N587" s="89"/>
      <c r="O587" s="89"/>
      <c r="P587" s="89"/>
      <c r="Q587" s="89"/>
      <c r="R587" s="191"/>
      <c r="S587" s="191"/>
      <c r="T587" s="89"/>
      <c r="U587" s="89"/>
      <c r="V587" s="89"/>
      <c r="W587" s="191"/>
      <c r="X587" s="191"/>
      <c r="Z587" s="45"/>
      <c r="AA587" s="45"/>
      <c r="AB587" s="45"/>
    </row>
    <row r="588" spans="3:28" ht="15" customHeight="1" x14ac:dyDescent="0.25">
      <c r="C588" s="89"/>
      <c r="E588" s="89"/>
      <c r="F588" s="89"/>
      <c r="G588" s="89"/>
      <c r="H588" s="89"/>
      <c r="I588" s="89"/>
      <c r="J588" s="89"/>
      <c r="K588" s="89"/>
      <c r="L588" s="89"/>
      <c r="M588" s="89"/>
      <c r="N588" s="89"/>
      <c r="O588" s="89"/>
      <c r="P588" s="89"/>
      <c r="Q588" s="89"/>
      <c r="R588" s="191"/>
      <c r="S588" s="191"/>
      <c r="T588" s="89"/>
      <c r="U588" s="89"/>
      <c r="V588" s="89"/>
      <c r="W588" s="191"/>
      <c r="X588" s="191"/>
      <c r="Z588" s="45"/>
      <c r="AA588" s="45"/>
      <c r="AB588" s="45"/>
    </row>
    <row r="589" spans="3:28" ht="15" customHeight="1" x14ac:dyDescent="0.25">
      <c r="C589" s="89"/>
      <c r="E589" s="89"/>
      <c r="F589" s="89"/>
      <c r="G589" s="89"/>
      <c r="H589" s="89"/>
      <c r="I589" s="89"/>
      <c r="J589" s="89"/>
      <c r="K589" s="89"/>
      <c r="L589" s="89"/>
      <c r="M589" s="89"/>
      <c r="N589" s="89"/>
      <c r="O589" s="89"/>
      <c r="P589" s="89"/>
      <c r="Q589" s="89"/>
      <c r="R589" s="191"/>
      <c r="S589" s="191"/>
      <c r="T589" s="89"/>
      <c r="U589" s="89"/>
      <c r="V589" s="89"/>
      <c r="W589" s="191"/>
      <c r="X589" s="191"/>
      <c r="Z589" s="45"/>
      <c r="AA589" s="45"/>
      <c r="AB589" s="45"/>
    </row>
    <row r="590" spans="3:28" ht="15" customHeight="1" x14ac:dyDescent="0.25">
      <c r="C590" s="89"/>
      <c r="E590" s="89"/>
      <c r="F590" s="89"/>
      <c r="G590" s="89"/>
      <c r="H590" s="89"/>
      <c r="I590" s="89"/>
      <c r="J590" s="89"/>
      <c r="K590" s="89"/>
      <c r="L590" s="89"/>
      <c r="M590" s="89"/>
      <c r="N590" s="89"/>
      <c r="O590" s="89"/>
      <c r="P590" s="89"/>
      <c r="Q590" s="89"/>
      <c r="R590" s="191"/>
      <c r="S590" s="191"/>
      <c r="T590" s="89"/>
      <c r="U590" s="89"/>
      <c r="V590" s="89"/>
      <c r="W590" s="191"/>
      <c r="X590" s="191"/>
      <c r="Z590" s="45"/>
      <c r="AA590" s="45"/>
      <c r="AB590" s="45"/>
    </row>
    <row r="591" spans="3:28" ht="15" customHeight="1" x14ac:dyDescent="0.25">
      <c r="C591" s="89"/>
      <c r="E591" s="89"/>
      <c r="F591" s="89"/>
      <c r="G591" s="89"/>
      <c r="H591" s="89"/>
      <c r="I591" s="89"/>
      <c r="J591" s="89"/>
      <c r="K591" s="89"/>
      <c r="L591" s="89"/>
      <c r="M591" s="89"/>
      <c r="N591" s="89"/>
      <c r="O591" s="89"/>
      <c r="P591" s="89"/>
      <c r="Q591" s="89"/>
      <c r="R591" s="191"/>
      <c r="S591" s="191"/>
      <c r="T591" s="89"/>
      <c r="U591" s="89"/>
      <c r="V591" s="89"/>
      <c r="W591" s="191"/>
      <c r="X591" s="191"/>
      <c r="Z591" s="45"/>
      <c r="AA591" s="45"/>
      <c r="AB591" s="45"/>
    </row>
    <row r="592" spans="3:28" ht="15" customHeight="1" x14ac:dyDescent="0.25">
      <c r="C592" s="89"/>
      <c r="E592" s="89"/>
      <c r="F592" s="89"/>
      <c r="G592" s="89"/>
      <c r="H592" s="89"/>
      <c r="I592" s="89"/>
      <c r="J592" s="89"/>
      <c r="K592" s="89"/>
      <c r="L592" s="89"/>
      <c r="M592" s="89"/>
      <c r="N592" s="89"/>
      <c r="O592" s="89"/>
      <c r="P592" s="89"/>
      <c r="Q592" s="89"/>
      <c r="R592" s="191"/>
      <c r="S592" s="191"/>
      <c r="T592" s="89"/>
      <c r="U592" s="89"/>
      <c r="V592" s="89"/>
      <c r="W592" s="191"/>
      <c r="X592" s="191"/>
      <c r="Z592" s="45"/>
      <c r="AA592" s="45"/>
      <c r="AB592" s="45"/>
    </row>
    <row r="593" spans="3:28" ht="15" customHeight="1" x14ac:dyDescent="0.25">
      <c r="C593" s="89"/>
      <c r="E593" s="89"/>
      <c r="F593" s="89"/>
      <c r="G593" s="89"/>
      <c r="H593" s="89"/>
      <c r="I593" s="89"/>
      <c r="J593" s="89"/>
      <c r="K593" s="89"/>
      <c r="L593" s="89"/>
      <c r="M593" s="89"/>
      <c r="N593" s="89"/>
      <c r="O593" s="89"/>
      <c r="P593" s="89"/>
      <c r="Q593" s="89"/>
      <c r="R593" s="191"/>
      <c r="S593" s="191"/>
      <c r="T593" s="89"/>
      <c r="U593" s="89"/>
      <c r="V593" s="89"/>
      <c r="W593" s="191"/>
      <c r="X593" s="191"/>
      <c r="Z593" s="45"/>
      <c r="AA593" s="45"/>
      <c r="AB593" s="45"/>
    </row>
    <row r="594" spans="3:28" ht="15" customHeight="1" x14ac:dyDescent="0.25">
      <c r="C594" s="89"/>
      <c r="E594" s="89"/>
      <c r="F594" s="89"/>
      <c r="G594" s="89"/>
      <c r="H594" s="89"/>
      <c r="I594" s="89"/>
      <c r="J594" s="89"/>
      <c r="K594" s="89"/>
      <c r="L594" s="89"/>
      <c r="M594" s="89"/>
      <c r="N594" s="89"/>
      <c r="O594" s="89"/>
      <c r="P594" s="89"/>
      <c r="Q594" s="89"/>
      <c r="R594" s="191"/>
      <c r="S594" s="191"/>
      <c r="T594" s="89"/>
      <c r="U594" s="89"/>
      <c r="V594" s="89"/>
      <c r="W594" s="191"/>
      <c r="X594" s="191"/>
      <c r="Z594" s="45"/>
      <c r="AA594" s="45"/>
      <c r="AB594" s="45"/>
    </row>
    <row r="595" spans="3:28" ht="15" customHeight="1" x14ac:dyDescent="0.25">
      <c r="C595" s="89"/>
      <c r="E595" s="89"/>
      <c r="F595" s="89"/>
      <c r="G595" s="89"/>
      <c r="H595" s="89"/>
      <c r="I595" s="89"/>
      <c r="J595" s="89"/>
      <c r="K595" s="89"/>
      <c r="L595" s="89"/>
      <c r="M595" s="89"/>
      <c r="N595" s="89"/>
      <c r="O595" s="89"/>
      <c r="P595" s="89"/>
      <c r="Q595" s="89"/>
      <c r="R595" s="191"/>
      <c r="S595" s="191"/>
      <c r="T595" s="89"/>
      <c r="U595" s="89"/>
      <c r="V595" s="89"/>
      <c r="W595" s="191"/>
      <c r="X595" s="191"/>
      <c r="Z595" s="45"/>
      <c r="AA595" s="45"/>
      <c r="AB595" s="45"/>
    </row>
    <row r="596" spans="3:28" ht="15" customHeight="1" x14ac:dyDescent="0.25">
      <c r="C596" s="89"/>
      <c r="E596" s="89"/>
      <c r="F596" s="89"/>
      <c r="G596" s="89"/>
      <c r="H596" s="89"/>
      <c r="I596" s="89"/>
      <c r="J596" s="89"/>
      <c r="K596" s="89"/>
      <c r="L596" s="89"/>
      <c r="M596" s="89"/>
      <c r="N596" s="89"/>
      <c r="O596" s="89"/>
      <c r="P596" s="89"/>
      <c r="Q596" s="89"/>
      <c r="R596" s="191"/>
      <c r="S596" s="191"/>
      <c r="T596" s="89"/>
      <c r="U596" s="89"/>
      <c r="V596" s="89"/>
      <c r="W596" s="191"/>
      <c r="X596" s="191"/>
      <c r="Z596" s="45"/>
      <c r="AA596" s="45"/>
      <c r="AB596" s="45"/>
    </row>
    <row r="597" spans="3:28" ht="15" customHeight="1" x14ac:dyDescent="0.25">
      <c r="C597" s="89"/>
      <c r="E597" s="89"/>
      <c r="F597" s="89"/>
      <c r="G597" s="89"/>
      <c r="H597" s="89"/>
      <c r="I597" s="89"/>
      <c r="J597" s="89"/>
      <c r="K597" s="89"/>
      <c r="L597" s="89"/>
      <c r="M597" s="89"/>
      <c r="N597" s="89"/>
      <c r="O597" s="89"/>
      <c r="P597" s="89"/>
      <c r="Q597" s="89"/>
      <c r="R597" s="191"/>
      <c r="S597" s="191"/>
      <c r="T597" s="89"/>
      <c r="U597" s="89"/>
      <c r="V597" s="89"/>
      <c r="W597" s="191"/>
      <c r="X597" s="191"/>
      <c r="Z597" s="45"/>
      <c r="AA597" s="45"/>
      <c r="AB597" s="45"/>
    </row>
    <row r="598" spans="3:28" ht="15" customHeight="1" x14ac:dyDescent="0.25">
      <c r="C598" s="89"/>
      <c r="E598" s="89"/>
      <c r="F598" s="89"/>
      <c r="G598" s="89"/>
      <c r="H598" s="89"/>
      <c r="I598" s="89"/>
      <c r="J598" s="89"/>
      <c r="K598" s="89"/>
      <c r="L598" s="89"/>
      <c r="M598" s="89"/>
      <c r="N598" s="89"/>
      <c r="O598" s="89"/>
      <c r="P598" s="89"/>
      <c r="Q598" s="89"/>
      <c r="R598" s="191"/>
      <c r="S598" s="191"/>
      <c r="T598" s="89"/>
      <c r="U598" s="89"/>
      <c r="V598" s="89"/>
      <c r="W598" s="191"/>
      <c r="X598" s="191"/>
      <c r="Z598" s="45"/>
      <c r="AA598" s="45"/>
      <c r="AB598" s="45"/>
    </row>
    <row r="599" spans="3:28" ht="15" customHeight="1" x14ac:dyDescent="0.25">
      <c r="C599" s="89"/>
      <c r="E599" s="89"/>
      <c r="F599" s="89"/>
      <c r="G599" s="89"/>
      <c r="H599" s="89"/>
      <c r="I599" s="89"/>
      <c r="J599" s="89"/>
      <c r="K599" s="89"/>
      <c r="L599" s="89"/>
      <c r="M599" s="89"/>
      <c r="N599" s="89"/>
      <c r="O599" s="89"/>
      <c r="P599" s="89"/>
      <c r="Q599" s="89"/>
      <c r="R599" s="191"/>
      <c r="S599" s="191"/>
      <c r="T599" s="89"/>
      <c r="U599" s="89"/>
      <c r="V599" s="89"/>
      <c r="W599" s="191"/>
      <c r="X599" s="191"/>
      <c r="Z599" s="45"/>
      <c r="AA599" s="45"/>
      <c r="AB599" s="45"/>
    </row>
    <row r="600" spans="3:28" ht="15" customHeight="1" x14ac:dyDescent="0.25">
      <c r="C600" s="89"/>
      <c r="E600" s="89"/>
      <c r="F600" s="89"/>
      <c r="G600" s="89"/>
      <c r="H600" s="89"/>
      <c r="I600" s="89"/>
      <c r="J600" s="89"/>
      <c r="K600" s="89"/>
      <c r="L600" s="89"/>
      <c r="M600" s="89"/>
      <c r="N600" s="89"/>
      <c r="O600" s="89"/>
      <c r="P600" s="89"/>
      <c r="Q600" s="89"/>
      <c r="R600" s="191"/>
      <c r="S600" s="191"/>
      <c r="T600" s="89"/>
      <c r="U600" s="89"/>
      <c r="V600" s="89"/>
      <c r="W600" s="191"/>
      <c r="X600" s="191"/>
      <c r="Z600" s="45"/>
      <c r="AA600" s="45"/>
      <c r="AB600" s="45"/>
    </row>
    <row r="601" spans="3:28" ht="15" customHeight="1" x14ac:dyDescent="0.25">
      <c r="C601" s="89"/>
      <c r="E601" s="89"/>
      <c r="F601" s="89"/>
      <c r="G601" s="89"/>
      <c r="H601" s="89"/>
      <c r="I601" s="89"/>
      <c r="J601" s="89"/>
      <c r="K601" s="89"/>
      <c r="L601" s="89"/>
      <c r="M601" s="89"/>
      <c r="N601" s="89"/>
      <c r="O601" s="89"/>
      <c r="P601" s="89"/>
      <c r="Q601" s="89"/>
      <c r="R601" s="191"/>
      <c r="S601" s="191"/>
      <c r="T601" s="89"/>
      <c r="U601" s="89"/>
      <c r="V601" s="89"/>
      <c r="W601" s="191"/>
      <c r="X601" s="191"/>
      <c r="Z601" s="45"/>
      <c r="AA601" s="45"/>
      <c r="AB601" s="45"/>
    </row>
    <row r="602" spans="3:28" ht="15" customHeight="1" x14ac:dyDescent="0.25">
      <c r="C602" s="89"/>
      <c r="E602" s="89"/>
      <c r="F602" s="89"/>
      <c r="G602" s="89"/>
      <c r="H602" s="89"/>
      <c r="I602" s="89"/>
      <c r="J602" s="89"/>
      <c r="K602" s="89"/>
      <c r="L602" s="89"/>
      <c r="M602" s="89"/>
      <c r="N602" s="89"/>
      <c r="O602" s="89"/>
      <c r="P602" s="89"/>
      <c r="Q602" s="89"/>
      <c r="R602" s="191"/>
      <c r="S602" s="191"/>
      <c r="T602" s="89"/>
      <c r="U602" s="89"/>
      <c r="V602" s="89"/>
      <c r="W602" s="191"/>
      <c r="X602" s="191"/>
      <c r="Z602" s="45"/>
      <c r="AA602" s="45"/>
      <c r="AB602" s="45"/>
    </row>
    <row r="603" spans="3:28" ht="15" customHeight="1" x14ac:dyDescent="0.25">
      <c r="C603" s="89"/>
      <c r="E603" s="89"/>
      <c r="F603" s="89"/>
      <c r="G603" s="89"/>
      <c r="H603" s="89"/>
      <c r="I603" s="89"/>
      <c r="J603" s="89"/>
      <c r="K603" s="89"/>
      <c r="L603" s="89"/>
      <c r="M603" s="89"/>
      <c r="N603" s="89"/>
      <c r="O603" s="89"/>
      <c r="P603" s="89"/>
      <c r="Q603" s="89"/>
      <c r="R603" s="191"/>
      <c r="S603" s="191"/>
      <c r="T603" s="89"/>
      <c r="U603" s="89"/>
      <c r="V603" s="89"/>
      <c r="W603" s="191"/>
      <c r="X603" s="191"/>
      <c r="Z603" s="45"/>
      <c r="AA603" s="45"/>
      <c r="AB603" s="45"/>
    </row>
    <row r="604" spans="3:28" ht="15" customHeight="1" x14ac:dyDescent="0.25">
      <c r="C604" s="89"/>
      <c r="E604" s="89"/>
      <c r="F604" s="89"/>
      <c r="G604" s="89"/>
      <c r="H604" s="89"/>
      <c r="I604" s="89"/>
      <c r="J604" s="89"/>
      <c r="K604" s="89"/>
      <c r="L604" s="89"/>
      <c r="M604" s="89"/>
      <c r="N604" s="89"/>
      <c r="O604" s="89"/>
      <c r="P604" s="89"/>
      <c r="Q604" s="89"/>
      <c r="R604" s="191"/>
      <c r="S604" s="191"/>
      <c r="T604" s="89"/>
      <c r="U604" s="89"/>
      <c r="V604" s="89"/>
      <c r="W604" s="191"/>
      <c r="X604" s="191"/>
      <c r="Z604" s="45"/>
      <c r="AA604" s="45"/>
      <c r="AB604" s="45"/>
    </row>
    <row r="605" spans="3:28" ht="15" customHeight="1" x14ac:dyDescent="0.25">
      <c r="C605" s="89"/>
      <c r="E605" s="89"/>
      <c r="F605" s="89"/>
      <c r="G605" s="89"/>
      <c r="H605" s="89"/>
      <c r="I605" s="89"/>
      <c r="J605" s="89"/>
      <c r="K605" s="89"/>
      <c r="L605" s="89"/>
      <c r="M605" s="89"/>
      <c r="N605" s="89"/>
      <c r="O605" s="89"/>
      <c r="P605" s="89"/>
      <c r="Q605" s="89"/>
      <c r="R605" s="191"/>
      <c r="S605" s="191"/>
      <c r="T605" s="89"/>
      <c r="U605" s="89"/>
      <c r="V605" s="89"/>
      <c r="W605" s="191"/>
      <c r="X605" s="191"/>
      <c r="Z605" s="45"/>
      <c r="AA605" s="45"/>
      <c r="AB605" s="45"/>
    </row>
    <row r="606" spans="3:28" ht="15" customHeight="1" x14ac:dyDescent="0.25">
      <c r="C606" s="89"/>
      <c r="E606" s="89"/>
      <c r="F606" s="89"/>
      <c r="G606" s="89"/>
      <c r="H606" s="89"/>
      <c r="I606" s="89"/>
      <c r="J606" s="89"/>
      <c r="K606" s="89"/>
      <c r="L606" s="89"/>
      <c r="M606" s="89"/>
      <c r="N606" s="89"/>
      <c r="O606" s="89"/>
      <c r="P606" s="89"/>
      <c r="Q606" s="89"/>
      <c r="R606" s="191"/>
      <c r="S606" s="191"/>
      <c r="T606" s="89"/>
      <c r="U606" s="89"/>
      <c r="V606" s="89"/>
      <c r="W606" s="191"/>
      <c r="X606" s="191"/>
      <c r="Z606" s="45"/>
      <c r="AA606" s="45"/>
      <c r="AB606" s="45"/>
    </row>
    <row r="607" spans="3:28" ht="15" customHeight="1" x14ac:dyDescent="0.25">
      <c r="C607" s="89"/>
      <c r="E607" s="89"/>
      <c r="F607" s="89"/>
      <c r="G607" s="89"/>
      <c r="H607" s="89"/>
      <c r="I607" s="89"/>
      <c r="J607" s="89"/>
      <c r="K607" s="89"/>
      <c r="L607" s="89"/>
      <c r="M607" s="89"/>
      <c r="N607" s="89"/>
      <c r="O607" s="89"/>
      <c r="P607" s="89"/>
      <c r="Q607" s="89"/>
      <c r="R607" s="191"/>
      <c r="S607" s="191"/>
      <c r="T607" s="89"/>
      <c r="U607" s="89"/>
      <c r="V607" s="89"/>
      <c r="W607" s="191"/>
      <c r="X607" s="191"/>
      <c r="Z607" s="45"/>
      <c r="AA607" s="45"/>
      <c r="AB607" s="45"/>
    </row>
    <row r="608" spans="3:28" ht="15" customHeight="1" x14ac:dyDescent="0.25">
      <c r="C608" s="89"/>
      <c r="E608" s="89"/>
      <c r="F608" s="89"/>
      <c r="G608" s="89"/>
      <c r="H608" s="89"/>
      <c r="I608" s="89"/>
      <c r="J608" s="89"/>
      <c r="K608" s="89"/>
      <c r="L608" s="89"/>
      <c r="M608" s="89"/>
      <c r="N608" s="89"/>
      <c r="O608" s="89"/>
      <c r="P608" s="89"/>
      <c r="Q608" s="89"/>
      <c r="R608" s="191"/>
      <c r="S608" s="191"/>
      <c r="T608" s="89"/>
      <c r="U608" s="89"/>
      <c r="V608" s="89"/>
      <c r="W608" s="191"/>
      <c r="X608" s="191"/>
      <c r="Z608" s="45"/>
      <c r="AA608" s="45"/>
      <c r="AB608" s="45"/>
    </row>
    <row r="609" spans="3:28" ht="15" customHeight="1" x14ac:dyDescent="0.25">
      <c r="C609" s="89"/>
      <c r="E609" s="89"/>
      <c r="F609" s="89"/>
      <c r="G609" s="89"/>
      <c r="H609" s="89"/>
      <c r="I609" s="89"/>
      <c r="J609" s="89"/>
      <c r="K609" s="89"/>
      <c r="L609" s="89"/>
      <c r="M609" s="89"/>
      <c r="N609" s="89"/>
      <c r="O609" s="89"/>
      <c r="P609" s="89"/>
      <c r="Q609" s="89"/>
      <c r="R609" s="191"/>
      <c r="S609" s="191"/>
      <c r="T609" s="89"/>
      <c r="U609" s="89"/>
      <c r="V609" s="89"/>
      <c r="W609" s="191"/>
      <c r="X609" s="191"/>
      <c r="Z609" s="45"/>
      <c r="AA609" s="45"/>
      <c r="AB609" s="45"/>
    </row>
    <row r="610" spans="3:28" ht="15" customHeight="1" x14ac:dyDescent="0.25">
      <c r="C610" s="89"/>
      <c r="E610" s="89"/>
      <c r="F610" s="89"/>
      <c r="G610" s="89"/>
      <c r="H610" s="89"/>
      <c r="I610" s="89"/>
      <c r="J610" s="89"/>
      <c r="K610" s="89"/>
      <c r="L610" s="89"/>
      <c r="M610" s="89"/>
      <c r="N610" s="89"/>
      <c r="O610" s="89"/>
      <c r="P610" s="89"/>
      <c r="Q610" s="89"/>
      <c r="R610" s="191"/>
      <c r="S610" s="191"/>
      <c r="T610" s="89"/>
      <c r="U610" s="89"/>
      <c r="V610" s="89"/>
      <c r="W610" s="191"/>
      <c r="X610" s="191"/>
      <c r="Z610" s="45"/>
      <c r="AA610" s="45"/>
      <c r="AB610" s="45"/>
    </row>
    <row r="611" spans="3:28" ht="15" customHeight="1" x14ac:dyDescent="0.25">
      <c r="C611" s="89"/>
      <c r="E611" s="89"/>
      <c r="F611" s="89"/>
      <c r="G611" s="89"/>
      <c r="H611" s="89"/>
      <c r="I611" s="89"/>
      <c r="J611" s="89"/>
      <c r="K611" s="89"/>
      <c r="L611" s="89"/>
      <c r="M611" s="89"/>
      <c r="N611" s="89"/>
      <c r="O611" s="89"/>
      <c r="P611" s="89"/>
      <c r="Q611" s="89"/>
      <c r="R611" s="191"/>
      <c r="S611" s="191"/>
      <c r="T611" s="89"/>
      <c r="U611" s="89"/>
      <c r="V611" s="89"/>
      <c r="W611" s="191"/>
      <c r="X611" s="191"/>
      <c r="Z611" s="45"/>
      <c r="AA611" s="45"/>
      <c r="AB611" s="45"/>
    </row>
    <row r="612" spans="3:28" ht="15" customHeight="1" x14ac:dyDescent="0.25">
      <c r="C612" s="89"/>
      <c r="E612" s="89"/>
      <c r="F612" s="89"/>
      <c r="G612" s="89"/>
      <c r="H612" s="89"/>
      <c r="I612" s="89"/>
      <c r="J612" s="89"/>
      <c r="K612" s="89"/>
      <c r="L612" s="89"/>
      <c r="M612" s="89"/>
      <c r="N612" s="89"/>
      <c r="O612" s="89"/>
      <c r="P612" s="89"/>
      <c r="Q612" s="89"/>
      <c r="R612" s="191"/>
      <c r="S612" s="191"/>
      <c r="T612" s="89"/>
      <c r="U612" s="89"/>
      <c r="V612" s="89"/>
      <c r="W612" s="191"/>
      <c r="X612" s="191"/>
      <c r="Z612" s="45"/>
      <c r="AA612" s="45"/>
      <c r="AB612" s="45"/>
    </row>
    <row r="613" spans="3:28" ht="15" customHeight="1" x14ac:dyDescent="0.25">
      <c r="C613" s="89"/>
      <c r="E613" s="89"/>
      <c r="F613" s="89"/>
      <c r="G613" s="89"/>
      <c r="H613" s="89"/>
      <c r="I613" s="89"/>
      <c r="J613" s="89"/>
      <c r="K613" s="89"/>
      <c r="L613" s="89"/>
      <c r="M613" s="89"/>
      <c r="N613" s="89"/>
      <c r="O613" s="89"/>
      <c r="P613" s="89"/>
      <c r="Q613" s="89"/>
      <c r="R613" s="191"/>
      <c r="S613" s="191"/>
      <c r="T613" s="89"/>
      <c r="U613" s="89"/>
      <c r="V613" s="89"/>
      <c r="W613" s="191"/>
      <c r="X613" s="191"/>
      <c r="Z613" s="45"/>
      <c r="AA613" s="45"/>
      <c r="AB613" s="45"/>
    </row>
    <row r="614" spans="3:28" ht="15" customHeight="1" x14ac:dyDescent="0.25">
      <c r="C614" s="89"/>
      <c r="E614" s="89"/>
      <c r="F614" s="89"/>
      <c r="G614" s="89"/>
      <c r="H614" s="89"/>
      <c r="I614" s="89"/>
      <c r="J614" s="89"/>
      <c r="K614" s="89"/>
      <c r="L614" s="89"/>
      <c r="M614" s="89"/>
      <c r="N614" s="89"/>
      <c r="O614" s="89"/>
      <c r="P614" s="89"/>
      <c r="Q614" s="89"/>
      <c r="R614" s="191"/>
      <c r="S614" s="191"/>
      <c r="T614" s="89"/>
      <c r="U614" s="89"/>
      <c r="V614" s="89"/>
      <c r="W614" s="191"/>
      <c r="X614" s="191"/>
      <c r="Z614" s="45"/>
      <c r="AA614" s="45"/>
      <c r="AB614" s="45"/>
    </row>
    <row r="615" spans="3:28" ht="15" customHeight="1" x14ac:dyDescent="0.25">
      <c r="C615" s="89"/>
      <c r="E615" s="89"/>
      <c r="F615" s="89"/>
      <c r="G615" s="89"/>
      <c r="H615" s="89"/>
      <c r="I615" s="89"/>
      <c r="J615" s="89"/>
      <c r="K615" s="89"/>
      <c r="L615" s="89"/>
      <c r="M615" s="89"/>
      <c r="N615" s="89"/>
      <c r="O615" s="89"/>
      <c r="P615" s="89"/>
      <c r="Q615" s="89"/>
      <c r="R615" s="191"/>
      <c r="S615" s="191"/>
      <c r="T615" s="89"/>
      <c r="U615" s="89"/>
      <c r="V615" s="89"/>
      <c r="W615" s="191"/>
      <c r="X615" s="191"/>
      <c r="Z615" s="45"/>
      <c r="AA615" s="45"/>
      <c r="AB615" s="45"/>
    </row>
    <row r="616" spans="3:28" ht="15" customHeight="1" x14ac:dyDescent="0.25">
      <c r="C616" s="89"/>
      <c r="E616" s="89"/>
      <c r="F616" s="89"/>
      <c r="G616" s="89"/>
      <c r="H616" s="89"/>
      <c r="I616" s="89"/>
      <c r="J616" s="89"/>
      <c r="K616" s="89"/>
      <c r="L616" s="89"/>
      <c r="M616" s="89"/>
      <c r="N616" s="89"/>
      <c r="O616" s="89"/>
      <c r="P616" s="89"/>
      <c r="Q616" s="89"/>
      <c r="R616" s="191"/>
      <c r="S616" s="191"/>
      <c r="T616" s="89"/>
      <c r="U616" s="89"/>
      <c r="V616" s="89"/>
      <c r="W616" s="191"/>
      <c r="X616" s="191"/>
      <c r="Z616" s="45"/>
      <c r="AA616" s="45"/>
      <c r="AB616" s="45"/>
    </row>
    <row r="617" spans="3:28" ht="15" customHeight="1" x14ac:dyDescent="0.25">
      <c r="C617" s="89"/>
      <c r="E617" s="89"/>
      <c r="F617" s="89"/>
      <c r="G617" s="89"/>
      <c r="H617" s="89"/>
      <c r="I617" s="89"/>
      <c r="J617" s="89"/>
      <c r="K617" s="89"/>
      <c r="L617" s="89"/>
      <c r="M617" s="89"/>
      <c r="N617" s="89"/>
      <c r="O617" s="89"/>
      <c r="P617" s="89"/>
      <c r="Q617" s="89"/>
      <c r="R617" s="191"/>
      <c r="S617" s="191"/>
      <c r="T617" s="89"/>
      <c r="U617" s="89"/>
      <c r="V617" s="89"/>
      <c r="W617" s="191"/>
      <c r="X617" s="191"/>
      <c r="Z617" s="45"/>
      <c r="AA617" s="45"/>
      <c r="AB617" s="45"/>
    </row>
    <row r="618" spans="3:28" ht="15" customHeight="1" x14ac:dyDescent="0.25">
      <c r="C618" s="89"/>
      <c r="E618" s="89"/>
      <c r="F618" s="89"/>
      <c r="G618" s="89"/>
      <c r="H618" s="89"/>
      <c r="I618" s="89"/>
      <c r="J618" s="89"/>
      <c r="K618" s="89"/>
      <c r="L618" s="89"/>
      <c r="M618" s="89"/>
      <c r="N618" s="89"/>
      <c r="O618" s="89"/>
      <c r="P618" s="89"/>
      <c r="Q618" s="89"/>
      <c r="R618" s="191"/>
      <c r="S618" s="191"/>
      <c r="T618" s="89"/>
      <c r="U618" s="89"/>
      <c r="V618" s="89"/>
      <c r="W618" s="191"/>
      <c r="X618" s="191"/>
      <c r="Z618" s="45"/>
      <c r="AA618" s="45"/>
      <c r="AB618" s="45"/>
    </row>
    <row r="619" spans="3:28" ht="15" customHeight="1" x14ac:dyDescent="0.25">
      <c r="C619" s="89"/>
      <c r="E619" s="89"/>
      <c r="F619" s="89"/>
      <c r="G619" s="89"/>
      <c r="H619" s="89"/>
      <c r="I619" s="89"/>
      <c r="J619" s="89"/>
      <c r="K619" s="89"/>
      <c r="L619" s="89"/>
      <c r="M619" s="89"/>
      <c r="N619" s="89"/>
      <c r="O619" s="89"/>
      <c r="P619" s="89"/>
      <c r="Q619" s="89"/>
      <c r="R619" s="191"/>
      <c r="S619" s="191"/>
      <c r="T619" s="89"/>
      <c r="U619" s="89"/>
      <c r="V619" s="89"/>
      <c r="W619" s="191"/>
      <c r="X619" s="191"/>
      <c r="Z619" s="45"/>
      <c r="AA619" s="45"/>
      <c r="AB619" s="45"/>
    </row>
    <row r="620" spans="3:28" ht="15" customHeight="1" x14ac:dyDescent="0.25">
      <c r="C620" s="89"/>
      <c r="E620" s="89"/>
      <c r="F620" s="89"/>
      <c r="G620" s="89"/>
      <c r="H620" s="89"/>
      <c r="I620" s="89"/>
      <c r="J620" s="89"/>
      <c r="K620" s="89"/>
      <c r="L620" s="89"/>
      <c r="M620" s="89"/>
      <c r="N620" s="89"/>
      <c r="O620" s="89"/>
      <c r="P620" s="89"/>
      <c r="Q620" s="89"/>
      <c r="R620" s="191"/>
      <c r="S620" s="191"/>
      <c r="T620" s="89"/>
      <c r="U620" s="89"/>
      <c r="V620" s="89"/>
      <c r="W620" s="191"/>
      <c r="X620" s="191"/>
      <c r="Z620" s="45"/>
      <c r="AA620" s="45"/>
      <c r="AB620" s="45"/>
    </row>
    <row r="621" spans="3:28" ht="15" customHeight="1" x14ac:dyDescent="0.25">
      <c r="C621" s="89"/>
      <c r="E621" s="89"/>
      <c r="F621" s="89"/>
      <c r="G621" s="89"/>
      <c r="H621" s="89"/>
      <c r="I621" s="89"/>
      <c r="J621" s="89"/>
      <c r="K621" s="89"/>
      <c r="L621" s="89"/>
      <c r="M621" s="89"/>
      <c r="N621" s="89"/>
      <c r="O621" s="89"/>
      <c r="P621" s="89"/>
      <c r="Q621" s="89"/>
      <c r="R621" s="191"/>
      <c r="S621" s="191"/>
      <c r="T621" s="89"/>
      <c r="U621" s="89"/>
      <c r="V621" s="89"/>
      <c r="W621" s="191"/>
      <c r="X621" s="191"/>
      <c r="Z621" s="45"/>
      <c r="AA621" s="45"/>
      <c r="AB621" s="45"/>
    </row>
    <row r="622" spans="3:28" ht="15" customHeight="1" x14ac:dyDescent="0.25">
      <c r="C622" s="89"/>
      <c r="E622" s="89"/>
      <c r="F622" s="89"/>
      <c r="G622" s="89"/>
      <c r="H622" s="89"/>
      <c r="I622" s="89"/>
      <c r="J622" s="89"/>
      <c r="K622" s="89"/>
      <c r="L622" s="89"/>
      <c r="M622" s="89"/>
      <c r="N622" s="89"/>
      <c r="O622" s="89"/>
      <c r="P622" s="89"/>
      <c r="Q622" s="89"/>
      <c r="R622" s="191"/>
      <c r="S622" s="191"/>
      <c r="T622" s="89"/>
      <c r="U622" s="89"/>
      <c r="V622" s="89"/>
      <c r="W622" s="191"/>
      <c r="X622" s="191"/>
      <c r="Z622" s="45"/>
      <c r="AA622" s="45"/>
      <c r="AB622" s="45"/>
    </row>
    <row r="623" spans="3:28" ht="15" customHeight="1" x14ac:dyDescent="0.25">
      <c r="C623" s="89"/>
      <c r="E623" s="89"/>
      <c r="F623" s="89"/>
      <c r="G623" s="89"/>
      <c r="H623" s="89"/>
      <c r="I623" s="89"/>
      <c r="J623" s="89"/>
      <c r="K623" s="89"/>
      <c r="L623" s="89"/>
      <c r="M623" s="89"/>
      <c r="N623" s="89"/>
      <c r="O623" s="89"/>
      <c r="P623" s="89"/>
      <c r="Q623" s="89"/>
      <c r="R623" s="191"/>
      <c r="S623" s="191"/>
      <c r="T623" s="89"/>
      <c r="U623" s="89"/>
      <c r="V623" s="89"/>
      <c r="W623" s="191"/>
      <c r="X623" s="191"/>
      <c r="Z623" s="45"/>
      <c r="AA623" s="45"/>
      <c r="AB623" s="45"/>
    </row>
    <row r="624" spans="3:28" ht="15" customHeight="1" x14ac:dyDescent="0.25">
      <c r="C624" s="89"/>
      <c r="E624" s="89"/>
      <c r="F624" s="89"/>
      <c r="G624" s="89"/>
      <c r="H624" s="89"/>
      <c r="I624" s="89"/>
      <c r="J624" s="89"/>
      <c r="K624" s="89"/>
      <c r="L624" s="89"/>
      <c r="M624" s="89"/>
      <c r="N624" s="89"/>
      <c r="O624" s="89"/>
      <c r="P624" s="89"/>
      <c r="Q624" s="89"/>
      <c r="R624" s="191"/>
      <c r="S624" s="191"/>
      <c r="T624" s="89"/>
      <c r="U624" s="89"/>
      <c r="V624" s="89"/>
      <c r="W624" s="191"/>
      <c r="X624" s="191"/>
      <c r="Z624" s="45"/>
      <c r="AA624" s="45"/>
      <c r="AB624" s="45"/>
    </row>
    <row r="625" spans="3:28" ht="15" customHeight="1" x14ac:dyDescent="0.25">
      <c r="C625" s="89"/>
      <c r="E625" s="89"/>
      <c r="F625" s="89"/>
      <c r="G625" s="89"/>
      <c r="H625" s="89"/>
      <c r="I625" s="89"/>
      <c r="J625" s="89"/>
      <c r="K625" s="89"/>
      <c r="L625" s="89"/>
      <c r="M625" s="89"/>
      <c r="N625" s="89"/>
      <c r="O625" s="89"/>
      <c r="P625" s="89"/>
      <c r="Q625" s="89"/>
      <c r="R625" s="191"/>
      <c r="S625" s="191"/>
      <c r="T625" s="89"/>
      <c r="U625" s="89"/>
      <c r="V625" s="89"/>
      <c r="W625" s="191"/>
      <c r="X625" s="191"/>
      <c r="Z625" s="45"/>
      <c r="AA625" s="45"/>
      <c r="AB625" s="45"/>
    </row>
    <row r="626" spans="3:28" ht="15" customHeight="1" x14ac:dyDescent="0.25">
      <c r="C626" s="89"/>
      <c r="E626" s="89"/>
      <c r="F626" s="89"/>
      <c r="G626" s="89"/>
      <c r="H626" s="89"/>
      <c r="I626" s="89"/>
      <c r="J626" s="89"/>
      <c r="K626" s="89"/>
      <c r="L626" s="89"/>
      <c r="M626" s="89"/>
      <c r="N626" s="89"/>
      <c r="O626" s="89"/>
      <c r="P626" s="89"/>
      <c r="Q626" s="89"/>
      <c r="R626" s="191"/>
      <c r="S626" s="191"/>
      <c r="T626" s="89"/>
      <c r="U626" s="89"/>
      <c r="V626" s="89"/>
      <c r="W626" s="191"/>
      <c r="X626" s="191"/>
      <c r="Z626" s="45"/>
      <c r="AA626" s="45"/>
      <c r="AB626" s="45"/>
    </row>
    <row r="627" spans="3:28" ht="15" customHeight="1" x14ac:dyDescent="0.25">
      <c r="C627" s="89"/>
      <c r="E627" s="89"/>
      <c r="F627" s="89"/>
      <c r="G627" s="89"/>
      <c r="H627" s="89"/>
      <c r="I627" s="89"/>
      <c r="J627" s="89"/>
      <c r="K627" s="89"/>
      <c r="L627" s="89"/>
      <c r="M627" s="89"/>
      <c r="N627" s="89"/>
      <c r="O627" s="89"/>
      <c r="P627" s="89"/>
      <c r="Q627" s="89"/>
      <c r="R627" s="191"/>
      <c r="S627" s="191"/>
      <c r="T627" s="89"/>
      <c r="U627" s="89"/>
      <c r="V627" s="89"/>
      <c r="W627" s="191"/>
      <c r="X627" s="191"/>
      <c r="Z627" s="45"/>
      <c r="AA627" s="45"/>
      <c r="AB627" s="45"/>
    </row>
    <row r="628" spans="3:28" ht="15" customHeight="1" x14ac:dyDescent="0.25">
      <c r="C628" s="89"/>
      <c r="E628" s="89"/>
      <c r="F628" s="89"/>
      <c r="G628" s="89"/>
      <c r="H628" s="89"/>
      <c r="I628" s="89"/>
      <c r="J628" s="89"/>
      <c r="K628" s="89"/>
      <c r="L628" s="89"/>
      <c r="M628" s="89"/>
      <c r="N628" s="89"/>
      <c r="O628" s="89"/>
      <c r="P628" s="89"/>
      <c r="Q628" s="89"/>
      <c r="R628" s="191"/>
      <c r="S628" s="191"/>
      <c r="T628" s="89"/>
      <c r="U628" s="89"/>
      <c r="V628" s="89"/>
      <c r="W628" s="191"/>
      <c r="X628" s="191"/>
      <c r="Z628" s="45"/>
      <c r="AA628" s="45"/>
      <c r="AB628" s="45"/>
    </row>
    <row r="629" spans="3:28" ht="15" customHeight="1" x14ac:dyDescent="0.25">
      <c r="C629" s="89"/>
      <c r="E629" s="89"/>
      <c r="F629" s="89"/>
      <c r="G629" s="89"/>
      <c r="H629" s="89"/>
      <c r="I629" s="89"/>
      <c r="J629" s="89"/>
      <c r="K629" s="89"/>
      <c r="L629" s="89"/>
      <c r="M629" s="89"/>
      <c r="N629" s="89"/>
      <c r="O629" s="89"/>
      <c r="P629" s="89"/>
      <c r="Q629" s="89"/>
      <c r="R629" s="191"/>
      <c r="S629" s="191"/>
      <c r="T629" s="89"/>
      <c r="U629" s="89"/>
      <c r="V629" s="89"/>
      <c r="W629" s="191"/>
      <c r="X629" s="191"/>
      <c r="Z629" s="45"/>
      <c r="AA629" s="45"/>
      <c r="AB629" s="45"/>
    </row>
    <row r="630" spans="3:28" ht="15" customHeight="1" x14ac:dyDescent="0.25">
      <c r="C630" s="89"/>
      <c r="E630" s="89"/>
      <c r="F630" s="89"/>
      <c r="G630" s="89"/>
      <c r="H630" s="89"/>
      <c r="I630" s="89"/>
      <c r="J630" s="89"/>
      <c r="K630" s="89"/>
      <c r="L630" s="89"/>
      <c r="M630" s="89"/>
      <c r="N630" s="89"/>
      <c r="O630" s="89"/>
      <c r="P630" s="89"/>
      <c r="Q630" s="89"/>
      <c r="R630" s="191"/>
      <c r="S630" s="191"/>
      <c r="T630" s="89"/>
      <c r="U630" s="89"/>
      <c r="V630" s="89"/>
      <c r="W630" s="191"/>
      <c r="X630" s="191"/>
      <c r="Z630" s="45"/>
      <c r="AA630" s="45"/>
      <c r="AB630" s="45"/>
    </row>
    <row r="631" spans="3:28" ht="15" customHeight="1" x14ac:dyDescent="0.25">
      <c r="C631" s="89"/>
      <c r="E631" s="89"/>
      <c r="F631" s="89"/>
      <c r="G631" s="89"/>
      <c r="H631" s="89"/>
      <c r="I631" s="89"/>
      <c r="J631" s="89"/>
      <c r="K631" s="89"/>
      <c r="L631" s="89"/>
      <c r="M631" s="89"/>
      <c r="N631" s="89"/>
      <c r="O631" s="89"/>
      <c r="P631" s="89"/>
      <c r="Q631" s="89"/>
      <c r="R631" s="191"/>
      <c r="S631" s="191"/>
      <c r="T631" s="89"/>
      <c r="U631" s="89"/>
      <c r="V631" s="89"/>
      <c r="W631" s="191"/>
      <c r="X631" s="191"/>
      <c r="Z631" s="45"/>
      <c r="AA631" s="45"/>
      <c r="AB631" s="45"/>
    </row>
    <row r="632" spans="3:28" ht="15" customHeight="1" x14ac:dyDescent="0.25">
      <c r="C632" s="89"/>
      <c r="E632" s="89"/>
      <c r="F632" s="89"/>
      <c r="G632" s="89"/>
      <c r="H632" s="89"/>
      <c r="I632" s="89"/>
      <c r="J632" s="89"/>
      <c r="K632" s="89"/>
      <c r="L632" s="89"/>
      <c r="M632" s="89"/>
      <c r="N632" s="89"/>
      <c r="O632" s="89"/>
      <c r="P632" s="89"/>
      <c r="Q632" s="89"/>
      <c r="R632" s="191"/>
      <c r="S632" s="191"/>
      <c r="T632" s="89"/>
      <c r="U632" s="89"/>
      <c r="V632" s="89"/>
      <c r="W632" s="191"/>
      <c r="X632" s="191"/>
      <c r="Z632" s="45"/>
      <c r="AA632" s="45"/>
      <c r="AB632" s="45"/>
    </row>
    <row r="633" spans="3:28" ht="15" customHeight="1" x14ac:dyDescent="0.25">
      <c r="C633" s="89"/>
      <c r="E633" s="89"/>
      <c r="F633" s="89"/>
      <c r="G633" s="89"/>
      <c r="H633" s="89"/>
      <c r="I633" s="89"/>
      <c r="J633" s="89"/>
      <c r="K633" s="89"/>
      <c r="L633" s="89"/>
      <c r="M633" s="89"/>
      <c r="N633" s="89"/>
      <c r="O633" s="89"/>
      <c r="P633" s="89"/>
      <c r="Q633" s="89"/>
      <c r="R633" s="191"/>
      <c r="S633" s="191"/>
      <c r="T633" s="89"/>
      <c r="U633" s="89"/>
      <c r="V633" s="89"/>
      <c r="W633" s="191"/>
      <c r="X633" s="191"/>
      <c r="Z633" s="45"/>
      <c r="AA633" s="45"/>
      <c r="AB633" s="45"/>
    </row>
    <row r="634" spans="3:28" ht="15" customHeight="1" x14ac:dyDescent="0.25">
      <c r="C634" s="89"/>
      <c r="E634" s="89"/>
      <c r="F634" s="89"/>
      <c r="G634" s="89"/>
      <c r="H634" s="89"/>
      <c r="I634" s="89"/>
      <c r="J634" s="89"/>
      <c r="K634" s="89"/>
      <c r="L634" s="89"/>
      <c r="M634" s="89"/>
      <c r="N634" s="89"/>
      <c r="O634" s="89"/>
      <c r="P634" s="89"/>
      <c r="Q634" s="89"/>
      <c r="R634" s="191"/>
      <c r="S634" s="191"/>
      <c r="T634" s="89"/>
      <c r="U634" s="89"/>
      <c r="V634" s="89"/>
      <c r="W634" s="191"/>
      <c r="X634" s="191"/>
      <c r="Z634" s="45"/>
      <c r="AA634" s="45"/>
      <c r="AB634" s="45"/>
    </row>
    <row r="635" spans="3:28" ht="15" customHeight="1" x14ac:dyDescent="0.25">
      <c r="C635" s="89"/>
      <c r="E635" s="89"/>
      <c r="F635" s="89"/>
      <c r="G635" s="89"/>
      <c r="H635" s="89"/>
      <c r="I635" s="89"/>
      <c r="J635" s="89"/>
      <c r="K635" s="89"/>
      <c r="L635" s="89"/>
      <c r="M635" s="89"/>
      <c r="N635" s="89"/>
      <c r="O635" s="89"/>
      <c r="P635" s="89"/>
      <c r="Q635" s="89"/>
      <c r="R635" s="191"/>
      <c r="S635" s="191"/>
      <c r="T635" s="89"/>
      <c r="U635" s="89"/>
      <c r="V635" s="89"/>
      <c r="W635" s="191"/>
      <c r="X635" s="191"/>
      <c r="Z635" s="45"/>
      <c r="AA635" s="45"/>
      <c r="AB635" s="45"/>
    </row>
    <row r="636" spans="3:28" ht="15" customHeight="1" x14ac:dyDescent="0.25">
      <c r="C636" s="89"/>
      <c r="E636" s="89"/>
      <c r="F636" s="89"/>
      <c r="G636" s="89"/>
      <c r="H636" s="89"/>
      <c r="I636" s="89"/>
      <c r="J636" s="89"/>
      <c r="K636" s="89"/>
      <c r="L636" s="89"/>
      <c r="M636" s="89"/>
      <c r="N636" s="89"/>
      <c r="O636" s="89"/>
      <c r="P636" s="89"/>
      <c r="Q636" s="89"/>
      <c r="R636" s="191"/>
      <c r="S636" s="191"/>
      <c r="T636" s="89"/>
      <c r="U636" s="89"/>
      <c r="V636" s="89"/>
      <c r="W636" s="191"/>
      <c r="X636" s="191"/>
      <c r="Z636" s="45"/>
      <c r="AA636" s="45"/>
      <c r="AB636" s="45"/>
    </row>
    <row r="637" spans="3:28" ht="15" customHeight="1" x14ac:dyDescent="0.25">
      <c r="C637" s="89"/>
      <c r="E637" s="89"/>
      <c r="F637" s="89"/>
      <c r="G637" s="89"/>
      <c r="H637" s="89"/>
      <c r="I637" s="89"/>
      <c r="J637" s="89"/>
      <c r="K637" s="89"/>
      <c r="L637" s="89"/>
      <c r="M637" s="89"/>
      <c r="N637" s="89"/>
      <c r="O637" s="89"/>
      <c r="P637" s="89"/>
      <c r="Q637" s="89"/>
      <c r="R637" s="191"/>
      <c r="S637" s="191"/>
      <c r="T637" s="89"/>
      <c r="U637" s="89"/>
      <c r="V637" s="89"/>
      <c r="W637" s="191"/>
      <c r="X637" s="191"/>
      <c r="Z637" s="45"/>
      <c r="AA637" s="45"/>
      <c r="AB637" s="45"/>
    </row>
    <row r="638" spans="3:28" ht="15" customHeight="1" x14ac:dyDescent="0.25">
      <c r="C638" s="89"/>
      <c r="E638" s="89"/>
      <c r="F638" s="89"/>
      <c r="G638" s="89"/>
      <c r="H638" s="89"/>
      <c r="I638" s="89"/>
      <c r="J638" s="89"/>
      <c r="K638" s="89"/>
      <c r="L638" s="89"/>
      <c r="M638" s="89"/>
      <c r="N638" s="89"/>
      <c r="O638" s="89"/>
      <c r="P638" s="89"/>
      <c r="Q638" s="89"/>
      <c r="R638" s="191"/>
      <c r="S638" s="191"/>
      <c r="T638" s="89"/>
      <c r="U638" s="89"/>
      <c r="V638" s="89"/>
      <c r="W638" s="191"/>
      <c r="X638" s="191"/>
      <c r="Z638" s="45"/>
      <c r="AA638" s="45"/>
      <c r="AB638" s="45"/>
    </row>
    <row r="639" spans="3:28" ht="15" customHeight="1" x14ac:dyDescent="0.25">
      <c r="C639" s="89"/>
      <c r="E639" s="89"/>
      <c r="F639" s="89"/>
      <c r="G639" s="89"/>
      <c r="H639" s="89"/>
      <c r="I639" s="89"/>
      <c r="J639" s="89"/>
      <c r="K639" s="89"/>
      <c r="L639" s="89"/>
      <c r="M639" s="89"/>
      <c r="N639" s="89"/>
      <c r="O639" s="89"/>
      <c r="P639" s="89"/>
      <c r="Q639" s="89"/>
      <c r="R639" s="191"/>
      <c r="S639" s="191"/>
      <c r="T639" s="89"/>
      <c r="U639" s="89"/>
      <c r="V639" s="89"/>
      <c r="W639" s="191"/>
      <c r="X639" s="191"/>
      <c r="Z639" s="45"/>
      <c r="AA639" s="45"/>
      <c r="AB639" s="45"/>
    </row>
    <row r="640" spans="3:28" ht="15" customHeight="1" x14ac:dyDescent="0.25">
      <c r="C640" s="89"/>
      <c r="E640" s="89"/>
      <c r="F640" s="89"/>
      <c r="G640" s="89"/>
      <c r="H640" s="89"/>
      <c r="I640" s="89"/>
      <c r="J640" s="89"/>
      <c r="K640" s="89"/>
      <c r="L640" s="89"/>
      <c r="M640" s="89"/>
      <c r="N640" s="89"/>
      <c r="O640" s="89"/>
      <c r="P640" s="89"/>
      <c r="Q640" s="89"/>
      <c r="R640" s="191"/>
      <c r="S640" s="191"/>
      <c r="T640" s="89"/>
      <c r="U640" s="89"/>
      <c r="V640" s="89"/>
      <c r="W640" s="191"/>
      <c r="X640" s="191"/>
      <c r="Z640" s="45"/>
      <c r="AA640" s="45"/>
      <c r="AB640" s="45"/>
    </row>
    <row r="641" spans="3:28" ht="15" customHeight="1" x14ac:dyDescent="0.25">
      <c r="C641" s="89"/>
      <c r="E641" s="89"/>
      <c r="F641" s="89"/>
      <c r="G641" s="89"/>
      <c r="H641" s="89"/>
      <c r="I641" s="89"/>
      <c r="J641" s="89"/>
      <c r="K641" s="89"/>
      <c r="L641" s="89"/>
      <c r="M641" s="89"/>
      <c r="N641" s="89"/>
      <c r="O641" s="89"/>
      <c r="P641" s="89"/>
      <c r="Q641" s="89"/>
      <c r="R641" s="191"/>
      <c r="S641" s="191"/>
      <c r="T641" s="89"/>
      <c r="U641" s="89"/>
      <c r="V641" s="89"/>
      <c r="W641" s="191"/>
      <c r="X641" s="191"/>
      <c r="Z641" s="45"/>
      <c r="AA641" s="45"/>
      <c r="AB641" s="45"/>
    </row>
    <row r="642" spans="3:28" ht="15" customHeight="1" x14ac:dyDescent="0.25">
      <c r="C642" s="89"/>
      <c r="E642" s="89"/>
      <c r="F642" s="89"/>
      <c r="G642" s="89"/>
      <c r="H642" s="89"/>
      <c r="I642" s="89"/>
      <c r="J642" s="89"/>
      <c r="K642" s="89"/>
      <c r="L642" s="89"/>
      <c r="M642" s="89"/>
      <c r="N642" s="89"/>
      <c r="O642" s="89"/>
      <c r="P642" s="89"/>
      <c r="Q642" s="89"/>
      <c r="R642" s="191"/>
      <c r="S642" s="191"/>
      <c r="T642" s="89"/>
      <c r="U642" s="89"/>
      <c r="V642" s="89"/>
      <c r="W642" s="191"/>
      <c r="X642" s="191"/>
      <c r="Z642" s="45"/>
      <c r="AA642" s="45"/>
      <c r="AB642" s="45"/>
    </row>
    <row r="643" spans="3:28" ht="15" customHeight="1" x14ac:dyDescent="0.25">
      <c r="C643" s="89"/>
      <c r="E643" s="89"/>
      <c r="F643" s="89"/>
      <c r="G643" s="89"/>
      <c r="H643" s="89"/>
      <c r="I643" s="89"/>
      <c r="J643" s="89"/>
      <c r="K643" s="89"/>
      <c r="L643" s="89"/>
      <c r="M643" s="89"/>
      <c r="N643" s="89"/>
      <c r="O643" s="89"/>
      <c r="P643" s="89"/>
      <c r="Q643" s="89"/>
      <c r="R643" s="191"/>
      <c r="S643" s="191"/>
      <c r="T643" s="89"/>
      <c r="U643" s="89"/>
      <c r="V643" s="89"/>
      <c r="W643" s="191"/>
      <c r="X643" s="191"/>
      <c r="Z643" s="45"/>
      <c r="AA643" s="45"/>
      <c r="AB643" s="45"/>
    </row>
    <row r="644" spans="3:28" ht="15" customHeight="1" x14ac:dyDescent="0.25">
      <c r="C644" s="89"/>
      <c r="E644" s="89"/>
      <c r="F644" s="89"/>
      <c r="G644" s="89"/>
      <c r="H644" s="89"/>
      <c r="I644" s="89"/>
      <c r="J644" s="89"/>
      <c r="K644" s="89"/>
      <c r="L644" s="89"/>
      <c r="M644" s="89"/>
      <c r="N644" s="89"/>
      <c r="O644" s="89"/>
      <c r="P644" s="89"/>
      <c r="Q644" s="89"/>
      <c r="R644" s="191"/>
      <c r="S644" s="191"/>
      <c r="T644" s="89"/>
      <c r="U644" s="89"/>
      <c r="V644" s="89"/>
      <c r="W644" s="191"/>
      <c r="X644" s="191"/>
      <c r="Z644" s="45"/>
      <c r="AA644" s="45"/>
      <c r="AB644" s="45"/>
    </row>
    <row r="645" spans="3:28" ht="15" customHeight="1" x14ac:dyDescent="0.25">
      <c r="C645" s="89"/>
      <c r="E645" s="89"/>
      <c r="F645" s="89"/>
      <c r="G645" s="89"/>
      <c r="H645" s="89"/>
      <c r="I645" s="89"/>
      <c r="J645" s="89"/>
      <c r="K645" s="89"/>
      <c r="L645" s="89"/>
      <c r="M645" s="89"/>
      <c r="N645" s="89"/>
      <c r="O645" s="89"/>
      <c r="P645" s="89"/>
      <c r="Q645" s="89"/>
      <c r="R645" s="191"/>
      <c r="S645" s="191"/>
      <c r="T645" s="89"/>
      <c r="U645" s="89"/>
      <c r="V645" s="89"/>
      <c r="W645" s="191"/>
      <c r="X645" s="191"/>
      <c r="Z645" s="45"/>
      <c r="AA645" s="45"/>
      <c r="AB645" s="45"/>
    </row>
    <row r="646" spans="3:28" ht="15" customHeight="1" x14ac:dyDescent="0.25">
      <c r="C646" s="89"/>
      <c r="E646" s="89"/>
      <c r="F646" s="89"/>
      <c r="G646" s="89"/>
      <c r="H646" s="89"/>
      <c r="I646" s="89"/>
      <c r="J646" s="89"/>
      <c r="K646" s="89"/>
      <c r="L646" s="89"/>
      <c r="M646" s="89"/>
      <c r="N646" s="89"/>
      <c r="O646" s="89"/>
      <c r="P646" s="89"/>
      <c r="Q646" s="89"/>
      <c r="R646" s="191"/>
      <c r="S646" s="191"/>
      <c r="T646" s="89"/>
      <c r="U646" s="89"/>
      <c r="V646" s="89"/>
      <c r="W646" s="191"/>
      <c r="X646" s="191"/>
      <c r="Z646" s="45"/>
      <c r="AA646" s="45"/>
      <c r="AB646" s="45"/>
    </row>
    <row r="647" spans="3:28" ht="15" customHeight="1" x14ac:dyDescent="0.25">
      <c r="C647" s="89"/>
      <c r="E647" s="89"/>
      <c r="F647" s="89"/>
      <c r="G647" s="89"/>
      <c r="H647" s="89"/>
      <c r="I647" s="89"/>
      <c r="J647" s="89"/>
      <c r="K647" s="89"/>
      <c r="L647" s="89"/>
      <c r="M647" s="89"/>
      <c r="N647" s="89"/>
      <c r="O647" s="89"/>
      <c r="P647" s="89"/>
      <c r="Q647" s="89"/>
      <c r="R647" s="191"/>
      <c r="S647" s="191"/>
      <c r="T647" s="89"/>
      <c r="U647" s="89"/>
      <c r="V647" s="89"/>
      <c r="W647" s="191"/>
      <c r="X647" s="191"/>
      <c r="Z647" s="45"/>
      <c r="AA647" s="45"/>
      <c r="AB647" s="45"/>
    </row>
    <row r="648" spans="3:28" ht="15" customHeight="1" x14ac:dyDescent="0.25">
      <c r="C648" s="89"/>
      <c r="E648" s="89"/>
      <c r="F648" s="89"/>
      <c r="G648" s="89"/>
      <c r="H648" s="89"/>
      <c r="I648" s="89"/>
      <c r="J648" s="89"/>
      <c r="K648" s="89"/>
      <c r="L648" s="89"/>
      <c r="M648" s="89"/>
      <c r="N648" s="89"/>
      <c r="O648" s="89"/>
      <c r="P648" s="89"/>
      <c r="Q648" s="89"/>
      <c r="R648" s="191"/>
      <c r="S648" s="191"/>
      <c r="T648" s="89"/>
      <c r="U648" s="89"/>
      <c r="V648" s="89"/>
      <c r="W648" s="191"/>
      <c r="X648" s="191"/>
      <c r="Z648" s="45"/>
      <c r="AA648" s="45"/>
      <c r="AB648" s="45"/>
    </row>
    <row r="649" spans="3:28" ht="15" customHeight="1" x14ac:dyDescent="0.25">
      <c r="C649" s="89"/>
      <c r="E649" s="89"/>
      <c r="F649" s="89"/>
      <c r="G649" s="89"/>
      <c r="H649" s="89"/>
      <c r="I649" s="89"/>
      <c r="J649" s="89"/>
      <c r="K649" s="89"/>
      <c r="L649" s="89"/>
      <c r="M649" s="89"/>
      <c r="N649" s="89"/>
      <c r="O649" s="89"/>
      <c r="P649" s="89"/>
      <c r="Q649" s="89"/>
      <c r="R649" s="191"/>
      <c r="S649" s="191"/>
      <c r="T649" s="89"/>
      <c r="U649" s="89"/>
      <c r="V649" s="89"/>
      <c r="W649" s="191"/>
      <c r="X649" s="191"/>
      <c r="Z649" s="45"/>
      <c r="AA649" s="45"/>
      <c r="AB649" s="45"/>
    </row>
    <row r="650" spans="3:28" ht="15" customHeight="1" x14ac:dyDescent="0.25">
      <c r="C650" s="89"/>
      <c r="E650" s="89"/>
      <c r="F650" s="89"/>
      <c r="G650" s="89"/>
      <c r="H650" s="89"/>
      <c r="I650" s="89"/>
      <c r="J650" s="89"/>
      <c r="K650" s="89"/>
      <c r="L650" s="89"/>
      <c r="M650" s="89"/>
      <c r="N650" s="89"/>
      <c r="O650" s="89"/>
      <c r="P650" s="89"/>
      <c r="Q650" s="89"/>
      <c r="R650" s="191"/>
      <c r="S650" s="191"/>
      <c r="T650" s="89"/>
      <c r="U650" s="89"/>
      <c r="V650" s="89"/>
      <c r="W650" s="191"/>
      <c r="X650" s="191"/>
      <c r="Z650" s="45"/>
      <c r="AA650" s="45"/>
      <c r="AB650" s="45"/>
    </row>
    <row r="651" spans="3:28" ht="15" customHeight="1" x14ac:dyDescent="0.25">
      <c r="C651" s="89"/>
      <c r="E651" s="89"/>
      <c r="F651" s="89"/>
      <c r="G651" s="89"/>
      <c r="H651" s="89"/>
      <c r="I651" s="89"/>
      <c r="J651" s="89"/>
      <c r="K651" s="89"/>
      <c r="L651" s="89"/>
      <c r="M651" s="89"/>
      <c r="N651" s="89"/>
      <c r="O651" s="89"/>
      <c r="P651" s="89"/>
      <c r="Q651" s="89"/>
      <c r="R651" s="191"/>
      <c r="S651" s="191"/>
      <c r="T651" s="89"/>
      <c r="U651" s="89"/>
      <c r="V651" s="89"/>
      <c r="W651" s="191"/>
      <c r="X651" s="191"/>
      <c r="Z651" s="45"/>
      <c r="AA651" s="45"/>
      <c r="AB651" s="45"/>
    </row>
    <row r="652" spans="3:28" ht="15" customHeight="1" x14ac:dyDescent="0.25">
      <c r="C652" s="89"/>
      <c r="E652" s="89"/>
      <c r="F652" s="89"/>
      <c r="G652" s="89"/>
      <c r="H652" s="89"/>
      <c r="I652" s="89"/>
      <c r="J652" s="89"/>
      <c r="K652" s="89"/>
      <c r="L652" s="89"/>
      <c r="M652" s="89"/>
      <c r="N652" s="89"/>
      <c r="O652" s="89"/>
      <c r="P652" s="89"/>
      <c r="Q652" s="89"/>
      <c r="R652" s="191"/>
      <c r="S652" s="191"/>
      <c r="T652" s="89"/>
      <c r="U652" s="89"/>
      <c r="V652" s="89"/>
      <c r="W652" s="191"/>
      <c r="X652" s="191"/>
      <c r="Z652" s="45"/>
      <c r="AA652" s="45"/>
      <c r="AB652" s="45"/>
    </row>
    <row r="653" spans="3:28" ht="15" customHeight="1" x14ac:dyDescent="0.25">
      <c r="C653" s="89"/>
      <c r="E653" s="89"/>
      <c r="F653" s="89"/>
      <c r="G653" s="89"/>
      <c r="H653" s="89"/>
      <c r="I653" s="89"/>
      <c r="J653" s="89"/>
      <c r="K653" s="89"/>
      <c r="L653" s="89"/>
      <c r="M653" s="89"/>
      <c r="N653" s="89"/>
      <c r="O653" s="89"/>
      <c r="P653" s="89"/>
      <c r="Q653" s="89"/>
      <c r="R653" s="191"/>
      <c r="S653" s="191"/>
      <c r="T653" s="89"/>
      <c r="U653" s="89"/>
      <c r="V653" s="89"/>
      <c r="W653" s="191"/>
      <c r="X653" s="191"/>
      <c r="Z653" s="45"/>
      <c r="AA653" s="45"/>
      <c r="AB653" s="45"/>
    </row>
    <row r="654" spans="3:28" ht="15" customHeight="1" x14ac:dyDescent="0.25">
      <c r="C654" s="89"/>
      <c r="E654" s="89"/>
      <c r="F654" s="89"/>
      <c r="G654" s="89"/>
      <c r="H654" s="89"/>
      <c r="I654" s="89"/>
      <c r="J654" s="89"/>
      <c r="K654" s="89"/>
      <c r="L654" s="89"/>
      <c r="M654" s="89"/>
      <c r="N654" s="89"/>
      <c r="O654" s="89"/>
      <c r="P654" s="89"/>
      <c r="Q654" s="89"/>
      <c r="R654" s="191"/>
      <c r="S654" s="191"/>
      <c r="T654" s="89"/>
      <c r="U654" s="89"/>
      <c r="V654" s="89"/>
      <c r="W654" s="191"/>
      <c r="X654" s="191"/>
      <c r="Z654" s="45"/>
      <c r="AA654" s="45"/>
      <c r="AB654" s="45"/>
    </row>
    <row r="655" spans="3:28" ht="15" customHeight="1" x14ac:dyDescent="0.25">
      <c r="C655" s="89"/>
      <c r="E655" s="89"/>
      <c r="F655" s="89"/>
      <c r="G655" s="89"/>
      <c r="H655" s="89"/>
      <c r="I655" s="89"/>
      <c r="J655" s="89"/>
      <c r="K655" s="89"/>
      <c r="L655" s="89"/>
      <c r="M655" s="89"/>
      <c r="N655" s="89"/>
      <c r="O655" s="89"/>
      <c r="P655" s="89"/>
      <c r="Q655" s="89"/>
      <c r="R655" s="191"/>
      <c r="S655" s="191"/>
      <c r="T655" s="89"/>
      <c r="U655" s="89"/>
      <c r="V655" s="89"/>
      <c r="W655" s="191"/>
      <c r="X655" s="191"/>
      <c r="Z655" s="45"/>
      <c r="AA655" s="45"/>
      <c r="AB655" s="45"/>
    </row>
    <row r="656" spans="3:28" ht="15" customHeight="1" x14ac:dyDescent="0.25">
      <c r="C656" s="89"/>
      <c r="E656" s="89"/>
      <c r="F656" s="89"/>
      <c r="G656" s="89"/>
      <c r="H656" s="89"/>
      <c r="I656" s="89"/>
      <c r="J656" s="89"/>
      <c r="K656" s="89"/>
      <c r="L656" s="89"/>
      <c r="M656" s="89"/>
      <c r="N656" s="89"/>
      <c r="O656" s="89"/>
      <c r="P656" s="89"/>
      <c r="Q656" s="89"/>
      <c r="R656" s="191"/>
      <c r="S656" s="191"/>
      <c r="T656" s="89"/>
      <c r="U656" s="89"/>
      <c r="V656" s="89"/>
      <c r="W656" s="191"/>
      <c r="X656" s="191"/>
      <c r="Z656" s="45"/>
      <c r="AA656" s="45"/>
      <c r="AB656" s="45"/>
    </row>
    <row r="657" spans="3:28" ht="15" customHeight="1" x14ac:dyDescent="0.25">
      <c r="C657" s="89"/>
      <c r="E657" s="89"/>
      <c r="F657" s="89"/>
      <c r="G657" s="89"/>
      <c r="H657" s="89"/>
      <c r="I657" s="89"/>
      <c r="J657" s="89"/>
      <c r="K657" s="89"/>
      <c r="L657" s="89"/>
      <c r="M657" s="89"/>
      <c r="N657" s="89"/>
      <c r="O657" s="89"/>
      <c r="P657" s="89"/>
      <c r="Q657" s="89"/>
      <c r="R657" s="191"/>
      <c r="S657" s="191"/>
      <c r="T657" s="89"/>
      <c r="U657" s="89"/>
      <c r="V657" s="89"/>
      <c r="W657" s="191"/>
      <c r="X657" s="191"/>
      <c r="Z657" s="45"/>
      <c r="AA657" s="45"/>
      <c r="AB657" s="45"/>
    </row>
    <row r="658" spans="3:28" ht="15" customHeight="1" x14ac:dyDescent="0.25">
      <c r="C658" s="89"/>
      <c r="E658" s="89"/>
      <c r="F658" s="89"/>
      <c r="G658" s="89"/>
      <c r="H658" s="89"/>
      <c r="I658" s="89"/>
      <c r="J658" s="89"/>
      <c r="K658" s="89"/>
      <c r="L658" s="89"/>
      <c r="M658" s="89"/>
      <c r="N658" s="89"/>
      <c r="O658" s="89"/>
      <c r="P658" s="89"/>
      <c r="Q658" s="89"/>
      <c r="R658" s="191"/>
      <c r="S658" s="191"/>
      <c r="T658" s="89"/>
      <c r="U658" s="89"/>
      <c r="V658" s="89"/>
      <c r="W658" s="191"/>
      <c r="X658" s="191"/>
      <c r="Z658" s="45"/>
      <c r="AA658" s="45"/>
      <c r="AB658" s="45"/>
    </row>
    <row r="659" spans="3:28" ht="15" customHeight="1" x14ac:dyDescent="0.25">
      <c r="C659" s="89"/>
      <c r="E659" s="89"/>
      <c r="F659" s="89"/>
      <c r="G659" s="89"/>
      <c r="H659" s="89"/>
      <c r="I659" s="89"/>
      <c r="J659" s="89"/>
      <c r="K659" s="89"/>
      <c r="L659" s="89"/>
      <c r="M659" s="89"/>
      <c r="N659" s="89"/>
      <c r="O659" s="89"/>
      <c r="P659" s="89"/>
      <c r="Q659" s="89"/>
      <c r="R659" s="191"/>
      <c r="S659" s="191"/>
      <c r="T659" s="89"/>
      <c r="U659" s="89"/>
      <c r="V659" s="89"/>
      <c r="W659" s="191"/>
      <c r="X659" s="191"/>
      <c r="Z659" s="45"/>
      <c r="AA659" s="45"/>
      <c r="AB659" s="45"/>
    </row>
    <row r="660" spans="3:28" ht="15" customHeight="1" x14ac:dyDescent="0.25">
      <c r="C660" s="89"/>
      <c r="E660" s="89"/>
      <c r="F660" s="89"/>
      <c r="G660" s="89"/>
      <c r="H660" s="89"/>
      <c r="I660" s="89"/>
      <c r="J660" s="89"/>
      <c r="K660" s="89"/>
      <c r="L660" s="89"/>
      <c r="M660" s="89"/>
      <c r="N660" s="89"/>
      <c r="O660" s="89"/>
      <c r="P660" s="89"/>
      <c r="Q660" s="89"/>
      <c r="R660" s="191"/>
      <c r="S660" s="191"/>
      <c r="T660" s="89"/>
      <c r="U660" s="89"/>
      <c r="V660" s="89"/>
      <c r="W660" s="191"/>
      <c r="X660" s="191"/>
      <c r="Z660" s="45"/>
      <c r="AA660" s="45"/>
      <c r="AB660" s="45"/>
    </row>
    <row r="661" spans="3:28" ht="15" customHeight="1" x14ac:dyDescent="0.25">
      <c r="C661" s="89"/>
      <c r="E661" s="89"/>
      <c r="F661" s="89"/>
      <c r="G661" s="89"/>
      <c r="H661" s="89"/>
      <c r="I661" s="89"/>
      <c r="J661" s="89"/>
      <c r="K661" s="89"/>
      <c r="L661" s="89"/>
      <c r="M661" s="89"/>
      <c r="N661" s="89"/>
      <c r="O661" s="89"/>
      <c r="P661" s="89"/>
      <c r="Q661" s="89"/>
      <c r="R661" s="191"/>
      <c r="S661" s="191"/>
      <c r="T661" s="89"/>
      <c r="U661" s="89"/>
      <c r="V661" s="89"/>
      <c r="W661" s="191"/>
      <c r="X661" s="191"/>
      <c r="Z661" s="45"/>
      <c r="AA661" s="45"/>
      <c r="AB661" s="45"/>
    </row>
    <row r="662" spans="3:28" ht="15" customHeight="1" x14ac:dyDescent="0.25">
      <c r="C662" s="89"/>
      <c r="E662" s="89"/>
      <c r="F662" s="89"/>
      <c r="G662" s="89"/>
      <c r="H662" s="89"/>
      <c r="I662" s="89"/>
      <c r="J662" s="89"/>
      <c r="K662" s="89"/>
      <c r="L662" s="89"/>
      <c r="M662" s="89"/>
      <c r="N662" s="89"/>
      <c r="O662" s="89"/>
      <c r="P662" s="89"/>
      <c r="Q662" s="89"/>
      <c r="R662" s="191"/>
      <c r="S662" s="191"/>
      <c r="T662" s="89"/>
      <c r="U662" s="89"/>
      <c r="V662" s="89"/>
      <c r="W662" s="191"/>
      <c r="X662" s="191"/>
      <c r="Z662" s="45"/>
      <c r="AA662" s="45"/>
      <c r="AB662" s="45"/>
    </row>
    <row r="663" spans="3:28" ht="15" customHeight="1" x14ac:dyDescent="0.25">
      <c r="C663" s="89"/>
      <c r="E663" s="89"/>
      <c r="F663" s="89"/>
      <c r="G663" s="89"/>
      <c r="H663" s="89"/>
      <c r="I663" s="89"/>
      <c r="J663" s="89"/>
      <c r="K663" s="89"/>
      <c r="L663" s="89"/>
      <c r="M663" s="89"/>
      <c r="N663" s="89"/>
      <c r="O663" s="89"/>
      <c r="P663" s="89"/>
      <c r="Q663" s="89"/>
      <c r="R663" s="191"/>
      <c r="S663" s="191"/>
      <c r="T663" s="89"/>
      <c r="U663" s="89"/>
      <c r="V663" s="89"/>
      <c r="W663" s="191"/>
      <c r="X663" s="191"/>
      <c r="Z663" s="45"/>
      <c r="AA663" s="45"/>
      <c r="AB663" s="45"/>
    </row>
    <row r="664" spans="3:28" ht="15" customHeight="1" x14ac:dyDescent="0.25">
      <c r="C664" s="89"/>
      <c r="E664" s="89"/>
      <c r="F664" s="89"/>
      <c r="G664" s="89"/>
      <c r="H664" s="89"/>
      <c r="I664" s="89"/>
      <c r="J664" s="89"/>
      <c r="K664" s="89"/>
      <c r="L664" s="89"/>
      <c r="M664" s="89"/>
      <c r="N664" s="89"/>
      <c r="O664" s="89"/>
      <c r="P664" s="89"/>
      <c r="Q664" s="89"/>
      <c r="R664" s="191"/>
      <c r="S664" s="191"/>
      <c r="T664" s="89"/>
      <c r="U664" s="89"/>
      <c r="V664" s="89"/>
      <c r="W664" s="191"/>
      <c r="X664" s="191"/>
      <c r="Z664" s="45"/>
      <c r="AA664" s="45"/>
      <c r="AB664" s="45"/>
    </row>
    <row r="665" spans="3:28" ht="15" customHeight="1" x14ac:dyDescent="0.25">
      <c r="C665" s="89"/>
      <c r="E665" s="89"/>
      <c r="F665" s="89"/>
      <c r="G665" s="89"/>
      <c r="H665" s="89"/>
      <c r="I665" s="89"/>
      <c r="J665" s="89"/>
      <c r="K665" s="89"/>
      <c r="L665" s="89"/>
      <c r="M665" s="89"/>
      <c r="N665" s="89"/>
      <c r="O665" s="89"/>
      <c r="P665" s="89"/>
      <c r="Q665" s="89"/>
      <c r="R665" s="191"/>
      <c r="S665" s="191"/>
      <c r="T665" s="89"/>
      <c r="U665" s="89"/>
      <c r="V665" s="89"/>
      <c r="W665" s="191"/>
      <c r="X665" s="191"/>
      <c r="Z665" s="45"/>
      <c r="AA665" s="45"/>
      <c r="AB665" s="45"/>
    </row>
    <row r="666" spans="3:28" ht="15" customHeight="1" x14ac:dyDescent="0.25">
      <c r="C666" s="89"/>
      <c r="E666" s="89"/>
      <c r="F666" s="89"/>
      <c r="G666" s="89"/>
      <c r="H666" s="89"/>
      <c r="I666" s="89"/>
      <c r="J666" s="89"/>
      <c r="K666" s="89"/>
      <c r="L666" s="89"/>
      <c r="M666" s="89"/>
      <c r="N666" s="89"/>
      <c r="O666" s="89"/>
      <c r="P666" s="89"/>
      <c r="Q666" s="89"/>
      <c r="R666" s="191"/>
      <c r="S666" s="191"/>
      <c r="T666" s="89"/>
      <c r="U666" s="89"/>
      <c r="V666" s="89"/>
      <c r="W666" s="191"/>
      <c r="X666" s="191"/>
      <c r="Z666" s="45"/>
      <c r="AA666" s="45"/>
      <c r="AB666" s="45"/>
    </row>
    <row r="667" spans="3:28" ht="15" customHeight="1" x14ac:dyDescent="0.25">
      <c r="C667" s="89"/>
      <c r="E667" s="89"/>
      <c r="F667" s="89"/>
      <c r="G667" s="89"/>
      <c r="H667" s="89"/>
      <c r="I667" s="89"/>
      <c r="J667" s="89"/>
      <c r="K667" s="89"/>
      <c r="L667" s="89"/>
      <c r="M667" s="89"/>
      <c r="N667" s="89"/>
      <c r="O667" s="89"/>
      <c r="P667" s="89"/>
      <c r="Q667" s="89"/>
      <c r="R667" s="191"/>
      <c r="S667" s="191"/>
      <c r="T667" s="89"/>
      <c r="U667" s="89"/>
      <c r="V667" s="89"/>
      <c r="W667" s="191"/>
      <c r="X667" s="191"/>
      <c r="Z667" s="45"/>
      <c r="AA667" s="45"/>
      <c r="AB667" s="45"/>
    </row>
    <row r="668" spans="3:28" ht="15" customHeight="1" x14ac:dyDescent="0.25">
      <c r="C668" s="89"/>
      <c r="E668" s="89"/>
      <c r="F668" s="89"/>
      <c r="G668" s="89"/>
      <c r="H668" s="89"/>
      <c r="I668" s="89"/>
      <c r="J668" s="89"/>
      <c r="K668" s="89"/>
      <c r="L668" s="89"/>
      <c r="M668" s="89"/>
      <c r="N668" s="89"/>
      <c r="O668" s="89"/>
      <c r="P668" s="89"/>
      <c r="Q668" s="89"/>
      <c r="R668" s="191"/>
      <c r="S668" s="191"/>
      <c r="T668" s="89"/>
      <c r="U668" s="89"/>
      <c r="V668" s="89"/>
      <c r="W668" s="191"/>
      <c r="X668" s="191"/>
      <c r="Z668" s="45"/>
      <c r="AA668" s="45"/>
      <c r="AB668" s="45"/>
    </row>
    <row r="669" spans="3:28" ht="15" customHeight="1" x14ac:dyDescent="0.25">
      <c r="C669" s="89"/>
      <c r="E669" s="89"/>
      <c r="F669" s="89"/>
      <c r="G669" s="89"/>
      <c r="H669" s="89"/>
      <c r="I669" s="89"/>
      <c r="J669" s="89"/>
      <c r="K669" s="89"/>
      <c r="L669" s="89"/>
      <c r="M669" s="89"/>
      <c r="N669" s="89"/>
      <c r="O669" s="89"/>
      <c r="P669" s="89"/>
      <c r="Q669" s="89"/>
      <c r="R669" s="191"/>
      <c r="S669" s="191"/>
      <c r="T669" s="89"/>
      <c r="U669" s="89"/>
      <c r="V669" s="89"/>
      <c r="W669" s="191"/>
      <c r="X669" s="191"/>
      <c r="Z669" s="45"/>
      <c r="AA669" s="45"/>
      <c r="AB669" s="45"/>
    </row>
    <row r="670" spans="3:28" ht="15" customHeight="1" x14ac:dyDescent="0.25">
      <c r="C670" s="89"/>
      <c r="E670" s="89"/>
      <c r="F670" s="89"/>
      <c r="G670" s="89"/>
      <c r="H670" s="89"/>
      <c r="I670" s="89"/>
      <c r="J670" s="89"/>
      <c r="K670" s="89"/>
      <c r="L670" s="89"/>
      <c r="M670" s="89"/>
      <c r="N670" s="89"/>
      <c r="O670" s="89"/>
      <c r="P670" s="89"/>
      <c r="Q670" s="89"/>
      <c r="R670" s="191"/>
      <c r="S670" s="191"/>
      <c r="T670" s="89"/>
      <c r="U670" s="89"/>
      <c r="V670" s="89"/>
      <c r="W670" s="191"/>
      <c r="X670" s="191"/>
      <c r="Z670" s="45"/>
      <c r="AA670" s="45"/>
      <c r="AB670" s="45"/>
    </row>
    <row r="671" spans="3:28" ht="15" customHeight="1" x14ac:dyDescent="0.25">
      <c r="C671" s="89"/>
      <c r="E671" s="89"/>
      <c r="F671" s="89"/>
      <c r="G671" s="89"/>
      <c r="H671" s="89"/>
      <c r="I671" s="89"/>
      <c r="J671" s="89"/>
      <c r="K671" s="89"/>
      <c r="L671" s="89"/>
      <c r="M671" s="89"/>
      <c r="N671" s="89"/>
      <c r="O671" s="89"/>
      <c r="P671" s="89"/>
      <c r="Q671" s="89"/>
      <c r="R671" s="191"/>
      <c r="S671" s="191"/>
      <c r="T671" s="89"/>
      <c r="U671" s="89"/>
      <c r="V671" s="89"/>
      <c r="W671" s="191"/>
      <c r="X671" s="191"/>
      <c r="Z671" s="45"/>
      <c r="AA671" s="45"/>
      <c r="AB671" s="45"/>
    </row>
    <row r="672" spans="3:28" ht="15" customHeight="1" x14ac:dyDescent="0.25">
      <c r="C672" s="89"/>
      <c r="E672" s="89"/>
      <c r="F672" s="89"/>
      <c r="G672" s="89"/>
      <c r="H672" s="89"/>
      <c r="I672" s="89"/>
      <c r="J672" s="89"/>
      <c r="K672" s="89"/>
      <c r="L672" s="89"/>
      <c r="M672" s="89"/>
      <c r="N672" s="89"/>
      <c r="O672" s="89"/>
      <c r="P672" s="89"/>
      <c r="Q672" s="89"/>
      <c r="R672" s="191"/>
      <c r="S672" s="191"/>
      <c r="T672" s="89"/>
      <c r="U672" s="89"/>
      <c r="V672" s="89"/>
      <c r="W672" s="191"/>
      <c r="X672" s="191"/>
      <c r="Z672" s="45"/>
      <c r="AA672" s="45"/>
      <c r="AB672" s="45"/>
    </row>
    <row r="673" spans="3:28" ht="15" customHeight="1" x14ac:dyDescent="0.25">
      <c r="C673" s="89"/>
      <c r="E673" s="89"/>
      <c r="F673" s="89"/>
      <c r="G673" s="89"/>
      <c r="H673" s="89"/>
      <c r="I673" s="89"/>
      <c r="J673" s="89"/>
      <c r="K673" s="89"/>
      <c r="L673" s="89"/>
      <c r="M673" s="89"/>
      <c r="N673" s="89"/>
      <c r="O673" s="89"/>
      <c r="P673" s="89"/>
      <c r="Q673" s="89"/>
      <c r="R673" s="191"/>
      <c r="S673" s="191"/>
      <c r="T673" s="89"/>
      <c r="U673" s="89"/>
      <c r="V673" s="89"/>
      <c r="W673" s="191"/>
      <c r="X673" s="191"/>
      <c r="Z673" s="45"/>
      <c r="AA673" s="45"/>
      <c r="AB673" s="45"/>
    </row>
    <row r="674" spans="3:28" ht="15" customHeight="1" x14ac:dyDescent="0.25">
      <c r="C674" s="89"/>
      <c r="E674" s="89"/>
      <c r="F674" s="89"/>
      <c r="G674" s="89"/>
      <c r="H674" s="89"/>
      <c r="I674" s="89"/>
      <c r="J674" s="89"/>
      <c r="K674" s="89"/>
      <c r="L674" s="89"/>
      <c r="M674" s="89"/>
      <c r="N674" s="89"/>
      <c r="O674" s="89"/>
      <c r="P674" s="89"/>
      <c r="Q674" s="89"/>
      <c r="R674" s="191"/>
      <c r="S674" s="191"/>
      <c r="T674" s="89"/>
      <c r="U674" s="89"/>
      <c r="V674" s="89"/>
      <c r="W674" s="191"/>
      <c r="X674" s="191"/>
      <c r="Z674" s="45"/>
      <c r="AA674" s="45"/>
      <c r="AB674" s="45"/>
    </row>
    <row r="675" spans="3:28" ht="15" customHeight="1" x14ac:dyDescent="0.25">
      <c r="C675" s="89"/>
      <c r="E675" s="89"/>
      <c r="F675" s="89"/>
      <c r="G675" s="89"/>
      <c r="H675" s="89"/>
      <c r="I675" s="89"/>
      <c r="J675" s="89"/>
      <c r="K675" s="89"/>
      <c r="L675" s="89"/>
      <c r="M675" s="89"/>
      <c r="N675" s="89"/>
      <c r="O675" s="89"/>
      <c r="P675" s="89"/>
      <c r="Q675" s="89"/>
      <c r="R675" s="191"/>
      <c r="S675" s="191"/>
      <c r="T675" s="89"/>
      <c r="U675" s="89"/>
      <c r="V675" s="89"/>
      <c r="W675" s="191"/>
      <c r="X675" s="191"/>
      <c r="Z675" s="45"/>
      <c r="AA675" s="45"/>
      <c r="AB675" s="45"/>
    </row>
    <row r="676" spans="3:28" ht="15" customHeight="1" x14ac:dyDescent="0.25">
      <c r="C676" s="89"/>
      <c r="E676" s="89"/>
      <c r="F676" s="89"/>
      <c r="G676" s="89"/>
      <c r="H676" s="89"/>
      <c r="I676" s="89"/>
      <c r="J676" s="89"/>
      <c r="K676" s="89"/>
      <c r="L676" s="89"/>
      <c r="M676" s="89"/>
      <c r="N676" s="89"/>
      <c r="O676" s="89"/>
      <c r="P676" s="89"/>
      <c r="Q676" s="89"/>
      <c r="R676" s="191"/>
      <c r="S676" s="191"/>
      <c r="T676" s="89"/>
      <c r="U676" s="89"/>
      <c r="V676" s="89"/>
      <c r="W676" s="191"/>
      <c r="X676" s="191"/>
      <c r="Z676" s="45"/>
      <c r="AA676" s="45"/>
      <c r="AB676" s="45"/>
    </row>
    <row r="677" spans="3:28" ht="15" customHeight="1" x14ac:dyDescent="0.25">
      <c r="C677" s="89"/>
      <c r="E677" s="89"/>
      <c r="F677" s="89"/>
      <c r="G677" s="89"/>
      <c r="H677" s="89"/>
      <c r="I677" s="89"/>
      <c r="J677" s="89"/>
      <c r="K677" s="89"/>
      <c r="L677" s="89"/>
      <c r="M677" s="89"/>
      <c r="N677" s="89"/>
      <c r="O677" s="89"/>
      <c r="P677" s="89"/>
      <c r="Q677" s="89"/>
      <c r="R677" s="191"/>
      <c r="S677" s="191"/>
      <c r="T677" s="89"/>
      <c r="U677" s="89"/>
      <c r="V677" s="89"/>
      <c r="W677" s="191"/>
      <c r="X677" s="191"/>
      <c r="Z677" s="45"/>
      <c r="AA677" s="45"/>
      <c r="AB677" s="45"/>
    </row>
    <row r="678" spans="3:28" ht="15" customHeight="1" x14ac:dyDescent="0.25">
      <c r="C678" s="89"/>
      <c r="E678" s="89"/>
      <c r="F678" s="89"/>
      <c r="G678" s="89"/>
      <c r="H678" s="89"/>
      <c r="I678" s="89"/>
      <c r="J678" s="89"/>
      <c r="K678" s="89"/>
      <c r="L678" s="89"/>
      <c r="M678" s="89"/>
      <c r="N678" s="89"/>
      <c r="O678" s="89"/>
      <c r="P678" s="89"/>
      <c r="Q678" s="89"/>
      <c r="R678" s="191"/>
      <c r="S678" s="191"/>
      <c r="T678" s="89"/>
      <c r="U678" s="89"/>
      <c r="V678" s="89"/>
      <c r="W678" s="191"/>
      <c r="X678" s="191"/>
      <c r="Z678" s="45"/>
      <c r="AA678" s="45"/>
      <c r="AB678" s="45"/>
    </row>
    <row r="679" spans="3:28" ht="15" customHeight="1" x14ac:dyDescent="0.25">
      <c r="C679" s="89"/>
      <c r="E679" s="89"/>
      <c r="F679" s="89"/>
      <c r="G679" s="89"/>
      <c r="H679" s="89"/>
      <c r="I679" s="89"/>
      <c r="J679" s="89"/>
      <c r="K679" s="89"/>
      <c r="L679" s="89"/>
      <c r="M679" s="89"/>
      <c r="N679" s="89"/>
      <c r="O679" s="89"/>
      <c r="P679" s="89"/>
      <c r="Q679" s="89"/>
      <c r="R679" s="191"/>
      <c r="S679" s="191"/>
      <c r="T679" s="89"/>
      <c r="U679" s="89"/>
      <c r="V679" s="89"/>
      <c r="W679" s="191"/>
      <c r="X679" s="191"/>
      <c r="Z679" s="45"/>
      <c r="AA679" s="45"/>
      <c r="AB679" s="45"/>
    </row>
    <row r="680" spans="3:28" ht="15" customHeight="1" x14ac:dyDescent="0.25">
      <c r="C680" s="89"/>
      <c r="E680" s="89"/>
      <c r="F680" s="89"/>
      <c r="G680" s="89"/>
      <c r="H680" s="89"/>
      <c r="I680" s="89"/>
      <c r="J680" s="89"/>
      <c r="K680" s="89"/>
      <c r="L680" s="89"/>
      <c r="M680" s="89"/>
      <c r="N680" s="89"/>
      <c r="O680" s="89"/>
      <c r="P680" s="89"/>
      <c r="Q680" s="89"/>
      <c r="R680" s="191"/>
      <c r="S680" s="191"/>
      <c r="T680" s="89"/>
      <c r="U680" s="89"/>
      <c r="V680" s="89"/>
      <c r="W680" s="191"/>
      <c r="X680" s="191"/>
      <c r="Z680" s="45"/>
      <c r="AA680" s="45"/>
      <c r="AB680" s="45"/>
    </row>
    <row r="681" spans="3:28" ht="15" customHeight="1" x14ac:dyDescent="0.25">
      <c r="C681" s="89"/>
      <c r="E681" s="89"/>
      <c r="F681" s="89"/>
      <c r="G681" s="89"/>
      <c r="H681" s="89"/>
      <c r="I681" s="89"/>
      <c r="J681" s="89"/>
      <c r="K681" s="89"/>
      <c r="L681" s="89"/>
      <c r="M681" s="89"/>
      <c r="N681" s="89"/>
      <c r="O681" s="89"/>
      <c r="P681" s="89"/>
      <c r="Q681" s="89"/>
      <c r="R681" s="191"/>
      <c r="S681" s="191"/>
      <c r="T681" s="89"/>
      <c r="U681" s="89"/>
      <c r="V681" s="89"/>
      <c r="W681" s="191"/>
      <c r="X681" s="191"/>
      <c r="Z681" s="45"/>
      <c r="AA681" s="45"/>
      <c r="AB681" s="45"/>
    </row>
    <row r="682" spans="3:28" ht="15" customHeight="1" x14ac:dyDescent="0.25">
      <c r="C682" s="89"/>
      <c r="E682" s="89"/>
      <c r="F682" s="89"/>
      <c r="G682" s="89"/>
      <c r="H682" s="89"/>
      <c r="I682" s="89"/>
      <c r="J682" s="89"/>
      <c r="K682" s="89"/>
      <c r="L682" s="89"/>
      <c r="M682" s="89"/>
      <c r="N682" s="89"/>
      <c r="O682" s="89"/>
      <c r="P682" s="89"/>
      <c r="Q682" s="89"/>
      <c r="R682" s="191"/>
      <c r="S682" s="191"/>
      <c r="T682" s="89"/>
      <c r="U682" s="89"/>
      <c r="V682" s="89"/>
      <c r="W682" s="191"/>
      <c r="X682" s="191"/>
      <c r="Z682" s="45"/>
      <c r="AA682" s="45"/>
      <c r="AB682" s="45"/>
    </row>
    <row r="683" spans="3:28" ht="15" customHeight="1" x14ac:dyDescent="0.25">
      <c r="C683" s="89"/>
      <c r="E683" s="89"/>
      <c r="F683" s="89"/>
      <c r="G683" s="89"/>
      <c r="H683" s="89"/>
      <c r="I683" s="89"/>
      <c r="J683" s="89"/>
      <c r="K683" s="89"/>
      <c r="L683" s="89"/>
      <c r="M683" s="89"/>
      <c r="N683" s="89"/>
      <c r="O683" s="89"/>
      <c r="P683" s="89"/>
      <c r="Q683" s="89"/>
      <c r="R683" s="191"/>
      <c r="S683" s="191"/>
      <c r="T683" s="89"/>
      <c r="U683" s="89"/>
      <c r="V683" s="89"/>
      <c r="W683" s="191"/>
      <c r="X683" s="191"/>
      <c r="Z683" s="45"/>
      <c r="AA683" s="45"/>
      <c r="AB683" s="45"/>
    </row>
    <row r="684" spans="3:28" ht="15" customHeight="1" x14ac:dyDescent="0.25">
      <c r="C684" s="89"/>
      <c r="E684" s="89"/>
      <c r="F684" s="89"/>
      <c r="G684" s="89"/>
      <c r="H684" s="89"/>
      <c r="I684" s="89"/>
      <c r="J684" s="89"/>
      <c r="K684" s="89"/>
      <c r="L684" s="89"/>
      <c r="M684" s="89"/>
      <c r="N684" s="89"/>
      <c r="O684" s="89"/>
      <c r="P684" s="89"/>
      <c r="Q684" s="89"/>
      <c r="R684" s="191"/>
      <c r="S684" s="191"/>
      <c r="T684" s="89"/>
      <c r="U684" s="89"/>
      <c r="V684" s="89"/>
      <c r="W684" s="191"/>
      <c r="X684" s="191"/>
      <c r="Z684" s="45"/>
      <c r="AA684" s="45"/>
      <c r="AB684" s="45"/>
    </row>
    <row r="685" spans="3:28" ht="15" customHeight="1" x14ac:dyDescent="0.25">
      <c r="C685" s="89"/>
      <c r="E685" s="89"/>
      <c r="F685" s="89"/>
      <c r="G685" s="89"/>
      <c r="H685" s="89"/>
      <c r="I685" s="89"/>
      <c r="J685" s="89"/>
      <c r="K685" s="89"/>
      <c r="L685" s="89"/>
      <c r="M685" s="89"/>
      <c r="N685" s="89"/>
      <c r="O685" s="89"/>
      <c r="P685" s="89"/>
      <c r="Q685" s="89"/>
      <c r="R685" s="191"/>
      <c r="S685" s="191"/>
      <c r="T685" s="89"/>
      <c r="U685" s="89"/>
      <c r="V685" s="89"/>
      <c r="W685" s="191"/>
      <c r="X685" s="191"/>
      <c r="Z685" s="45"/>
      <c r="AA685" s="45"/>
      <c r="AB685" s="45"/>
    </row>
    <row r="686" spans="3:28" ht="15" customHeight="1" x14ac:dyDescent="0.25">
      <c r="C686" s="89"/>
      <c r="E686" s="89"/>
      <c r="F686" s="89"/>
      <c r="G686" s="89"/>
      <c r="H686" s="89"/>
      <c r="I686" s="89"/>
      <c r="J686" s="89"/>
      <c r="K686" s="89"/>
      <c r="L686" s="89"/>
      <c r="M686" s="89"/>
      <c r="N686" s="89"/>
      <c r="O686" s="89"/>
      <c r="P686" s="89"/>
      <c r="Q686" s="89"/>
      <c r="R686" s="191"/>
      <c r="S686" s="191"/>
      <c r="T686" s="89"/>
      <c r="U686" s="89"/>
      <c r="V686" s="89"/>
      <c r="W686" s="191"/>
      <c r="X686" s="191"/>
      <c r="Z686" s="45"/>
      <c r="AA686" s="45"/>
      <c r="AB686" s="45"/>
    </row>
    <row r="687" spans="3:28" ht="15" customHeight="1" x14ac:dyDescent="0.25">
      <c r="C687" s="89"/>
      <c r="E687" s="89"/>
      <c r="F687" s="89"/>
      <c r="G687" s="89"/>
      <c r="H687" s="89"/>
      <c r="I687" s="89"/>
      <c r="J687" s="89"/>
      <c r="K687" s="89"/>
      <c r="L687" s="89"/>
      <c r="M687" s="89"/>
      <c r="N687" s="89"/>
      <c r="O687" s="89"/>
      <c r="P687" s="89"/>
      <c r="Q687" s="89"/>
      <c r="R687" s="191"/>
      <c r="S687" s="191"/>
      <c r="T687" s="89"/>
      <c r="U687" s="89"/>
      <c r="V687" s="89"/>
      <c r="W687" s="191"/>
      <c r="X687" s="191"/>
      <c r="Z687" s="45"/>
      <c r="AA687" s="45"/>
      <c r="AB687" s="45"/>
    </row>
    <row r="688" spans="3:28" ht="15" customHeight="1" x14ac:dyDescent="0.25">
      <c r="C688" s="89"/>
      <c r="E688" s="89"/>
      <c r="F688" s="89"/>
      <c r="G688" s="89"/>
      <c r="H688" s="89"/>
      <c r="I688" s="89"/>
      <c r="J688" s="89"/>
      <c r="K688" s="89"/>
      <c r="L688" s="89"/>
      <c r="M688" s="89"/>
      <c r="N688" s="89"/>
      <c r="O688" s="89"/>
      <c r="P688" s="89"/>
      <c r="Q688" s="89"/>
      <c r="R688" s="191"/>
      <c r="S688" s="191"/>
      <c r="T688" s="89"/>
      <c r="U688" s="89"/>
      <c r="V688" s="89"/>
      <c r="W688" s="191"/>
      <c r="X688" s="191"/>
      <c r="Z688" s="45"/>
      <c r="AA688" s="45"/>
      <c r="AB688" s="45"/>
    </row>
    <row r="689" spans="3:28" ht="15" customHeight="1" x14ac:dyDescent="0.25">
      <c r="C689" s="89"/>
      <c r="E689" s="89"/>
      <c r="F689" s="89"/>
      <c r="G689" s="89"/>
      <c r="H689" s="89"/>
      <c r="I689" s="89"/>
      <c r="J689" s="89"/>
      <c r="K689" s="89"/>
      <c r="L689" s="89"/>
      <c r="M689" s="89"/>
      <c r="N689" s="89"/>
      <c r="O689" s="89"/>
      <c r="P689" s="89"/>
      <c r="Q689" s="89"/>
      <c r="R689" s="191"/>
      <c r="S689" s="191"/>
      <c r="T689" s="89"/>
      <c r="U689" s="89"/>
      <c r="V689" s="89"/>
      <c r="W689" s="191"/>
      <c r="X689" s="191"/>
      <c r="Z689" s="45"/>
      <c r="AA689" s="45"/>
      <c r="AB689" s="45"/>
    </row>
    <row r="690" spans="3:28" ht="15" customHeight="1" x14ac:dyDescent="0.25">
      <c r="C690" s="89"/>
      <c r="E690" s="89"/>
      <c r="F690" s="89"/>
      <c r="G690" s="89"/>
      <c r="H690" s="89"/>
      <c r="I690" s="89"/>
      <c r="J690" s="89"/>
      <c r="K690" s="89"/>
      <c r="L690" s="89"/>
      <c r="M690" s="89"/>
      <c r="N690" s="89"/>
      <c r="O690" s="89"/>
      <c r="P690" s="89"/>
      <c r="Q690" s="89"/>
      <c r="R690" s="191"/>
      <c r="S690" s="191"/>
      <c r="T690" s="89"/>
      <c r="U690" s="89"/>
      <c r="V690" s="89"/>
      <c r="W690" s="191"/>
      <c r="X690" s="191"/>
      <c r="Z690" s="45"/>
      <c r="AA690" s="45"/>
      <c r="AB690" s="45"/>
    </row>
    <row r="691" spans="3:28" ht="15" customHeight="1" x14ac:dyDescent="0.25">
      <c r="C691" s="89"/>
      <c r="E691" s="89"/>
      <c r="F691" s="89"/>
      <c r="G691" s="89"/>
      <c r="H691" s="89"/>
      <c r="I691" s="89"/>
      <c r="J691" s="89"/>
      <c r="K691" s="89"/>
      <c r="L691" s="89"/>
      <c r="M691" s="89"/>
      <c r="N691" s="89"/>
      <c r="O691" s="89"/>
      <c r="P691" s="89"/>
      <c r="Q691" s="89"/>
      <c r="R691" s="191"/>
      <c r="S691" s="191"/>
      <c r="T691" s="89"/>
      <c r="U691" s="89"/>
      <c r="V691" s="89"/>
      <c r="W691" s="191"/>
      <c r="X691" s="191"/>
      <c r="Z691" s="45"/>
      <c r="AA691" s="45"/>
      <c r="AB691" s="45"/>
    </row>
    <row r="692" spans="3:28" ht="15" customHeight="1" x14ac:dyDescent="0.25">
      <c r="C692" s="89"/>
      <c r="E692" s="89"/>
      <c r="F692" s="89"/>
      <c r="G692" s="89"/>
      <c r="H692" s="89"/>
      <c r="I692" s="89"/>
      <c r="J692" s="89"/>
      <c r="K692" s="89"/>
      <c r="L692" s="89"/>
      <c r="M692" s="89"/>
      <c r="N692" s="89"/>
      <c r="O692" s="89"/>
      <c r="P692" s="89"/>
      <c r="Q692" s="89"/>
      <c r="R692" s="191"/>
      <c r="S692" s="191"/>
      <c r="T692" s="89"/>
      <c r="U692" s="89"/>
      <c r="V692" s="89"/>
      <c r="W692" s="191"/>
      <c r="X692" s="191"/>
      <c r="Z692" s="45"/>
      <c r="AA692" s="45"/>
      <c r="AB692" s="45"/>
    </row>
    <row r="693" spans="3:28" ht="15" customHeight="1" x14ac:dyDescent="0.25">
      <c r="C693" s="89"/>
      <c r="E693" s="89"/>
      <c r="F693" s="89"/>
      <c r="G693" s="89"/>
      <c r="H693" s="89"/>
      <c r="I693" s="89"/>
      <c r="J693" s="89"/>
      <c r="K693" s="89"/>
      <c r="L693" s="89"/>
      <c r="M693" s="89"/>
      <c r="N693" s="89"/>
      <c r="O693" s="89"/>
      <c r="P693" s="89"/>
      <c r="Q693" s="89"/>
      <c r="R693" s="191"/>
      <c r="S693" s="191"/>
      <c r="T693" s="89"/>
      <c r="U693" s="89"/>
      <c r="V693" s="89"/>
      <c r="W693" s="191"/>
      <c r="X693" s="191"/>
      <c r="Z693" s="45"/>
      <c r="AA693" s="45"/>
      <c r="AB693" s="45"/>
    </row>
    <row r="694" spans="3:28" ht="15" customHeight="1" x14ac:dyDescent="0.25">
      <c r="C694" s="89"/>
      <c r="E694" s="89"/>
      <c r="F694" s="89"/>
      <c r="G694" s="89"/>
      <c r="H694" s="89"/>
      <c r="I694" s="89"/>
      <c r="J694" s="89"/>
      <c r="K694" s="89"/>
      <c r="L694" s="89"/>
      <c r="M694" s="89"/>
      <c r="N694" s="89"/>
      <c r="O694" s="89"/>
      <c r="P694" s="89"/>
      <c r="Q694" s="89"/>
      <c r="R694" s="191"/>
      <c r="S694" s="191"/>
      <c r="T694" s="89"/>
      <c r="U694" s="89"/>
      <c r="V694" s="89"/>
      <c r="W694" s="191"/>
      <c r="X694" s="191"/>
      <c r="Z694" s="45"/>
      <c r="AA694" s="45"/>
      <c r="AB694" s="45"/>
    </row>
    <row r="695" spans="3:28" ht="15" customHeight="1" x14ac:dyDescent="0.25">
      <c r="C695" s="89"/>
      <c r="E695" s="89"/>
      <c r="F695" s="89"/>
      <c r="G695" s="89"/>
      <c r="H695" s="89"/>
      <c r="I695" s="89"/>
      <c r="J695" s="89"/>
      <c r="K695" s="89"/>
      <c r="L695" s="89"/>
      <c r="M695" s="89"/>
      <c r="N695" s="89"/>
      <c r="O695" s="89"/>
      <c r="P695" s="89"/>
      <c r="Q695" s="89"/>
      <c r="R695" s="191"/>
      <c r="S695" s="191"/>
      <c r="T695" s="89"/>
      <c r="U695" s="89"/>
      <c r="V695" s="89"/>
      <c r="W695" s="191"/>
      <c r="X695" s="191"/>
      <c r="Z695" s="45"/>
      <c r="AA695" s="45"/>
      <c r="AB695" s="45"/>
    </row>
    <row r="696" spans="3:28" ht="15" customHeight="1" x14ac:dyDescent="0.25">
      <c r="C696" s="89"/>
      <c r="E696" s="89"/>
      <c r="F696" s="89"/>
      <c r="G696" s="89"/>
      <c r="H696" s="89"/>
      <c r="I696" s="89"/>
      <c r="J696" s="89"/>
      <c r="K696" s="89"/>
      <c r="L696" s="89"/>
      <c r="M696" s="89"/>
      <c r="N696" s="89"/>
      <c r="O696" s="89"/>
      <c r="P696" s="89"/>
      <c r="Q696" s="89"/>
      <c r="R696" s="191"/>
      <c r="S696" s="191"/>
      <c r="T696" s="89"/>
      <c r="U696" s="89"/>
      <c r="V696" s="89"/>
      <c r="W696" s="191"/>
      <c r="X696" s="191"/>
      <c r="Z696" s="45"/>
      <c r="AA696" s="45"/>
      <c r="AB696" s="45"/>
    </row>
    <row r="697" spans="3:28" ht="15" customHeight="1" x14ac:dyDescent="0.25">
      <c r="C697" s="89"/>
      <c r="E697" s="89"/>
      <c r="F697" s="89"/>
      <c r="G697" s="89"/>
      <c r="H697" s="89"/>
      <c r="I697" s="89"/>
      <c r="J697" s="89"/>
      <c r="K697" s="89"/>
      <c r="L697" s="89"/>
      <c r="M697" s="89"/>
      <c r="N697" s="89"/>
      <c r="O697" s="89"/>
      <c r="P697" s="89"/>
      <c r="Q697" s="89"/>
      <c r="R697" s="191"/>
      <c r="S697" s="191"/>
      <c r="T697" s="89"/>
      <c r="U697" s="89"/>
      <c r="V697" s="89"/>
      <c r="W697" s="191"/>
      <c r="X697" s="191"/>
      <c r="Z697" s="45"/>
      <c r="AA697" s="45"/>
      <c r="AB697" s="45"/>
    </row>
    <row r="698" spans="3:28" ht="15" customHeight="1" x14ac:dyDescent="0.25">
      <c r="C698" s="89"/>
      <c r="E698" s="89"/>
      <c r="F698" s="89"/>
      <c r="G698" s="89"/>
      <c r="H698" s="89"/>
      <c r="I698" s="89"/>
      <c r="J698" s="89"/>
      <c r="K698" s="89"/>
      <c r="L698" s="89"/>
      <c r="M698" s="89"/>
      <c r="N698" s="89"/>
      <c r="O698" s="89"/>
      <c r="P698" s="89"/>
      <c r="Q698" s="89"/>
      <c r="R698" s="191"/>
      <c r="S698" s="191"/>
      <c r="T698" s="89"/>
      <c r="U698" s="89"/>
      <c r="V698" s="89"/>
      <c r="W698" s="191"/>
      <c r="X698" s="191"/>
      <c r="Z698" s="45"/>
      <c r="AA698" s="45"/>
      <c r="AB698" s="45"/>
    </row>
    <row r="699" spans="3:28" ht="15" customHeight="1" x14ac:dyDescent="0.25">
      <c r="C699" s="89"/>
      <c r="E699" s="89"/>
      <c r="F699" s="89"/>
      <c r="G699" s="89"/>
      <c r="H699" s="89"/>
      <c r="I699" s="89"/>
      <c r="J699" s="89"/>
      <c r="K699" s="89"/>
      <c r="L699" s="89"/>
      <c r="M699" s="89"/>
      <c r="N699" s="89"/>
      <c r="O699" s="89"/>
      <c r="P699" s="89"/>
      <c r="Q699" s="89"/>
      <c r="R699" s="191"/>
      <c r="S699" s="191"/>
      <c r="T699" s="89"/>
      <c r="U699" s="89"/>
      <c r="V699" s="89"/>
      <c r="W699" s="191"/>
      <c r="X699" s="191"/>
      <c r="Z699" s="45"/>
      <c r="AA699" s="45"/>
      <c r="AB699" s="45"/>
    </row>
    <row r="700" spans="3:28" ht="15" customHeight="1" x14ac:dyDescent="0.25">
      <c r="C700" s="89"/>
      <c r="E700" s="89"/>
      <c r="F700" s="89"/>
      <c r="G700" s="89"/>
      <c r="H700" s="89"/>
      <c r="I700" s="89"/>
      <c r="J700" s="89"/>
      <c r="K700" s="89"/>
      <c r="L700" s="89"/>
      <c r="M700" s="89"/>
      <c r="N700" s="89"/>
      <c r="O700" s="89"/>
      <c r="P700" s="89"/>
      <c r="Q700" s="89"/>
      <c r="R700" s="191"/>
      <c r="S700" s="191"/>
      <c r="T700" s="89"/>
      <c r="U700" s="89"/>
      <c r="V700" s="89"/>
      <c r="W700" s="191"/>
      <c r="X700" s="191"/>
      <c r="Z700" s="45"/>
      <c r="AA700" s="45"/>
      <c r="AB700" s="45"/>
    </row>
    <row r="701" spans="3:28" ht="15" customHeight="1" x14ac:dyDescent="0.25">
      <c r="C701" s="89"/>
      <c r="E701" s="89"/>
      <c r="F701" s="89"/>
      <c r="G701" s="89"/>
      <c r="H701" s="89"/>
      <c r="I701" s="89"/>
      <c r="J701" s="89"/>
      <c r="K701" s="89"/>
      <c r="L701" s="89"/>
      <c r="M701" s="89"/>
      <c r="N701" s="89"/>
      <c r="O701" s="89"/>
      <c r="P701" s="89"/>
      <c r="Q701" s="89"/>
      <c r="R701" s="191"/>
      <c r="S701" s="191"/>
      <c r="T701" s="89"/>
      <c r="U701" s="89"/>
      <c r="V701" s="89"/>
      <c r="W701" s="191"/>
      <c r="X701" s="191"/>
      <c r="Z701" s="45"/>
      <c r="AA701" s="45"/>
      <c r="AB701" s="45"/>
    </row>
    <row r="702" spans="3:28" ht="15" customHeight="1" x14ac:dyDescent="0.25">
      <c r="C702" s="89"/>
      <c r="E702" s="89"/>
      <c r="F702" s="89"/>
      <c r="G702" s="89"/>
      <c r="H702" s="89"/>
      <c r="I702" s="89"/>
      <c r="J702" s="89"/>
      <c r="K702" s="89"/>
      <c r="L702" s="89"/>
      <c r="M702" s="89"/>
      <c r="N702" s="89"/>
      <c r="O702" s="89"/>
      <c r="P702" s="89"/>
      <c r="Q702" s="89"/>
      <c r="R702" s="191"/>
      <c r="S702" s="191"/>
      <c r="T702" s="89"/>
      <c r="U702" s="89"/>
      <c r="V702" s="89"/>
      <c r="W702" s="191"/>
      <c r="X702" s="191"/>
      <c r="Z702" s="45"/>
      <c r="AA702" s="45"/>
      <c r="AB702" s="45"/>
    </row>
    <row r="703" spans="3:28" ht="15" customHeight="1" x14ac:dyDescent="0.25">
      <c r="C703" s="89"/>
      <c r="E703" s="89"/>
      <c r="F703" s="89"/>
      <c r="G703" s="89"/>
      <c r="H703" s="89"/>
      <c r="I703" s="89"/>
      <c r="J703" s="89"/>
      <c r="K703" s="89"/>
      <c r="L703" s="89"/>
      <c r="M703" s="89"/>
      <c r="N703" s="89"/>
      <c r="O703" s="89"/>
      <c r="P703" s="89"/>
      <c r="Q703" s="89"/>
      <c r="R703" s="191"/>
      <c r="S703" s="191"/>
      <c r="T703" s="89"/>
      <c r="U703" s="89"/>
      <c r="V703" s="89"/>
      <c r="W703" s="191"/>
      <c r="X703" s="191"/>
      <c r="Z703" s="45"/>
      <c r="AA703" s="45"/>
      <c r="AB703" s="45"/>
    </row>
    <row r="704" spans="3:28" ht="15" customHeight="1" x14ac:dyDescent="0.25">
      <c r="C704" s="89"/>
      <c r="E704" s="89"/>
      <c r="F704" s="89"/>
      <c r="G704" s="89"/>
      <c r="H704" s="89"/>
      <c r="I704" s="89"/>
      <c r="J704" s="89"/>
      <c r="K704" s="89"/>
      <c r="L704" s="89"/>
      <c r="M704" s="89"/>
      <c r="N704" s="89"/>
      <c r="O704" s="89"/>
      <c r="P704" s="89"/>
      <c r="Q704" s="89"/>
      <c r="R704" s="191"/>
      <c r="S704" s="191"/>
      <c r="T704" s="89"/>
      <c r="U704" s="89"/>
      <c r="V704" s="89"/>
      <c r="W704" s="191"/>
      <c r="X704" s="191"/>
      <c r="Z704" s="45"/>
      <c r="AA704" s="45"/>
      <c r="AB704" s="45"/>
    </row>
    <row r="705" spans="3:28" ht="15" customHeight="1" x14ac:dyDescent="0.25">
      <c r="C705" s="89"/>
      <c r="E705" s="89"/>
      <c r="F705" s="89"/>
      <c r="G705" s="89"/>
      <c r="H705" s="89"/>
      <c r="I705" s="89"/>
      <c r="J705" s="89"/>
      <c r="K705" s="89"/>
      <c r="L705" s="89"/>
      <c r="M705" s="89"/>
      <c r="N705" s="89"/>
      <c r="O705" s="89"/>
      <c r="P705" s="89"/>
      <c r="Q705" s="89"/>
      <c r="R705" s="191"/>
      <c r="S705" s="191"/>
      <c r="T705" s="89"/>
      <c r="U705" s="89"/>
      <c r="V705" s="89"/>
      <c r="W705" s="191"/>
      <c r="X705" s="191"/>
      <c r="Z705" s="45"/>
      <c r="AA705" s="45"/>
      <c r="AB705" s="45"/>
    </row>
    <row r="706" spans="3:28" ht="15" customHeight="1" x14ac:dyDescent="0.25">
      <c r="C706" s="89"/>
      <c r="E706" s="89"/>
      <c r="F706" s="89"/>
      <c r="G706" s="89"/>
      <c r="H706" s="89"/>
      <c r="I706" s="89"/>
      <c r="J706" s="89"/>
      <c r="K706" s="89"/>
      <c r="L706" s="89"/>
      <c r="M706" s="89"/>
      <c r="N706" s="89"/>
      <c r="O706" s="89"/>
      <c r="P706" s="89"/>
      <c r="Q706" s="89"/>
      <c r="R706" s="191"/>
      <c r="S706" s="191"/>
      <c r="T706" s="89"/>
      <c r="U706" s="89"/>
      <c r="V706" s="89"/>
      <c r="W706" s="191"/>
      <c r="X706" s="191"/>
      <c r="Z706" s="45"/>
      <c r="AA706" s="45"/>
      <c r="AB706" s="45"/>
    </row>
    <row r="707" spans="3:28" ht="15" customHeight="1" x14ac:dyDescent="0.25">
      <c r="C707" s="89"/>
      <c r="E707" s="89"/>
      <c r="F707" s="89"/>
      <c r="G707" s="89"/>
      <c r="H707" s="89"/>
      <c r="I707" s="89"/>
      <c r="J707" s="89"/>
      <c r="K707" s="89"/>
      <c r="L707" s="89"/>
      <c r="M707" s="89"/>
      <c r="N707" s="89"/>
      <c r="O707" s="89"/>
      <c r="P707" s="89"/>
      <c r="Q707" s="89"/>
      <c r="R707" s="191"/>
      <c r="S707" s="191"/>
      <c r="T707" s="89"/>
      <c r="U707" s="89"/>
      <c r="V707" s="89"/>
      <c r="W707" s="191"/>
      <c r="X707" s="191"/>
      <c r="Z707" s="45"/>
      <c r="AA707" s="45"/>
      <c r="AB707" s="45"/>
    </row>
    <row r="708" spans="3:28" ht="15" customHeight="1" x14ac:dyDescent="0.25">
      <c r="C708" s="89"/>
      <c r="E708" s="89"/>
      <c r="F708" s="89"/>
      <c r="G708" s="89"/>
      <c r="H708" s="89"/>
      <c r="I708" s="89"/>
      <c r="J708" s="89"/>
      <c r="K708" s="89"/>
      <c r="L708" s="89"/>
      <c r="M708" s="89"/>
      <c r="N708" s="89"/>
      <c r="O708" s="89"/>
      <c r="P708" s="89"/>
      <c r="Q708" s="89"/>
      <c r="R708" s="191"/>
      <c r="S708" s="191"/>
      <c r="T708" s="89"/>
      <c r="U708" s="89"/>
      <c r="V708" s="89"/>
      <c r="W708" s="191"/>
      <c r="X708" s="191"/>
      <c r="Z708" s="45"/>
      <c r="AA708" s="45"/>
      <c r="AB708" s="45"/>
    </row>
    <row r="709" spans="3:28" ht="15" customHeight="1" x14ac:dyDescent="0.25">
      <c r="C709" s="89"/>
      <c r="E709" s="89"/>
      <c r="F709" s="89"/>
      <c r="G709" s="89"/>
      <c r="H709" s="89"/>
      <c r="I709" s="89"/>
      <c r="J709" s="89"/>
      <c r="K709" s="89"/>
      <c r="L709" s="89"/>
      <c r="M709" s="89"/>
      <c r="N709" s="89"/>
      <c r="O709" s="89"/>
      <c r="P709" s="89"/>
      <c r="Q709" s="89"/>
      <c r="R709" s="191"/>
      <c r="S709" s="191"/>
      <c r="T709" s="89"/>
      <c r="U709" s="89"/>
      <c r="V709" s="89"/>
      <c r="W709" s="191"/>
      <c r="X709" s="191"/>
      <c r="Z709" s="45"/>
      <c r="AA709" s="45"/>
      <c r="AB709" s="45"/>
    </row>
    <row r="710" spans="3:28" ht="15" customHeight="1" x14ac:dyDescent="0.25">
      <c r="C710" s="89"/>
      <c r="E710" s="89"/>
      <c r="F710" s="89"/>
      <c r="G710" s="89"/>
      <c r="H710" s="89"/>
      <c r="I710" s="89"/>
      <c r="J710" s="89"/>
      <c r="K710" s="89"/>
      <c r="L710" s="89"/>
      <c r="M710" s="89"/>
      <c r="N710" s="89"/>
      <c r="O710" s="89"/>
      <c r="P710" s="89"/>
      <c r="Q710" s="89"/>
      <c r="R710" s="191"/>
      <c r="S710" s="191"/>
      <c r="T710" s="89"/>
      <c r="U710" s="89"/>
      <c r="V710" s="89"/>
      <c r="W710" s="191"/>
      <c r="X710" s="191"/>
      <c r="Z710" s="45"/>
      <c r="AA710" s="45"/>
      <c r="AB710" s="45"/>
    </row>
    <row r="711" spans="3:28" ht="15" customHeight="1" x14ac:dyDescent="0.25">
      <c r="C711" s="89"/>
      <c r="E711" s="89"/>
      <c r="F711" s="89"/>
      <c r="G711" s="89"/>
      <c r="H711" s="89"/>
      <c r="I711" s="89"/>
      <c r="J711" s="89"/>
      <c r="K711" s="89"/>
      <c r="L711" s="89"/>
      <c r="M711" s="89"/>
      <c r="N711" s="89"/>
      <c r="O711" s="89"/>
      <c r="P711" s="89"/>
      <c r="Q711" s="89"/>
      <c r="R711" s="191"/>
      <c r="S711" s="191"/>
      <c r="T711" s="89"/>
      <c r="U711" s="89"/>
      <c r="V711" s="89"/>
      <c r="W711" s="191"/>
      <c r="X711" s="191"/>
      <c r="Z711" s="45"/>
      <c r="AA711" s="45"/>
      <c r="AB711" s="45"/>
    </row>
    <row r="712" spans="3:28" ht="15" customHeight="1" x14ac:dyDescent="0.25">
      <c r="C712" s="89"/>
      <c r="E712" s="89"/>
      <c r="F712" s="89"/>
      <c r="G712" s="89"/>
      <c r="H712" s="89"/>
      <c r="I712" s="89"/>
      <c r="J712" s="89"/>
      <c r="K712" s="89"/>
      <c r="L712" s="89"/>
      <c r="M712" s="89"/>
      <c r="N712" s="89"/>
      <c r="O712" s="89"/>
      <c r="P712" s="89"/>
      <c r="Q712" s="89"/>
      <c r="R712" s="191"/>
      <c r="S712" s="191"/>
      <c r="T712" s="89"/>
      <c r="U712" s="89"/>
      <c r="V712" s="89"/>
      <c r="W712" s="191"/>
      <c r="X712" s="191"/>
      <c r="Z712" s="45"/>
      <c r="AA712" s="45"/>
      <c r="AB712" s="45"/>
    </row>
    <row r="713" spans="3:28" ht="15" customHeight="1" x14ac:dyDescent="0.25">
      <c r="C713" s="89"/>
      <c r="E713" s="89"/>
      <c r="F713" s="89"/>
      <c r="G713" s="89"/>
      <c r="H713" s="89"/>
      <c r="I713" s="89"/>
      <c r="J713" s="89"/>
      <c r="K713" s="89"/>
      <c r="L713" s="89"/>
      <c r="M713" s="89"/>
      <c r="N713" s="89"/>
      <c r="O713" s="89"/>
      <c r="P713" s="89"/>
      <c r="Q713" s="89"/>
      <c r="R713" s="191"/>
      <c r="S713" s="191"/>
      <c r="T713" s="89"/>
      <c r="U713" s="89"/>
      <c r="V713" s="89"/>
      <c r="W713" s="191"/>
      <c r="X713" s="191"/>
      <c r="Z713" s="45"/>
      <c r="AA713" s="45"/>
      <c r="AB713" s="45"/>
    </row>
    <row r="714" spans="3:28" ht="15" customHeight="1" x14ac:dyDescent="0.25">
      <c r="C714" s="89"/>
      <c r="E714" s="89"/>
      <c r="F714" s="89"/>
      <c r="G714" s="89"/>
      <c r="H714" s="89"/>
      <c r="I714" s="89"/>
      <c r="J714" s="89"/>
      <c r="K714" s="89"/>
      <c r="L714" s="89"/>
      <c r="M714" s="89"/>
      <c r="N714" s="89"/>
      <c r="O714" s="89"/>
      <c r="P714" s="89"/>
      <c r="Q714" s="89"/>
      <c r="R714" s="191"/>
      <c r="S714" s="191"/>
      <c r="T714" s="89"/>
      <c r="U714" s="89"/>
      <c r="V714" s="89"/>
      <c r="W714" s="191"/>
      <c r="X714" s="191"/>
      <c r="Z714" s="45"/>
      <c r="AA714" s="45"/>
      <c r="AB714" s="45"/>
    </row>
    <row r="715" spans="3:28" ht="15" customHeight="1" x14ac:dyDescent="0.25">
      <c r="C715" s="89"/>
      <c r="E715" s="89"/>
      <c r="F715" s="89"/>
      <c r="G715" s="89"/>
      <c r="H715" s="89"/>
      <c r="I715" s="89"/>
      <c r="J715" s="89"/>
      <c r="K715" s="89"/>
      <c r="L715" s="89"/>
      <c r="M715" s="89"/>
      <c r="N715" s="89"/>
      <c r="O715" s="89"/>
      <c r="P715" s="89"/>
      <c r="Q715" s="89"/>
      <c r="R715" s="191"/>
      <c r="S715" s="191"/>
      <c r="T715" s="89"/>
      <c r="U715" s="89"/>
      <c r="V715" s="89"/>
      <c r="W715" s="191"/>
      <c r="X715" s="191"/>
      <c r="Z715" s="45"/>
      <c r="AA715" s="45"/>
      <c r="AB715" s="45"/>
    </row>
    <row r="716" spans="3:28" ht="15" customHeight="1" x14ac:dyDescent="0.25">
      <c r="C716" s="89"/>
      <c r="E716" s="89"/>
      <c r="F716" s="89"/>
      <c r="G716" s="89"/>
      <c r="H716" s="89"/>
      <c r="I716" s="89"/>
      <c r="J716" s="89"/>
      <c r="K716" s="89"/>
      <c r="L716" s="89"/>
      <c r="M716" s="89"/>
      <c r="N716" s="89"/>
      <c r="O716" s="89"/>
      <c r="P716" s="89"/>
      <c r="Q716" s="89"/>
      <c r="R716" s="191"/>
      <c r="S716" s="191"/>
      <c r="T716" s="89"/>
      <c r="U716" s="89"/>
      <c r="V716" s="89"/>
      <c r="W716" s="191"/>
      <c r="X716" s="191"/>
      <c r="Z716" s="45"/>
      <c r="AA716" s="45"/>
      <c r="AB716" s="45"/>
    </row>
    <row r="717" spans="3:28" ht="15" customHeight="1" x14ac:dyDescent="0.25">
      <c r="C717" s="89"/>
      <c r="E717" s="89"/>
      <c r="F717" s="89"/>
      <c r="G717" s="89"/>
      <c r="H717" s="89"/>
      <c r="I717" s="89"/>
      <c r="J717" s="89"/>
      <c r="K717" s="89"/>
      <c r="L717" s="89"/>
      <c r="M717" s="89"/>
      <c r="N717" s="89"/>
      <c r="O717" s="89"/>
      <c r="P717" s="89"/>
      <c r="Q717" s="89"/>
      <c r="R717" s="191"/>
      <c r="S717" s="191"/>
      <c r="T717" s="89"/>
      <c r="U717" s="89"/>
      <c r="V717" s="89"/>
      <c r="W717" s="191"/>
      <c r="X717" s="191"/>
      <c r="Z717" s="45"/>
      <c r="AA717" s="45"/>
      <c r="AB717" s="45"/>
    </row>
    <row r="718" spans="3:28" ht="15" customHeight="1" x14ac:dyDescent="0.25">
      <c r="C718" s="89"/>
      <c r="E718" s="89"/>
      <c r="F718" s="89"/>
      <c r="G718" s="89"/>
      <c r="H718" s="89"/>
      <c r="I718" s="89"/>
      <c r="J718" s="89"/>
      <c r="K718" s="89"/>
      <c r="L718" s="89"/>
      <c r="M718" s="89"/>
      <c r="N718" s="89"/>
      <c r="O718" s="89"/>
      <c r="P718" s="89"/>
      <c r="Q718" s="89"/>
      <c r="R718" s="191"/>
      <c r="S718" s="191"/>
      <c r="T718" s="89"/>
      <c r="U718" s="89"/>
      <c r="V718" s="89"/>
      <c r="W718" s="191"/>
      <c r="X718" s="191"/>
      <c r="Z718" s="45"/>
      <c r="AA718" s="45"/>
      <c r="AB718" s="45"/>
    </row>
    <row r="719" spans="3:28" ht="15" customHeight="1" x14ac:dyDescent="0.25">
      <c r="C719" s="89"/>
      <c r="E719" s="89"/>
      <c r="F719" s="89"/>
      <c r="G719" s="89"/>
      <c r="H719" s="89"/>
      <c r="I719" s="89"/>
      <c r="J719" s="89"/>
      <c r="K719" s="89"/>
      <c r="L719" s="89"/>
      <c r="M719" s="89"/>
      <c r="N719" s="89"/>
      <c r="O719" s="89"/>
      <c r="P719" s="89"/>
      <c r="Q719" s="89"/>
      <c r="R719" s="191"/>
      <c r="S719" s="191"/>
      <c r="T719" s="89"/>
      <c r="U719" s="89"/>
      <c r="V719" s="89"/>
      <c r="W719" s="191"/>
      <c r="X719" s="191"/>
      <c r="Z719" s="45"/>
      <c r="AA719" s="45"/>
      <c r="AB719" s="45"/>
    </row>
    <row r="720" spans="3:28" ht="15" customHeight="1" x14ac:dyDescent="0.25">
      <c r="C720" s="89"/>
      <c r="E720" s="89"/>
      <c r="F720" s="89"/>
      <c r="G720" s="89"/>
      <c r="H720" s="89"/>
      <c r="I720" s="89"/>
      <c r="J720" s="89"/>
      <c r="K720" s="89"/>
      <c r="L720" s="89"/>
      <c r="M720" s="89"/>
      <c r="N720" s="89"/>
      <c r="O720" s="89"/>
      <c r="P720" s="89"/>
      <c r="Q720" s="89"/>
      <c r="R720" s="191"/>
      <c r="S720" s="191"/>
      <c r="T720" s="89"/>
      <c r="U720" s="89"/>
      <c r="V720" s="89"/>
      <c r="W720" s="191"/>
      <c r="X720" s="191"/>
      <c r="Z720" s="45"/>
      <c r="AA720" s="45"/>
      <c r="AB720" s="45"/>
    </row>
    <row r="721" spans="3:28" ht="15" customHeight="1" x14ac:dyDescent="0.25">
      <c r="C721" s="89"/>
      <c r="E721" s="89"/>
      <c r="F721" s="89"/>
      <c r="G721" s="89"/>
      <c r="H721" s="89"/>
      <c r="I721" s="89"/>
      <c r="J721" s="89"/>
      <c r="K721" s="89"/>
      <c r="L721" s="89"/>
      <c r="M721" s="89"/>
      <c r="N721" s="89"/>
      <c r="O721" s="89"/>
      <c r="P721" s="89"/>
      <c r="Q721" s="89"/>
      <c r="R721" s="191"/>
      <c r="S721" s="191"/>
      <c r="T721" s="89"/>
      <c r="U721" s="89"/>
      <c r="V721" s="89"/>
      <c r="W721" s="191"/>
      <c r="X721" s="191"/>
      <c r="Z721" s="45"/>
      <c r="AA721" s="45"/>
      <c r="AB721" s="45"/>
    </row>
    <row r="722" spans="3:28" ht="15" customHeight="1" x14ac:dyDescent="0.25">
      <c r="C722" s="89"/>
      <c r="E722" s="89"/>
      <c r="F722" s="89"/>
      <c r="G722" s="89"/>
      <c r="H722" s="89"/>
      <c r="I722" s="89"/>
      <c r="J722" s="89"/>
      <c r="K722" s="89"/>
      <c r="L722" s="89"/>
      <c r="M722" s="89"/>
      <c r="N722" s="89"/>
      <c r="O722" s="89"/>
      <c r="P722" s="89"/>
      <c r="Q722" s="89"/>
      <c r="R722" s="191"/>
      <c r="S722" s="191"/>
      <c r="T722" s="89"/>
      <c r="U722" s="89"/>
      <c r="V722" s="89"/>
      <c r="W722" s="191"/>
      <c r="X722" s="191"/>
      <c r="Z722" s="45"/>
      <c r="AA722" s="45"/>
      <c r="AB722" s="45"/>
    </row>
    <row r="723" spans="3:28" ht="15" customHeight="1" x14ac:dyDescent="0.25">
      <c r="C723" s="89"/>
      <c r="E723" s="89"/>
      <c r="F723" s="89"/>
      <c r="G723" s="89"/>
      <c r="H723" s="89"/>
      <c r="I723" s="89"/>
      <c r="J723" s="89"/>
      <c r="K723" s="89"/>
      <c r="L723" s="89"/>
      <c r="M723" s="89"/>
      <c r="N723" s="89"/>
      <c r="O723" s="89"/>
      <c r="P723" s="89"/>
      <c r="Q723" s="89"/>
      <c r="R723" s="191"/>
      <c r="S723" s="191"/>
      <c r="T723" s="89"/>
      <c r="U723" s="89"/>
      <c r="V723" s="89"/>
      <c r="W723" s="191"/>
      <c r="X723" s="191"/>
      <c r="Z723" s="45"/>
      <c r="AA723" s="45"/>
      <c r="AB723" s="45"/>
    </row>
    <row r="724" spans="3:28" ht="15" customHeight="1" x14ac:dyDescent="0.25">
      <c r="C724" s="89"/>
      <c r="E724" s="89"/>
      <c r="F724" s="89"/>
      <c r="G724" s="89"/>
      <c r="H724" s="89"/>
      <c r="I724" s="89"/>
      <c r="J724" s="89"/>
      <c r="K724" s="89"/>
      <c r="L724" s="89"/>
      <c r="M724" s="89"/>
      <c r="N724" s="89"/>
      <c r="O724" s="89"/>
      <c r="P724" s="89"/>
      <c r="Q724" s="89"/>
      <c r="R724" s="191"/>
      <c r="S724" s="191"/>
      <c r="T724" s="89"/>
      <c r="U724" s="89"/>
      <c r="V724" s="89"/>
      <c r="W724" s="191"/>
      <c r="X724" s="191"/>
      <c r="Z724" s="45"/>
      <c r="AA724" s="45"/>
      <c r="AB724" s="45"/>
    </row>
    <row r="725" spans="3:28" ht="15" customHeight="1" x14ac:dyDescent="0.25">
      <c r="C725" s="89"/>
      <c r="E725" s="89"/>
      <c r="F725" s="89"/>
      <c r="G725" s="89"/>
      <c r="H725" s="89"/>
      <c r="I725" s="89"/>
      <c r="J725" s="89"/>
      <c r="K725" s="89"/>
      <c r="L725" s="89"/>
      <c r="M725" s="89"/>
      <c r="N725" s="89"/>
      <c r="O725" s="89"/>
      <c r="P725" s="89"/>
      <c r="Q725" s="89"/>
      <c r="R725" s="191"/>
      <c r="S725" s="191"/>
      <c r="T725" s="89"/>
      <c r="U725" s="89"/>
      <c r="V725" s="89"/>
      <c r="W725" s="191"/>
      <c r="X725" s="191"/>
      <c r="Z725" s="45"/>
      <c r="AA725" s="45"/>
      <c r="AB725" s="45"/>
    </row>
    <row r="726" spans="3:28" ht="15" customHeight="1" x14ac:dyDescent="0.25">
      <c r="C726" s="89"/>
      <c r="E726" s="89"/>
      <c r="F726" s="89"/>
      <c r="G726" s="89"/>
      <c r="H726" s="89"/>
      <c r="I726" s="89"/>
      <c r="J726" s="89"/>
      <c r="K726" s="89"/>
      <c r="L726" s="89"/>
      <c r="M726" s="89"/>
      <c r="N726" s="89"/>
      <c r="O726" s="89"/>
      <c r="P726" s="89"/>
      <c r="Q726" s="89"/>
      <c r="R726" s="191"/>
      <c r="S726" s="191"/>
      <c r="T726" s="89"/>
      <c r="U726" s="89"/>
      <c r="V726" s="89"/>
      <c r="W726" s="191"/>
      <c r="X726" s="191"/>
      <c r="Z726" s="45"/>
      <c r="AA726" s="45"/>
      <c r="AB726" s="45"/>
    </row>
    <row r="727" spans="3:28" ht="15" customHeight="1" x14ac:dyDescent="0.25">
      <c r="C727" s="89"/>
      <c r="E727" s="89"/>
      <c r="F727" s="89"/>
      <c r="G727" s="89"/>
      <c r="H727" s="89"/>
      <c r="I727" s="89"/>
      <c r="J727" s="89"/>
      <c r="K727" s="89"/>
      <c r="L727" s="89"/>
      <c r="M727" s="89"/>
      <c r="N727" s="89"/>
      <c r="O727" s="89"/>
      <c r="P727" s="89"/>
      <c r="Q727" s="89"/>
      <c r="R727" s="191"/>
      <c r="S727" s="191"/>
      <c r="T727" s="89"/>
      <c r="U727" s="89"/>
      <c r="V727" s="89"/>
      <c r="W727" s="191"/>
      <c r="X727" s="191"/>
      <c r="Z727" s="45"/>
      <c r="AA727" s="45"/>
      <c r="AB727" s="45"/>
    </row>
    <row r="728" spans="3:28" ht="15" customHeight="1" x14ac:dyDescent="0.25">
      <c r="C728" s="89"/>
      <c r="E728" s="89"/>
      <c r="F728" s="89"/>
      <c r="G728" s="89"/>
      <c r="H728" s="89"/>
      <c r="I728" s="89"/>
      <c r="J728" s="89"/>
      <c r="K728" s="89"/>
      <c r="L728" s="89"/>
      <c r="M728" s="89"/>
      <c r="N728" s="89"/>
      <c r="O728" s="89"/>
      <c r="P728" s="89"/>
      <c r="Q728" s="89"/>
      <c r="R728" s="191"/>
      <c r="S728" s="191"/>
      <c r="T728" s="89"/>
      <c r="U728" s="89"/>
      <c r="V728" s="89"/>
      <c r="W728" s="191"/>
      <c r="X728" s="191"/>
      <c r="Z728" s="45"/>
      <c r="AA728" s="45"/>
      <c r="AB728" s="45"/>
    </row>
    <row r="729" spans="3:28" ht="15" customHeight="1" x14ac:dyDescent="0.25">
      <c r="C729" s="89"/>
      <c r="E729" s="89"/>
      <c r="F729" s="89"/>
      <c r="G729" s="89"/>
      <c r="H729" s="89"/>
      <c r="I729" s="89"/>
      <c r="J729" s="89"/>
      <c r="K729" s="89"/>
      <c r="L729" s="89"/>
      <c r="M729" s="89"/>
      <c r="N729" s="89"/>
      <c r="O729" s="89"/>
      <c r="P729" s="89"/>
      <c r="Q729" s="89"/>
      <c r="R729" s="191"/>
      <c r="S729" s="191"/>
      <c r="T729" s="89"/>
      <c r="U729" s="89"/>
      <c r="V729" s="89"/>
      <c r="W729" s="191"/>
      <c r="X729" s="191"/>
      <c r="Z729" s="45"/>
      <c r="AA729" s="45"/>
      <c r="AB729" s="45"/>
    </row>
    <row r="730" spans="3:28" ht="15" customHeight="1" x14ac:dyDescent="0.25">
      <c r="C730" s="89"/>
      <c r="E730" s="89"/>
      <c r="F730" s="89"/>
      <c r="G730" s="89"/>
      <c r="H730" s="89"/>
      <c r="I730" s="89"/>
      <c r="J730" s="89"/>
      <c r="K730" s="89"/>
      <c r="L730" s="89"/>
      <c r="M730" s="89"/>
      <c r="N730" s="89"/>
      <c r="O730" s="89"/>
      <c r="P730" s="89"/>
      <c r="Q730" s="89"/>
      <c r="R730" s="191"/>
      <c r="S730" s="191"/>
      <c r="T730" s="89"/>
      <c r="U730" s="89"/>
      <c r="V730" s="89"/>
      <c r="W730" s="191"/>
      <c r="X730" s="191"/>
      <c r="Z730" s="45"/>
      <c r="AA730" s="45"/>
      <c r="AB730" s="45"/>
    </row>
    <row r="731" spans="3:28" ht="15" customHeight="1" x14ac:dyDescent="0.25">
      <c r="C731" s="89"/>
      <c r="E731" s="89"/>
      <c r="F731" s="89"/>
      <c r="G731" s="89"/>
      <c r="H731" s="89"/>
      <c r="I731" s="89"/>
      <c r="J731" s="89"/>
      <c r="K731" s="89"/>
      <c r="L731" s="89"/>
      <c r="M731" s="89"/>
      <c r="N731" s="89"/>
      <c r="O731" s="89"/>
      <c r="P731" s="89"/>
      <c r="Q731" s="89"/>
      <c r="R731" s="191"/>
      <c r="S731" s="191"/>
      <c r="T731" s="89"/>
      <c r="U731" s="89"/>
      <c r="V731" s="89"/>
      <c r="W731" s="191"/>
      <c r="X731" s="191"/>
      <c r="Z731" s="45"/>
      <c r="AA731" s="45"/>
      <c r="AB731" s="45"/>
    </row>
    <row r="732" spans="3:28" ht="15" customHeight="1" x14ac:dyDescent="0.25">
      <c r="C732" s="89"/>
      <c r="E732" s="89"/>
      <c r="F732" s="89"/>
      <c r="G732" s="89"/>
      <c r="H732" s="89"/>
      <c r="I732" s="89"/>
      <c r="J732" s="89"/>
      <c r="K732" s="89"/>
      <c r="L732" s="89"/>
      <c r="M732" s="89"/>
      <c r="N732" s="89"/>
      <c r="O732" s="89"/>
      <c r="P732" s="89"/>
      <c r="Q732" s="89"/>
      <c r="R732" s="191"/>
      <c r="S732" s="191"/>
      <c r="T732" s="89"/>
      <c r="U732" s="89"/>
      <c r="V732" s="89"/>
      <c r="W732" s="191"/>
      <c r="X732" s="191"/>
      <c r="Z732" s="45"/>
      <c r="AA732" s="45"/>
      <c r="AB732" s="45"/>
    </row>
    <row r="733" spans="3:28" ht="15" customHeight="1" x14ac:dyDescent="0.25">
      <c r="C733" s="89"/>
      <c r="E733" s="89"/>
      <c r="F733" s="89"/>
      <c r="G733" s="89"/>
      <c r="H733" s="89"/>
      <c r="I733" s="89"/>
      <c r="J733" s="89"/>
      <c r="K733" s="89"/>
      <c r="L733" s="89"/>
      <c r="M733" s="89"/>
      <c r="N733" s="89"/>
      <c r="O733" s="89"/>
      <c r="P733" s="89"/>
      <c r="Q733" s="89"/>
      <c r="R733" s="191"/>
      <c r="S733" s="191"/>
      <c r="T733" s="89"/>
      <c r="U733" s="89"/>
      <c r="V733" s="89"/>
      <c r="W733" s="191"/>
      <c r="X733" s="191"/>
      <c r="Z733" s="45"/>
      <c r="AA733" s="45"/>
      <c r="AB733" s="45"/>
    </row>
    <row r="734" spans="3:28" ht="15" customHeight="1" x14ac:dyDescent="0.25">
      <c r="C734" s="89"/>
      <c r="E734" s="89"/>
      <c r="F734" s="89"/>
      <c r="G734" s="89"/>
      <c r="H734" s="89"/>
      <c r="I734" s="89"/>
      <c r="J734" s="89"/>
      <c r="K734" s="89"/>
      <c r="L734" s="89"/>
      <c r="M734" s="89"/>
      <c r="N734" s="89"/>
      <c r="O734" s="89"/>
      <c r="P734" s="89"/>
      <c r="Q734" s="89"/>
      <c r="R734" s="191"/>
      <c r="S734" s="191"/>
      <c r="T734" s="89"/>
      <c r="U734" s="89"/>
      <c r="V734" s="89"/>
      <c r="W734" s="191"/>
      <c r="X734" s="191"/>
      <c r="Z734" s="45"/>
      <c r="AA734" s="45"/>
      <c r="AB734" s="45"/>
    </row>
    <row r="735" spans="3:28" ht="15" customHeight="1" x14ac:dyDescent="0.25">
      <c r="C735" s="89"/>
      <c r="E735" s="89"/>
      <c r="F735" s="89"/>
      <c r="G735" s="89"/>
      <c r="H735" s="89"/>
      <c r="I735" s="89"/>
      <c r="J735" s="89"/>
      <c r="K735" s="89"/>
      <c r="L735" s="89"/>
      <c r="M735" s="89"/>
      <c r="N735" s="89"/>
      <c r="O735" s="89"/>
      <c r="P735" s="89"/>
      <c r="Q735" s="89"/>
      <c r="R735" s="191"/>
      <c r="S735" s="191"/>
      <c r="T735" s="89"/>
      <c r="U735" s="89"/>
      <c r="V735" s="89"/>
      <c r="W735" s="191"/>
      <c r="X735" s="191"/>
      <c r="Z735" s="45"/>
      <c r="AA735" s="45"/>
      <c r="AB735" s="45"/>
    </row>
    <row r="736" spans="3:28" ht="15" customHeight="1" x14ac:dyDescent="0.25">
      <c r="C736" s="89"/>
      <c r="E736" s="89"/>
      <c r="F736" s="89"/>
      <c r="G736" s="89"/>
      <c r="H736" s="89"/>
      <c r="I736" s="89"/>
      <c r="J736" s="89"/>
      <c r="K736" s="89"/>
      <c r="L736" s="89"/>
      <c r="M736" s="89"/>
      <c r="N736" s="89"/>
      <c r="O736" s="89"/>
      <c r="P736" s="89"/>
      <c r="Q736" s="89"/>
      <c r="R736" s="191"/>
      <c r="S736" s="191"/>
      <c r="T736" s="89"/>
      <c r="U736" s="89"/>
      <c r="V736" s="89"/>
      <c r="W736" s="191"/>
      <c r="X736" s="191"/>
      <c r="Z736" s="45"/>
      <c r="AA736" s="45"/>
      <c r="AB736" s="45"/>
    </row>
    <row r="737" spans="3:28" ht="15" customHeight="1" x14ac:dyDescent="0.25">
      <c r="C737" s="89"/>
      <c r="E737" s="89"/>
      <c r="F737" s="89"/>
      <c r="G737" s="89"/>
      <c r="H737" s="89"/>
      <c r="I737" s="89"/>
      <c r="J737" s="89"/>
      <c r="K737" s="89"/>
      <c r="L737" s="89"/>
      <c r="M737" s="89"/>
      <c r="N737" s="89"/>
      <c r="O737" s="89"/>
      <c r="P737" s="89"/>
      <c r="Q737" s="89"/>
      <c r="R737" s="191"/>
      <c r="S737" s="191"/>
      <c r="T737" s="89"/>
      <c r="U737" s="89"/>
      <c r="V737" s="89"/>
      <c r="W737" s="191"/>
      <c r="X737" s="191"/>
      <c r="Z737" s="45"/>
      <c r="AA737" s="45"/>
      <c r="AB737" s="45"/>
    </row>
    <row r="738" spans="3:28" ht="15" customHeight="1" x14ac:dyDescent="0.25">
      <c r="C738" s="89"/>
      <c r="E738" s="89"/>
      <c r="F738" s="89"/>
      <c r="G738" s="89"/>
      <c r="H738" s="89"/>
      <c r="I738" s="89"/>
      <c r="J738" s="89"/>
      <c r="K738" s="89"/>
      <c r="L738" s="89"/>
      <c r="M738" s="89"/>
      <c r="N738" s="89"/>
      <c r="O738" s="89"/>
      <c r="P738" s="89"/>
      <c r="Q738" s="89"/>
      <c r="R738" s="191"/>
      <c r="S738" s="191"/>
      <c r="T738" s="89"/>
      <c r="U738" s="89"/>
      <c r="V738" s="89"/>
      <c r="W738" s="191"/>
      <c r="X738" s="191"/>
      <c r="Z738" s="45"/>
      <c r="AA738" s="45"/>
      <c r="AB738" s="45"/>
    </row>
    <row r="739" spans="3:28" ht="15" customHeight="1" x14ac:dyDescent="0.25">
      <c r="C739" s="89"/>
      <c r="E739" s="89"/>
      <c r="F739" s="89"/>
      <c r="G739" s="89"/>
      <c r="H739" s="89"/>
      <c r="I739" s="89"/>
      <c r="J739" s="89"/>
      <c r="K739" s="89"/>
      <c r="L739" s="89"/>
      <c r="M739" s="89"/>
      <c r="N739" s="89"/>
      <c r="O739" s="89"/>
      <c r="P739" s="89"/>
      <c r="Q739" s="89"/>
      <c r="R739" s="191"/>
      <c r="S739" s="191"/>
      <c r="T739" s="89"/>
      <c r="U739" s="89"/>
      <c r="V739" s="89"/>
      <c r="W739" s="191"/>
      <c r="X739" s="191"/>
      <c r="Z739" s="45"/>
      <c r="AA739" s="45"/>
      <c r="AB739" s="45"/>
    </row>
    <row r="740" spans="3:28" ht="15" customHeight="1" x14ac:dyDescent="0.25">
      <c r="C740" s="89"/>
      <c r="E740" s="89"/>
      <c r="F740" s="89"/>
      <c r="G740" s="89"/>
      <c r="H740" s="89"/>
      <c r="I740" s="89"/>
      <c r="J740" s="89"/>
      <c r="K740" s="89"/>
      <c r="L740" s="89"/>
      <c r="M740" s="89"/>
      <c r="N740" s="89"/>
      <c r="O740" s="89"/>
      <c r="P740" s="89"/>
      <c r="Q740" s="89"/>
      <c r="R740" s="191"/>
      <c r="S740" s="191"/>
      <c r="T740" s="89"/>
      <c r="U740" s="89"/>
      <c r="V740" s="89"/>
      <c r="W740" s="191"/>
      <c r="X740" s="191"/>
      <c r="Z740" s="45"/>
      <c r="AA740" s="45"/>
      <c r="AB740" s="45"/>
    </row>
    <row r="741" spans="3:28" ht="15" customHeight="1" x14ac:dyDescent="0.25">
      <c r="C741" s="89"/>
      <c r="E741" s="89"/>
      <c r="F741" s="89"/>
      <c r="G741" s="89"/>
      <c r="H741" s="89"/>
      <c r="I741" s="89"/>
      <c r="J741" s="89"/>
      <c r="K741" s="89"/>
      <c r="L741" s="89"/>
      <c r="M741" s="89"/>
      <c r="N741" s="89"/>
      <c r="O741" s="89"/>
      <c r="P741" s="89"/>
      <c r="Q741" s="89"/>
      <c r="R741" s="191"/>
      <c r="S741" s="191"/>
      <c r="T741" s="89"/>
      <c r="U741" s="89"/>
      <c r="V741" s="89"/>
      <c r="W741" s="191"/>
      <c r="X741" s="191"/>
      <c r="Z741" s="45"/>
      <c r="AA741" s="45"/>
      <c r="AB741" s="45"/>
    </row>
    <row r="742" spans="3:28" ht="15" customHeight="1" x14ac:dyDescent="0.25">
      <c r="C742" s="89"/>
      <c r="E742" s="89"/>
      <c r="F742" s="89"/>
      <c r="G742" s="89"/>
      <c r="H742" s="89"/>
      <c r="I742" s="89"/>
      <c r="J742" s="89"/>
      <c r="K742" s="89"/>
      <c r="L742" s="89"/>
      <c r="M742" s="89"/>
      <c r="N742" s="89"/>
      <c r="O742" s="89"/>
      <c r="P742" s="89"/>
      <c r="Q742" s="89"/>
      <c r="R742" s="191"/>
      <c r="S742" s="191"/>
      <c r="T742" s="89"/>
      <c r="U742" s="89"/>
      <c r="V742" s="89"/>
      <c r="W742" s="191"/>
      <c r="X742" s="191"/>
      <c r="Z742" s="45"/>
      <c r="AA742" s="45"/>
      <c r="AB742" s="45"/>
    </row>
    <row r="743" spans="3:28" ht="15" customHeight="1" x14ac:dyDescent="0.25">
      <c r="C743" s="89"/>
      <c r="E743" s="89"/>
      <c r="F743" s="89"/>
      <c r="G743" s="89"/>
      <c r="H743" s="89"/>
      <c r="I743" s="89"/>
      <c r="J743" s="89"/>
      <c r="K743" s="89"/>
      <c r="L743" s="89"/>
      <c r="M743" s="89"/>
      <c r="N743" s="89"/>
      <c r="O743" s="89"/>
      <c r="P743" s="89"/>
      <c r="Q743" s="89"/>
      <c r="R743" s="191"/>
      <c r="S743" s="191"/>
      <c r="T743" s="89"/>
      <c r="U743" s="89"/>
      <c r="V743" s="89"/>
      <c r="W743" s="191"/>
      <c r="X743" s="191"/>
      <c r="Z743" s="45"/>
      <c r="AA743" s="45"/>
      <c r="AB743" s="45"/>
    </row>
    <row r="744" spans="3:28" ht="15" customHeight="1" x14ac:dyDescent="0.25">
      <c r="C744" s="89"/>
      <c r="E744" s="89"/>
      <c r="F744" s="89"/>
      <c r="G744" s="89"/>
      <c r="H744" s="89"/>
      <c r="I744" s="89"/>
      <c r="J744" s="89"/>
      <c r="K744" s="89"/>
      <c r="L744" s="89"/>
      <c r="M744" s="89"/>
      <c r="N744" s="89"/>
      <c r="O744" s="89"/>
      <c r="P744" s="89"/>
      <c r="Q744" s="89"/>
      <c r="R744" s="191"/>
      <c r="S744" s="191"/>
      <c r="T744" s="89"/>
      <c r="U744" s="89"/>
      <c r="V744" s="89"/>
      <c r="W744" s="191"/>
      <c r="X744" s="191"/>
      <c r="Z744" s="45"/>
      <c r="AA744" s="45"/>
      <c r="AB744" s="45"/>
    </row>
    <row r="745" spans="3:28" ht="15" customHeight="1" x14ac:dyDescent="0.25">
      <c r="C745" s="89"/>
      <c r="E745" s="89"/>
      <c r="F745" s="89"/>
      <c r="G745" s="89"/>
      <c r="H745" s="89"/>
      <c r="I745" s="89"/>
      <c r="J745" s="89"/>
      <c r="K745" s="89"/>
      <c r="L745" s="89"/>
      <c r="M745" s="89"/>
      <c r="N745" s="89"/>
      <c r="O745" s="89"/>
      <c r="P745" s="89"/>
      <c r="Q745" s="89"/>
      <c r="R745" s="191"/>
      <c r="S745" s="191"/>
      <c r="T745" s="89"/>
      <c r="U745" s="89"/>
      <c r="V745" s="89"/>
      <c r="W745" s="191"/>
      <c r="X745" s="191"/>
      <c r="Z745" s="45"/>
      <c r="AA745" s="45"/>
      <c r="AB745" s="45"/>
    </row>
    <row r="746" spans="3:28" ht="15" customHeight="1" x14ac:dyDescent="0.25">
      <c r="C746" s="89"/>
      <c r="E746" s="89"/>
      <c r="F746" s="89"/>
      <c r="G746" s="89"/>
      <c r="H746" s="89"/>
      <c r="I746" s="89"/>
      <c r="J746" s="89"/>
      <c r="K746" s="89"/>
      <c r="L746" s="89"/>
      <c r="M746" s="89"/>
      <c r="N746" s="89"/>
      <c r="O746" s="89"/>
      <c r="P746" s="89"/>
      <c r="Q746" s="89"/>
      <c r="R746" s="191"/>
      <c r="S746" s="191"/>
      <c r="T746" s="89"/>
      <c r="U746" s="89"/>
      <c r="V746" s="89"/>
      <c r="W746" s="191"/>
      <c r="X746" s="191"/>
      <c r="Z746" s="45"/>
      <c r="AA746" s="45"/>
      <c r="AB746" s="45"/>
    </row>
    <row r="747" spans="3:28" ht="15" customHeight="1" x14ac:dyDescent="0.25">
      <c r="C747" s="89"/>
      <c r="E747" s="89"/>
      <c r="F747" s="89"/>
      <c r="G747" s="89"/>
      <c r="H747" s="89"/>
      <c r="I747" s="89"/>
      <c r="J747" s="89"/>
      <c r="K747" s="89"/>
      <c r="L747" s="89"/>
      <c r="M747" s="89"/>
      <c r="N747" s="89"/>
      <c r="O747" s="89"/>
      <c r="P747" s="89"/>
      <c r="Q747" s="89"/>
      <c r="R747" s="191"/>
      <c r="S747" s="191"/>
      <c r="T747" s="89"/>
      <c r="U747" s="89"/>
      <c r="V747" s="89"/>
      <c r="W747" s="191"/>
      <c r="X747" s="191"/>
      <c r="Z747" s="45"/>
      <c r="AA747" s="45"/>
      <c r="AB747" s="45"/>
    </row>
    <row r="748" spans="3:28" ht="15" customHeight="1" x14ac:dyDescent="0.25">
      <c r="C748" s="89"/>
      <c r="E748" s="89"/>
      <c r="F748" s="89"/>
      <c r="G748" s="89"/>
      <c r="H748" s="89"/>
      <c r="I748" s="89"/>
      <c r="J748" s="89"/>
      <c r="K748" s="89"/>
      <c r="L748" s="89"/>
      <c r="M748" s="89"/>
      <c r="N748" s="89"/>
      <c r="O748" s="89"/>
      <c r="P748" s="89"/>
      <c r="Q748" s="89"/>
      <c r="R748" s="191"/>
      <c r="S748" s="191"/>
      <c r="T748" s="89"/>
      <c r="U748" s="89"/>
      <c r="V748" s="89"/>
      <c r="W748" s="191"/>
      <c r="X748" s="191"/>
      <c r="Z748" s="45"/>
      <c r="AA748" s="45"/>
      <c r="AB748" s="45"/>
    </row>
    <row r="749" spans="3:28" ht="15" customHeight="1" x14ac:dyDescent="0.25">
      <c r="C749" s="89"/>
      <c r="E749" s="89"/>
      <c r="F749" s="89"/>
      <c r="G749" s="89"/>
      <c r="H749" s="89"/>
      <c r="I749" s="89"/>
      <c r="J749" s="89"/>
      <c r="K749" s="89"/>
      <c r="L749" s="89"/>
      <c r="M749" s="89"/>
      <c r="N749" s="89"/>
      <c r="O749" s="89"/>
      <c r="P749" s="89"/>
      <c r="Q749" s="89"/>
      <c r="R749" s="191"/>
      <c r="S749" s="191"/>
      <c r="T749" s="89"/>
      <c r="U749" s="89"/>
      <c r="V749" s="89"/>
      <c r="W749" s="191"/>
      <c r="X749" s="191"/>
      <c r="Z749" s="45"/>
      <c r="AA749" s="45"/>
      <c r="AB749" s="45"/>
    </row>
    <row r="750" spans="3:28" ht="15" customHeight="1" x14ac:dyDescent="0.25">
      <c r="C750" s="89"/>
      <c r="E750" s="89"/>
      <c r="F750" s="89"/>
      <c r="G750" s="89"/>
      <c r="H750" s="89"/>
      <c r="I750" s="89"/>
      <c r="J750" s="89"/>
      <c r="K750" s="89"/>
      <c r="L750" s="89"/>
      <c r="M750" s="89"/>
      <c r="N750" s="89"/>
      <c r="O750" s="89"/>
      <c r="P750" s="89"/>
      <c r="Q750" s="89"/>
      <c r="R750" s="191"/>
      <c r="S750" s="191"/>
      <c r="T750" s="89"/>
      <c r="U750" s="89"/>
      <c r="V750" s="89"/>
      <c r="W750" s="191"/>
      <c r="X750" s="191"/>
      <c r="Z750" s="45"/>
      <c r="AA750" s="45"/>
      <c r="AB750" s="45"/>
    </row>
    <row r="751" spans="3:28" ht="15" customHeight="1" x14ac:dyDescent="0.25">
      <c r="C751" s="89"/>
      <c r="E751" s="89"/>
      <c r="F751" s="89"/>
      <c r="G751" s="89"/>
      <c r="H751" s="89"/>
      <c r="I751" s="89"/>
      <c r="J751" s="89"/>
      <c r="K751" s="89"/>
      <c r="L751" s="89"/>
      <c r="M751" s="89"/>
      <c r="N751" s="89"/>
      <c r="O751" s="89"/>
      <c r="P751" s="89"/>
      <c r="Q751" s="89"/>
      <c r="R751" s="191"/>
      <c r="S751" s="191"/>
      <c r="T751" s="89"/>
      <c r="U751" s="89"/>
      <c r="V751" s="89"/>
      <c r="W751" s="191"/>
      <c r="X751" s="191"/>
      <c r="Z751" s="45"/>
      <c r="AA751" s="45"/>
      <c r="AB751" s="45"/>
    </row>
    <row r="752" spans="3:28" ht="15" customHeight="1" x14ac:dyDescent="0.25">
      <c r="C752" s="89"/>
      <c r="E752" s="89"/>
      <c r="F752" s="89"/>
      <c r="G752" s="89"/>
      <c r="H752" s="89"/>
      <c r="I752" s="89"/>
      <c r="J752" s="89"/>
      <c r="K752" s="89"/>
      <c r="L752" s="89"/>
      <c r="M752" s="89"/>
      <c r="N752" s="89"/>
      <c r="O752" s="89"/>
      <c r="P752" s="89"/>
      <c r="Q752" s="89"/>
      <c r="R752" s="191"/>
      <c r="S752" s="191"/>
      <c r="T752" s="89"/>
      <c r="U752" s="89"/>
      <c r="V752" s="89"/>
      <c r="W752" s="191"/>
      <c r="X752" s="191"/>
      <c r="Z752" s="45"/>
      <c r="AA752" s="45"/>
      <c r="AB752" s="45"/>
    </row>
    <row r="753" spans="3:28" ht="15" customHeight="1" x14ac:dyDescent="0.25">
      <c r="C753" s="89"/>
      <c r="E753" s="89"/>
      <c r="F753" s="89"/>
      <c r="G753" s="89"/>
      <c r="H753" s="89"/>
      <c r="I753" s="89"/>
      <c r="J753" s="89"/>
      <c r="K753" s="89"/>
      <c r="L753" s="89"/>
      <c r="M753" s="89"/>
      <c r="N753" s="89"/>
      <c r="O753" s="89"/>
      <c r="P753" s="89"/>
      <c r="Q753" s="89"/>
      <c r="R753" s="191"/>
      <c r="S753" s="191"/>
      <c r="T753" s="89"/>
      <c r="U753" s="89"/>
      <c r="V753" s="89"/>
      <c r="W753" s="191"/>
      <c r="X753" s="191"/>
      <c r="Z753" s="45"/>
      <c r="AA753" s="45"/>
      <c r="AB753" s="45"/>
    </row>
    <row r="754" spans="3:28" ht="15" customHeight="1" x14ac:dyDescent="0.25">
      <c r="C754" s="89"/>
      <c r="E754" s="89"/>
      <c r="F754" s="89"/>
      <c r="G754" s="89"/>
      <c r="H754" s="89"/>
      <c r="I754" s="89"/>
      <c r="J754" s="89"/>
      <c r="K754" s="89"/>
      <c r="L754" s="89"/>
      <c r="M754" s="89"/>
      <c r="N754" s="89"/>
      <c r="O754" s="89"/>
      <c r="P754" s="89"/>
      <c r="Q754" s="89"/>
      <c r="R754" s="191"/>
      <c r="S754" s="191"/>
      <c r="T754" s="89"/>
      <c r="U754" s="89"/>
      <c r="V754" s="89"/>
      <c r="W754" s="191"/>
      <c r="X754" s="191"/>
      <c r="Z754" s="45"/>
      <c r="AA754" s="45"/>
      <c r="AB754" s="45"/>
    </row>
    <row r="755" spans="3:28" ht="15" customHeight="1" x14ac:dyDescent="0.25">
      <c r="C755" s="89"/>
      <c r="E755" s="89"/>
      <c r="F755" s="89"/>
      <c r="G755" s="89"/>
      <c r="H755" s="89"/>
      <c r="I755" s="89"/>
      <c r="J755" s="89"/>
      <c r="K755" s="89"/>
      <c r="L755" s="89"/>
      <c r="M755" s="89"/>
      <c r="N755" s="89"/>
      <c r="O755" s="89"/>
      <c r="P755" s="89"/>
      <c r="Q755" s="89"/>
      <c r="R755" s="191"/>
      <c r="S755" s="191"/>
      <c r="T755" s="89"/>
      <c r="U755" s="89"/>
      <c r="V755" s="89"/>
      <c r="W755" s="191"/>
      <c r="X755" s="191"/>
      <c r="Z755" s="45"/>
      <c r="AA755" s="45"/>
      <c r="AB755" s="45"/>
    </row>
    <row r="756" spans="3:28" ht="15" customHeight="1" x14ac:dyDescent="0.25">
      <c r="C756" s="89"/>
      <c r="E756" s="89"/>
      <c r="F756" s="89"/>
      <c r="G756" s="89"/>
      <c r="H756" s="89"/>
      <c r="I756" s="89"/>
      <c r="J756" s="89"/>
      <c r="K756" s="89"/>
      <c r="L756" s="89"/>
      <c r="M756" s="89"/>
      <c r="N756" s="89"/>
      <c r="O756" s="89"/>
      <c r="P756" s="89"/>
      <c r="Q756" s="89"/>
      <c r="R756" s="191"/>
      <c r="S756" s="191"/>
      <c r="T756" s="89"/>
      <c r="U756" s="89"/>
      <c r="V756" s="89"/>
      <c r="W756" s="191"/>
      <c r="X756" s="191"/>
      <c r="Z756" s="45"/>
      <c r="AA756" s="45"/>
      <c r="AB756" s="45"/>
    </row>
    <row r="757" spans="3:28" ht="15" customHeight="1" x14ac:dyDescent="0.25">
      <c r="C757" s="89"/>
      <c r="E757" s="89"/>
      <c r="F757" s="89"/>
      <c r="G757" s="89"/>
      <c r="H757" s="89"/>
      <c r="I757" s="89"/>
      <c r="J757" s="89"/>
      <c r="K757" s="89"/>
      <c r="L757" s="89"/>
      <c r="M757" s="89"/>
      <c r="N757" s="89"/>
      <c r="O757" s="89"/>
      <c r="P757" s="89"/>
      <c r="Q757" s="89"/>
      <c r="R757" s="191"/>
      <c r="S757" s="191"/>
      <c r="T757" s="89"/>
      <c r="U757" s="89"/>
      <c r="V757" s="89"/>
      <c r="W757" s="191"/>
      <c r="X757" s="191"/>
      <c r="Z757" s="45"/>
      <c r="AA757" s="45"/>
      <c r="AB757" s="45"/>
    </row>
    <row r="758" spans="3:28" ht="15" customHeight="1" x14ac:dyDescent="0.25">
      <c r="C758" s="89"/>
      <c r="E758" s="89"/>
      <c r="F758" s="89"/>
      <c r="G758" s="89"/>
      <c r="H758" s="89"/>
      <c r="I758" s="89"/>
      <c r="J758" s="89"/>
      <c r="K758" s="89"/>
      <c r="L758" s="89"/>
      <c r="M758" s="89"/>
      <c r="N758" s="89"/>
      <c r="O758" s="89"/>
      <c r="P758" s="89"/>
      <c r="Q758" s="89"/>
      <c r="R758" s="191"/>
      <c r="S758" s="191"/>
      <c r="T758" s="89"/>
      <c r="U758" s="89"/>
      <c r="V758" s="89"/>
      <c r="W758" s="191"/>
      <c r="X758" s="191"/>
      <c r="Z758" s="45"/>
      <c r="AA758" s="45"/>
      <c r="AB758" s="45"/>
    </row>
    <row r="759" spans="3:28" ht="15" customHeight="1" x14ac:dyDescent="0.25">
      <c r="C759" s="89"/>
      <c r="E759" s="89"/>
      <c r="F759" s="89"/>
      <c r="G759" s="89"/>
      <c r="H759" s="89"/>
      <c r="I759" s="89"/>
      <c r="J759" s="89"/>
      <c r="K759" s="89"/>
      <c r="L759" s="89"/>
      <c r="M759" s="89"/>
      <c r="N759" s="89"/>
      <c r="O759" s="89"/>
      <c r="P759" s="89"/>
      <c r="Q759" s="89"/>
      <c r="R759" s="191"/>
      <c r="S759" s="191"/>
      <c r="T759" s="89"/>
      <c r="U759" s="89"/>
      <c r="V759" s="89"/>
      <c r="W759" s="191"/>
      <c r="X759" s="191"/>
      <c r="Z759" s="45"/>
      <c r="AA759" s="45"/>
      <c r="AB759" s="45"/>
    </row>
    <row r="760" spans="3:28" ht="15" customHeight="1" x14ac:dyDescent="0.25">
      <c r="C760" s="89"/>
      <c r="E760" s="89"/>
      <c r="F760" s="89"/>
      <c r="G760" s="89"/>
      <c r="H760" s="89"/>
      <c r="I760" s="89"/>
      <c r="J760" s="89"/>
      <c r="K760" s="89"/>
      <c r="L760" s="89"/>
      <c r="M760" s="89"/>
      <c r="N760" s="89"/>
      <c r="O760" s="89"/>
      <c r="P760" s="89"/>
      <c r="Q760" s="89"/>
      <c r="R760" s="191"/>
      <c r="S760" s="191"/>
      <c r="T760" s="89"/>
      <c r="U760" s="89"/>
      <c r="V760" s="89"/>
      <c r="W760" s="191"/>
      <c r="X760" s="191"/>
      <c r="Z760" s="45"/>
      <c r="AA760" s="45"/>
      <c r="AB760" s="45"/>
    </row>
    <row r="761" spans="3:28" ht="15" customHeight="1" x14ac:dyDescent="0.25">
      <c r="C761" s="89"/>
      <c r="E761" s="89"/>
      <c r="F761" s="89"/>
      <c r="G761" s="89"/>
      <c r="H761" s="89"/>
      <c r="I761" s="89"/>
      <c r="J761" s="89"/>
      <c r="K761" s="89"/>
      <c r="L761" s="89"/>
      <c r="M761" s="89"/>
      <c r="N761" s="89"/>
      <c r="O761" s="89"/>
      <c r="P761" s="89"/>
      <c r="Q761" s="89"/>
      <c r="R761" s="191"/>
      <c r="S761" s="191"/>
      <c r="T761" s="89"/>
      <c r="U761" s="89"/>
      <c r="V761" s="89"/>
      <c r="W761" s="191"/>
      <c r="X761" s="191"/>
      <c r="Z761" s="45"/>
      <c r="AA761" s="45"/>
      <c r="AB761" s="45"/>
    </row>
    <row r="762" spans="3:28" ht="15" customHeight="1" x14ac:dyDescent="0.25">
      <c r="C762" s="89"/>
      <c r="E762" s="89"/>
      <c r="F762" s="89"/>
      <c r="G762" s="89"/>
      <c r="H762" s="89"/>
      <c r="I762" s="89"/>
      <c r="J762" s="89"/>
      <c r="K762" s="89"/>
      <c r="L762" s="89"/>
      <c r="M762" s="89"/>
      <c r="N762" s="89"/>
      <c r="O762" s="89"/>
      <c r="P762" s="89"/>
      <c r="Q762" s="89"/>
      <c r="R762" s="191"/>
      <c r="S762" s="191"/>
      <c r="T762" s="89"/>
      <c r="U762" s="89"/>
      <c r="V762" s="89"/>
      <c r="W762" s="191"/>
      <c r="X762" s="191"/>
      <c r="Z762" s="45"/>
      <c r="AA762" s="45"/>
      <c r="AB762" s="45"/>
    </row>
    <row r="763" spans="3:28" ht="15" customHeight="1" x14ac:dyDescent="0.25">
      <c r="C763" s="89"/>
      <c r="E763" s="89"/>
      <c r="F763" s="89"/>
      <c r="G763" s="89"/>
      <c r="H763" s="89"/>
      <c r="I763" s="89"/>
      <c r="J763" s="89"/>
      <c r="K763" s="89"/>
      <c r="L763" s="89"/>
      <c r="M763" s="89"/>
      <c r="N763" s="89"/>
      <c r="O763" s="89"/>
      <c r="P763" s="89"/>
      <c r="Q763" s="89"/>
      <c r="R763" s="191"/>
      <c r="S763" s="191"/>
      <c r="T763" s="89"/>
      <c r="U763" s="89"/>
      <c r="V763" s="89"/>
      <c r="W763" s="191"/>
      <c r="X763" s="191"/>
      <c r="Z763" s="45"/>
      <c r="AA763" s="45"/>
      <c r="AB763" s="45"/>
    </row>
    <row r="764" spans="3:28" ht="15" customHeight="1" x14ac:dyDescent="0.25">
      <c r="C764" s="89"/>
      <c r="E764" s="89"/>
      <c r="F764" s="89"/>
      <c r="G764" s="89"/>
      <c r="H764" s="89"/>
      <c r="I764" s="89"/>
      <c r="J764" s="89"/>
      <c r="K764" s="89"/>
      <c r="L764" s="89"/>
      <c r="M764" s="89"/>
      <c r="N764" s="89"/>
      <c r="O764" s="89"/>
      <c r="P764" s="89"/>
      <c r="Q764" s="89"/>
      <c r="R764" s="191"/>
      <c r="S764" s="191"/>
      <c r="T764" s="89"/>
      <c r="U764" s="89"/>
      <c r="V764" s="89"/>
      <c r="W764" s="191"/>
      <c r="X764" s="191"/>
      <c r="Z764" s="45"/>
      <c r="AA764" s="45"/>
      <c r="AB764" s="45"/>
    </row>
    <row r="765" spans="3:28" ht="15" customHeight="1" x14ac:dyDescent="0.25">
      <c r="C765" s="89"/>
      <c r="E765" s="89"/>
      <c r="F765" s="89"/>
      <c r="G765" s="89"/>
      <c r="H765" s="89"/>
      <c r="I765" s="89"/>
      <c r="J765" s="89"/>
      <c r="K765" s="89"/>
      <c r="L765" s="89"/>
      <c r="M765" s="89"/>
      <c r="N765" s="89"/>
      <c r="O765" s="89"/>
      <c r="P765" s="89"/>
      <c r="Q765" s="89"/>
      <c r="R765" s="191"/>
      <c r="S765" s="191"/>
      <c r="T765" s="89"/>
      <c r="U765" s="89"/>
      <c r="V765" s="89"/>
      <c r="W765" s="191"/>
      <c r="X765" s="191"/>
      <c r="Z765" s="45"/>
      <c r="AA765" s="45"/>
      <c r="AB765" s="45"/>
    </row>
    <row r="766" spans="3:28" ht="15" customHeight="1" x14ac:dyDescent="0.25">
      <c r="C766" s="89"/>
      <c r="E766" s="89"/>
      <c r="F766" s="89"/>
      <c r="G766" s="89"/>
      <c r="H766" s="89"/>
      <c r="I766" s="89"/>
      <c r="J766" s="89"/>
      <c r="K766" s="89"/>
      <c r="L766" s="89"/>
      <c r="M766" s="89"/>
      <c r="N766" s="89"/>
      <c r="O766" s="89"/>
      <c r="P766" s="89"/>
      <c r="Q766" s="89"/>
      <c r="R766" s="191"/>
      <c r="S766" s="191"/>
      <c r="T766" s="89"/>
      <c r="U766" s="89"/>
      <c r="V766" s="89"/>
      <c r="W766" s="191"/>
      <c r="X766" s="191"/>
      <c r="Z766" s="45"/>
      <c r="AA766" s="45"/>
      <c r="AB766" s="45"/>
    </row>
    <row r="767" spans="3:28" ht="15" customHeight="1" x14ac:dyDescent="0.25">
      <c r="C767" s="89"/>
      <c r="E767" s="89"/>
      <c r="F767" s="89"/>
      <c r="G767" s="89"/>
      <c r="H767" s="89"/>
      <c r="I767" s="89"/>
      <c r="J767" s="89"/>
      <c r="K767" s="89"/>
      <c r="L767" s="89"/>
      <c r="M767" s="89"/>
      <c r="N767" s="89"/>
      <c r="O767" s="89"/>
      <c r="P767" s="89"/>
      <c r="Q767" s="89"/>
      <c r="R767" s="191"/>
      <c r="S767" s="191"/>
      <c r="T767" s="89"/>
      <c r="U767" s="89"/>
      <c r="V767" s="89"/>
      <c r="W767" s="191"/>
      <c r="X767" s="191"/>
      <c r="Z767" s="45"/>
      <c r="AA767" s="45"/>
      <c r="AB767" s="45"/>
    </row>
    <row r="768" spans="3:28" ht="15" customHeight="1" x14ac:dyDescent="0.25">
      <c r="C768" s="89"/>
      <c r="E768" s="89"/>
      <c r="F768" s="89"/>
      <c r="G768" s="89"/>
      <c r="H768" s="89"/>
      <c r="I768" s="89"/>
      <c r="J768" s="89"/>
      <c r="K768" s="89"/>
      <c r="L768" s="89"/>
      <c r="M768" s="89"/>
      <c r="N768" s="89"/>
      <c r="O768" s="89"/>
      <c r="P768" s="89"/>
      <c r="Q768" s="89"/>
      <c r="R768" s="191"/>
      <c r="S768" s="191"/>
      <c r="T768" s="89"/>
      <c r="U768" s="89"/>
      <c r="V768" s="89"/>
      <c r="W768" s="191"/>
      <c r="X768" s="191"/>
      <c r="Z768" s="45"/>
      <c r="AA768" s="45"/>
      <c r="AB768" s="45"/>
    </row>
    <row r="769" spans="3:28" ht="15" customHeight="1" x14ac:dyDescent="0.25">
      <c r="C769" s="89"/>
      <c r="E769" s="89"/>
      <c r="F769" s="89"/>
      <c r="G769" s="89"/>
      <c r="H769" s="89"/>
      <c r="I769" s="89"/>
      <c r="J769" s="89"/>
      <c r="K769" s="89"/>
      <c r="L769" s="89"/>
      <c r="M769" s="89"/>
      <c r="N769" s="89"/>
      <c r="O769" s="89"/>
      <c r="P769" s="89"/>
      <c r="Q769" s="89"/>
      <c r="R769" s="191"/>
      <c r="S769" s="191"/>
      <c r="T769" s="89"/>
      <c r="U769" s="89"/>
      <c r="V769" s="89"/>
      <c r="W769" s="191"/>
      <c r="X769" s="191"/>
      <c r="Z769" s="45"/>
      <c r="AA769" s="45"/>
      <c r="AB769" s="45"/>
    </row>
    <row r="770" spans="3:28" ht="15" customHeight="1" x14ac:dyDescent="0.25">
      <c r="C770" s="89"/>
      <c r="E770" s="89"/>
      <c r="F770" s="89"/>
      <c r="G770" s="89"/>
      <c r="H770" s="89"/>
      <c r="I770" s="89"/>
      <c r="J770" s="89"/>
      <c r="K770" s="89"/>
      <c r="L770" s="89"/>
      <c r="M770" s="89"/>
      <c r="N770" s="89"/>
      <c r="O770" s="89"/>
      <c r="P770" s="89"/>
      <c r="Q770" s="89"/>
      <c r="R770" s="191"/>
      <c r="S770" s="191"/>
      <c r="T770" s="89"/>
      <c r="U770" s="89"/>
      <c r="V770" s="89"/>
      <c r="W770" s="191"/>
      <c r="X770" s="191"/>
      <c r="Z770" s="45"/>
      <c r="AA770" s="45"/>
      <c r="AB770" s="45"/>
    </row>
    <row r="771" spans="3:28" ht="15" customHeight="1" x14ac:dyDescent="0.25">
      <c r="C771" s="89"/>
      <c r="E771" s="89"/>
      <c r="F771" s="89"/>
      <c r="G771" s="89"/>
      <c r="H771" s="89"/>
      <c r="I771" s="89"/>
      <c r="J771" s="89"/>
      <c r="K771" s="89"/>
      <c r="L771" s="89"/>
      <c r="M771" s="89"/>
      <c r="N771" s="89"/>
      <c r="O771" s="89"/>
      <c r="P771" s="89"/>
      <c r="Q771" s="89"/>
      <c r="R771" s="191"/>
      <c r="S771" s="191"/>
      <c r="T771" s="89"/>
      <c r="U771" s="89"/>
      <c r="V771" s="89"/>
      <c r="W771" s="191"/>
      <c r="X771" s="191"/>
      <c r="Z771" s="45"/>
      <c r="AA771" s="45"/>
      <c r="AB771" s="45"/>
    </row>
    <row r="772" spans="3:28" ht="15" customHeight="1" x14ac:dyDescent="0.25">
      <c r="C772" s="89"/>
      <c r="E772" s="89"/>
      <c r="F772" s="89"/>
      <c r="G772" s="89"/>
      <c r="H772" s="89"/>
      <c r="I772" s="89"/>
      <c r="J772" s="89"/>
      <c r="K772" s="89"/>
      <c r="L772" s="89"/>
      <c r="M772" s="89"/>
      <c r="N772" s="89"/>
      <c r="O772" s="89"/>
      <c r="P772" s="89"/>
      <c r="Q772" s="89"/>
      <c r="R772" s="191"/>
      <c r="S772" s="191"/>
      <c r="T772" s="89"/>
      <c r="U772" s="89"/>
      <c r="V772" s="89"/>
      <c r="W772" s="191"/>
      <c r="X772" s="191"/>
      <c r="Z772" s="45"/>
      <c r="AA772" s="45"/>
      <c r="AB772" s="45"/>
    </row>
    <row r="773" spans="3:28" ht="15" customHeight="1" x14ac:dyDescent="0.25">
      <c r="C773" s="89"/>
      <c r="E773" s="89"/>
      <c r="F773" s="89"/>
      <c r="G773" s="89"/>
      <c r="H773" s="89"/>
      <c r="I773" s="89"/>
      <c r="J773" s="89"/>
      <c r="K773" s="89"/>
      <c r="L773" s="89"/>
      <c r="M773" s="89"/>
      <c r="N773" s="89"/>
      <c r="O773" s="89"/>
      <c r="P773" s="89"/>
      <c r="Q773" s="89"/>
      <c r="R773" s="191"/>
      <c r="S773" s="191"/>
      <c r="T773" s="89"/>
      <c r="U773" s="89"/>
      <c r="V773" s="89"/>
      <c r="W773" s="191"/>
      <c r="X773" s="191"/>
      <c r="Z773" s="45"/>
      <c r="AA773" s="45"/>
      <c r="AB773" s="45"/>
    </row>
    <row r="774" spans="3:28" ht="15" customHeight="1" x14ac:dyDescent="0.25">
      <c r="C774" s="89"/>
      <c r="E774" s="89"/>
      <c r="F774" s="89"/>
      <c r="G774" s="89"/>
      <c r="H774" s="89"/>
      <c r="I774" s="89"/>
      <c r="J774" s="89"/>
      <c r="K774" s="89"/>
      <c r="L774" s="89"/>
      <c r="M774" s="89"/>
      <c r="N774" s="89"/>
      <c r="O774" s="89"/>
      <c r="P774" s="89"/>
      <c r="Q774" s="89"/>
      <c r="R774" s="191"/>
      <c r="S774" s="191"/>
      <c r="T774" s="89"/>
      <c r="U774" s="89"/>
      <c r="V774" s="89"/>
      <c r="W774" s="191"/>
      <c r="X774" s="191"/>
      <c r="Z774" s="45"/>
      <c r="AA774" s="45"/>
      <c r="AB774" s="45"/>
    </row>
    <row r="775" spans="3:28" ht="15" customHeight="1" x14ac:dyDescent="0.25">
      <c r="C775" s="89"/>
      <c r="E775" s="89"/>
      <c r="F775" s="89"/>
      <c r="G775" s="89"/>
      <c r="H775" s="89"/>
      <c r="I775" s="89"/>
      <c r="J775" s="89"/>
      <c r="K775" s="89"/>
      <c r="L775" s="89"/>
      <c r="M775" s="89"/>
      <c r="N775" s="89"/>
      <c r="O775" s="89"/>
      <c r="P775" s="89"/>
      <c r="Q775" s="89"/>
      <c r="R775" s="191"/>
      <c r="S775" s="191"/>
      <c r="T775" s="89"/>
      <c r="U775" s="89"/>
      <c r="V775" s="89"/>
      <c r="W775" s="191"/>
      <c r="X775" s="191"/>
      <c r="Z775" s="45"/>
      <c r="AA775" s="45"/>
      <c r="AB775" s="45"/>
    </row>
    <row r="776" spans="3:28" ht="15" customHeight="1" x14ac:dyDescent="0.25">
      <c r="C776" s="89"/>
      <c r="E776" s="89"/>
      <c r="F776" s="89"/>
      <c r="G776" s="89"/>
      <c r="H776" s="89"/>
      <c r="I776" s="89"/>
      <c r="J776" s="89"/>
      <c r="K776" s="89"/>
      <c r="L776" s="89"/>
      <c r="M776" s="89"/>
      <c r="N776" s="89"/>
      <c r="O776" s="89"/>
      <c r="P776" s="89"/>
      <c r="Q776" s="89"/>
      <c r="R776" s="191"/>
      <c r="S776" s="191"/>
      <c r="T776" s="89"/>
      <c r="U776" s="89"/>
      <c r="V776" s="89"/>
      <c r="W776" s="191"/>
      <c r="X776" s="191"/>
      <c r="Z776" s="45"/>
      <c r="AA776" s="45"/>
      <c r="AB776" s="45"/>
    </row>
    <row r="777" spans="3:28" ht="15" customHeight="1" x14ac:dyDescent="0.25">
      <c r="C777" s="89"/>
      <c r="E777" s="89"/>
      <c r="F777" s="89"/>
      <c r="G777" s="89"/>
      <c r="H777" s="89"/>
      <c r="I777" s="89"/>
      <c r="J777" s="89"/>
      <c r="K777" s="89"/>
      <c r="L777" s="89"/>
      <c r="M777" s="89"/>
      <c r="N777" s="89"/>
      <c r="O777" s="89"/>
      <c r="P777" s="89"/>
      <c r="Q777" s="89"/>
      <c r="R777" s="191"/>
      <c r="S777" s="191"/>
      <c r="T777" s="89"/>
      <c r="U777" s="89"/>
      <c r="V777" s="89"/>
      <c r="W777" s="191"/>
      <c r="X777" s="191"/>
      <c r="Z777" s="45"/>
      <c r="AA777" s="45"/>
      <c r="AB777" s="45"/>
    </row>
    <row r="778" spans="3:28" ht="15" customHeight="1" x14ac:dyDescent="0.25">
      <c r="C778" s="89"/>
      <c r="E778" s="89"/>
      <c r="F778" s="89"/>
      <c r="G778" s="89"/>
      <c r="H778" s="89"/>
      <c r="I778" s="89"/>
      <c r="J778" s="89"/>
      <c r="K778" s="89"/>
      <c r="L778" s="89"/>
      <c r="M778" s="89"/>
      <c r="N778" s="89"/>
      <c r="O778" s="89"/>
      <c r="P778" s="89"/>
      <c r="Q778" s="89"/>
      <c r="R778" s="191"/>
      <c r="S778" s="191"/>
      <c r="T778" s="89"/>
      <c r="U778" s="89"/>
      <c r="V778" s="89"/>
      <c r="W778" s="191"/>
      <c r="X778" s="191"/>
      <c r="Z778" s="45"/>
      <c r="AA778" s="45"/>
      <c r="AB778" s="45"/>
    </row>
    <row r="779" spans="3:28" ht="15" customHeight="1" x14ac:dyDescent="0.25">
      <c r="C779" s="89"/>
      <c r="E779" s="89"/>
      <c r="F779" s="89"/>
      <c r="G779" s="89"/>
      <c r="H779" s="89"/>
      <c r="I779" s="89"/>
      <c r="J779" s="89"/>
      <c r="K779" s="89"/>
      <c r="L779" s="89"/>
      <c r="M779" s="89"/>
      <c r="N779" s="89"/>
      <c r="O779" s="89"/>
      <c r="P779" s="89"/>
      <c r="Q779" s="89"/>
      <c r="R779" s="191"/>
      <c r="S779" s="191"/>
      <c r="T779" s="89"/>
      <c r="U779" s="89"/>
      <c r="V779" s="89"/>
      <c r="W779" s="191"/>
      <c r="X779" s="191"/>
      <c r="Z779" s="45"/>
      <c r="AA779" s="45"/>
      <c r="AB779" s="45"/>
    </row>
    <row r="780" spans="3:28" ht="15" customHeight="1" x14ac:dyDescent="0.25">
      <c r="C780" s="89"/>
      <c r="E780" s="89"/>
      <c r="F780" s="89"/>
      <c r="G780" s="89"/>
      <c r="H780" s="89"/>
      <c r="I780" s="89"/>
      <c r="J780" s="89"/>
      <c r="K780" s="89"/>
      <c r="L780" s="89"/>
      <c r="M780" s="89"/>
      <c r="N780" s="89"/>
      <c r="O780" s="89"/>
      <c r="P780" s="89"/>
      <c r="Q780" s="89"/>
      <c r="R780" s="191"/>
      <c r="S780" s="191"/>
      <c r="T780" s="89"/>
      <c r="U780" s="89"/>
      <c r="V780" s="89"/>
      <c r="W780" s="191"/>
      <c r="X780" s="191"/>
      <c r="Z780" s="45"/>
      <c r="AA780" s="45"/>
      <c r="AB780" s="45"/>
    </row>
    <row r="781" spans="3:28" ht="15" customHeight="1" x14ac:dyDescent="0.25">
      <c r="C781" s="89"/>
      <c r="E781" s="89"/>
      <c r="F781" s="89"/>
      <c r="G781" s="89"/>
      <c r="H781" s="89"/>
      <c r="I781" s="89"/>
      <c r="J781" s="89"/>
      <c r="K781" s="89"/>
      <c r="L781" s="89"/>
      <c r="M781" s="89"/>
      <c r="N781" s="89"/>
      <c r="O781" s="89"/>
      <c r="P781" s="89"/>
      <c r="Q781" s="89"/>
      <c r="R781" s="191"/>
      <c r="S781" s="191"/>
      <c r="T781" s="89"/>
      <c r="U781" s="89"/>
      <c r="V781" s="89"/>
      <c r="W781" s="191"/>
      <c r="X781" s="191"/>
      <c r="Z781" s="45"/>
      <c r="AA781" s="45"/>
      <c r="AB781" s="45"/>
    </row>
    <row r="782" spans="3:28" ht="15" customHeight="1" x14ac:dyDescent="0.25">
      <c r="C782" s="89"/>
      <c r="E782" s="89"/>
      <c r="F782" s="89"/>
      <c r="G782" s="89"/>
      <c r="H782" s="89"/>
      <c r="I782" s="89"/>
      <c r="J782" s="89"/>
      <c r="K782" s="89"/>
      <c r="L782" s="89"/>
      <c r="M782" s="89"/>
      <c r="N782" s="89"/>
      <c r="O782" s="89"/>
      <c r="P782" s="89"/>
      <c r="Q782" s="89"/>
      <c r="R782" s="191"/>
      <c r="S782" s="191"/>
      <c r="T782" s="89"/>
      <c r="U782" s="89"/>
      <c r="V782" s="89"/>
      <c r="W782" s="191"/>
      <c r="X782" s="191"/>
      <c r="Z782" s="45"/>
      <c r="AA782" s="45"/>
      <c r="AB782" s="45"/>
    </row>
    <row r="783" spans="3:28" ht="15" customHeight="1" x14ac:dyDescent="0.25">
      <c r="C783" s="89"/>
      <c r="E783" s="89"/>
      <c r="F783" s="89"/>
      <c r="G783" s="89"/>
      <c r="H783" s="89"/>
      <c r="I783" s="89"/>
      <c r="J783" s="89"/>
      <c r="K783" s="89"/>
      <c r="L783" s="89"/>
      <c r="M783" s="89"/>
      <c r="N783" s="89"/>
      <c r="O783" s="89"/>
      <c r="P783" s="89"/>
      <c r="Q783" s="89"/>
      <c r="R783" s="191"/>
      <c r="S783" s="191"/>
      <c r="T783" s="89"/>
      <c r="U783" s="89"/>
      <c r="V783" s="89"/>
      <c r="W783" s="191"/>
      <c r="X783" s="191"/>
      <c r="Z783" s="45"/>
      <c r="AA783" s="45"/>
      <c r="AB783" s="45"/>
    </row>
    <row r="784" spans="3:28" ht="15" customHeight="1" x14ac:dyDescent="0.25">
      <c r="C784" s="89"/>
      <c r="E784" s="89"/>
      <c r="F784" s="89"/>
      <c r="G784" s="89"/>
      <c r="H784" s="89"/>
      <c r="I784" s="89"/>
      <c r="J784" s="89"/>
      <c r="K784" s="89"/>
      <c r="L784" s="89"/>
      <c r="M784" s="89"/>
      <c r="N784" s="89"/>
      <c r="O784" s="89"/>
      <c r="P784" s="89"/>
      <c r="Q784" s="89"/>
      <c r="R784" s="191"/>
      <c r="S784" s="191"/>
      <c r="T784" s="89"/>
      <c r="U784" s="89"/>
      <c r="V784" s="89"/>
      <c r="W784" s="191"/>
      <c r="X784" s="191"/>
      <c r="Z784" s="45"/>
      <c r="AA784" s="45"/>
      <c r="AB784" s="45"/>
    </row>
    <row r="785" spans="3:28" ht="15" customHeight="1" x14ac:dyDescent="0.25">
      <c r="C785" s="89"/>
      <c r="E785" s="89"/>
      <c r="F785" s="89"/>
      <c r="G785" s="89"/>
      <c r="H785" s="89"/>
      <c r="I785" s="89"/>
      <c r="J785" s="89"/>
      <c r="K785" s="89"/>
      <c r="L785" s="89"/>
      <c r="M785" s="89"/>
      <c r="N785" s="89"/>
      <c r="O785" s="89"/>
      <c r="P785" s="89"/>
      <c r="Q785" s="89"/>
      <c r="R785" s="191"/>
      <c r="S785" s="191"/>
      <c r="T785" s="89"/>
      <c r="U785" s="89"/>
      <c r="V785" s="89"/>
      <c r="W785" s="191"/>
      <c r="X785" s="191"/>
      <c r="Z785" s="45"/>
      <c r="AA785" s="45"/>
      <c r="AB785" s="45"/>
    </row>
    <row r="786" spans="3:28" ht="15" customHeight="1" x14ac:dyDescent="0.25">
      <c r="C786" s="89"/>
      <c r="E786" s="89"/>
      <c r="F786" s="89"/>
      <c r="G786" s="89"/>
      <c r="H786" s="89"/>
      <c r="I786" s="89"/>
      <c r="J786" s="89"/>
      <c r="K786" s="89"/>
      <c r="L786" s="89"/>
      <c r="M786" s="89"/>
      <c r="N786" s="89"/>
      <c r="O786" s="89"/>
      <c r="P786" s="89"/>
      <c r="Q786" s="89"/>
      <c r="R786" s="191"/>
      <c r="S786" s="191"/>
      <c r="T786" s="89"/>
      <c r="U786" s="89"/>
      <c r="V786" s="89"/>
      <c r="W786" s="191"/>
      <c r="X786" s="191"/>
      <c r="Z786" s="45"/>
      <c r="AA786" s="45"/>
      <c r="AB786" s="45"/>
    </row>
    <row r="787" spans="3:28" ht="15" customHeight="1" x14ac:dyDescent="0.25">
      <c r="C787" s="89"/>
      <c r="E787" s="89"/>
      <c r="F787" s="89"/>
      <c r="G787" s="89"/>
      <c r="H787" s="89"/>
      <c r="I787" s="89"/>
      <c r="J787" s="89"/>
      <c r="K787" s="89"/>
      <c r="L787" s="89"/>
      <c r="M787" s="89"/>
      <c r="N787" s="89"/>
      <c r="O787" s="89"/>
      <c r="P787" s="89"/>
      <c r="Q787" s="89"/>
      <c r="R787" s="191"/>
      <c r="S787" s="191"/>
      <c r="T787" s="89"/>
      <c r="U787" s="89"/>
      <c r="V787" s="89"/>
      <c r="W787" s="191"/>
      <c r="X787" s="191"/>
      <c r="Z787" s="45"/>
      <c r="AA787" s="45"/>
      <c r="AB787" s="45"/>
    </row>
    <row r="788" spans="3:28" ht="15" customHeight="1" x14ac:dyDescent="0.25">
      <c r="C788" s="89"/>
      <c r="E788" s="89"/>
      <c r="F788" s="89"/>
      <c r="G788" s="89"/>
      <c r="H788" s="89"/>
      <c r="I788" s="89"/>
      <c r="J788" s="89"/>
      <c r="K788" s="89"/>
      <c r="L788" s="89"/>
      <c r="M788" s="89"/>
      <c r="N788" s="89"/>
      <c r="O788" s="89"/>
      <c r="P788" s="89"/>
      <c r="Q788" s="89"/>
      <c r="R788" s="191"/>
      <c r="S788" s="191"/>
      <c r="T788" s="89"/>
      <c r="U788" s="89"/>
      <c r="V788" s="89"/>
      <c r="W788" s="191"/>
      <c r="X788" s="191"/>
      <c r="Z788" s="45"/>
      <c r="AA788" s="45"/>
      <c r="AB788" s="45"/>
    </row>
    <row r="789" spans="3:28" ht="15" customHeight="1" x14ac:dyDescent="0.25">
      <c r="C789" s="89"/>
      <c r="E789" s="89"/>
      <c r="F789" s="89"/>
      <c r="G789" s="89"/>
      <c r="H789" s="89"/>
      <c r="I789" s="89"/>
      <c r="J789" s="89"/>
      <c r="K789" s="89"/>
      <c r="L789" s="89"/>
      <c r="M789" s="89"/>
      <c r="N789" s="89"/>
      <c r="O789" s="89"/>
      <c r="P789" s="89"/>
      <c r="Q789" s="89"/>
      <c r="R789" s="191"/>
      <c r="S789" s="191"/>
      <c r="T789" s="89"/>
      <c r="U789" s="89"/>
      <c r="V789" s="89"/>
      <c r="W789" s="191"/>
      <c r="X789" s="191"/>
      <c r="Z789" s="45"/>
      <c r="AA789" s="45"/>
      <c r="AB789" s="45"/>
    </row>
    <row r="790" spans="3:28" ht="15" customHeight="1" x14ac:dyDescent="0.25">
      <c r="C790" s="89"/>
      <c r="E790" s="89"/>
      <c r="F790" s="89"/>
      <c r="G790" s="89"/>
      <c r="H790" s="89"/>
      <c r="I790" s="89"/>
      <c r="J790" s="89"/>
      <c r="K790" s="89"/>
      <c r="L790" s="89"/>
      <c r="M790" s="89"/>
      <c r="N790" s="89"/>
      <c r="O790" s="89"/>
      <c r="P790" s="89"/>
      <c r="Q790" s="89"/>
      <c r="R790" s="191"/>
      <c r="S790" s="191"/>
      <c r="T790" s="89"/>
      <c r="U790" s="89"/>
      <c r="V790" s="89"/>
      <c r="W790" s="191"/>
      <c r="X790" s="191"/>
      <c r="Z790" s="45"/>
      <c r="AA790" s="45"/>
      <c r="AB790" s="45"/>
    </row>
    <row r="791" spans="3:28" ht="15" customHeight="1" x14ac:dyDescent="0.25">
      <c r="C791" s="89"/>
      <c r="E791" s="89"/>
      <c r="F791" s="89"/>
      <c r="G791" s="89"/>
      <c r="H791" s="89"/>
      <c r="I791" s="89"/>
      <c r="J791" s="89"/>
      <c r="K791" s="89"/>
      <c r="L791" s="89"/>
      <c r="M791" s="89"/>
      <c r="N791" s="89"/>
      <c r="O791" s="89"/>
      <c r="P791" s="89"/>
      <c r="Q791" s="89"/>
      <c r="R791" s="191"/>
      <c r="S791" s="191"/>
      <c r="T791" s="89"/>
      <c r="U791" s="89"/>
      <c r="V791" s="89"/>
      <c r="W791" s="191"/>
      <c r="X791" s="191"/>
      <c r="Z791" s="45"/>
      <c r="AA791" s="45"/>
      <c r="AB791" s="45"/>
    </row>
    <row r="792" spans="3:28" ht="15" customHeight="1" x14ac:dyDescent="0.25">
      <c r="C792" s="89"/>
      <c r="E792" s="89"/>
      <c r="F792" s="89"/>
      <c r="G792" s="89"/>
      <c r="H792" s="89"/>
      <c r="I792" s="89"/>
      <c r="J792" s="89"/>
      <c r="K792" s="89"/>
      <c r="L792" s="89"/>
      <c r="M792" s="89"/>
      <c r="N792" s="89"/>
      <c r="O792" s="89"/>
      <c r="P792" s="89"/>
      <c r="Q792" s="89"/>
      <c r="R792" s="191"/>
      <c r="S792" s="191"/>
      <c r="T792" s="89"/>
      <c r="U792" s="89"/>
      <c r="V792" s="89"/>
      <c r="W792" s="191"/>
      <c r="X792" s="191"/>
      <c r="Z792" s="45"/>
      <c r="AA792" s="45"/>
      <c r="AB792" s="45"/>
    </row>
    <row r="793" spans="3:28" ht="15" customHeight="1" x14ac:dyDescent="0.25">
      <c r="C793" s="89"/>
      <c r="E793" s="89"/>
      <c r="F793" s="89"/>
      <c r="G793" s="89"/>
      <c r="H793" s="89"/>
      <c r="I793" s="89"/>
      <c r="J793" s="89"/>
      <c r="K793" s="89"/>
      <c r="L793" s="89"/>
      <c r="M793" s="89"/>
      <c r="N793" s="89"/>
      <c r="O793" s="89"/>
      <c r="P793" s="89"/>
      <c r="Q793" s="89"/>
      <c r="R793" s="191"/>
      <c r="S793" s="191"/>
      <c r="T793" s="89"/>
      <c r="U793" s="89"/>
      <c r="V793" s="89"/>
      <c r="W793" s="191"/>
      <c r="X793" s="191"/>
      <c r="Z793" s="45"/>
      <c r="AA793" s="45"/>
      <c r="AB793" s="45"/>
    </row>
    <row r="794" spans="3:28" ht="15" customHeight="1" x14ac:dyDescent="0.25">
      <c r="C794" s="89"/>
      <c r="E794" s="89"/>
      <c r="F794" s="89"/>
      <c r="G794" s="89"/>
      <c r="H794" s="89"/>
      <c r="I794" s="89"/>
      <c r="J794" s="89"/>
      <c r="K794" s="89"/>
      <c r="L794" s="89"/>
      <c r="M794" s="89"/>
      <c r="N794" s="89"/>
      <c r="O794" s="89"/>
      <c r="P794" s="89"/>
      <c r="Q794" s="89"/>
      <c r="R794" s="191"/>
      <c r="S794" s="191"/>
      <c r="T794" s="89"/>
      <c r="U794" s="89"/>
      <c r="V794" s="89"/>
      <c r="W794" s="191"/>
      <c r="X794" s="191"/>
      <c r="Z794" s="45"/>
      <c r="AA794" s="45"/>
      <c r="AB794" s="45"/>
    </row>
    <row r="795" spans="3:28" ht="15" customHeight="1" x14ac:dyDescent="0.25">
      <c r="C795" s="89"/>
      <c r="E795" s="89"/>
      <c r="F795" s="89"/>
      <c r="G795" s="89"/>
      <c r="H795" s="89"/>
      <c r="I795" s="89"/>
      <c r="J795" s="89"/>
      <c r="K795" s="89"/>
      <c r="L795" s="89"/>
      <c r="M795" s="89"/>
      <c r="N795" s="89"/>
      <c r="O795" s="89"/>
      <c r="P795" s="89"/>
      <c r="Q795" s="89"/>
      <c r="R795" s="191"/>
      <c r="S795" s="191"/>
      <c r="T795" s="89"/>
      <c r="U795" s="89"/>
      <c r="V795" s="89"/>
      <c r="W795" s="191"/>
      <c r="X795" s="191"/>
      <c r="Z795" s="45"/>
      <c r="AA795" s="45"/>
      <c r="AB795" s="45"/>
    </row>
    <row r="796" spans="3:28" ht="15" customHeight="1" x14ac:dyDescent="0.25">
      <c r="C796" s="89"/>
      <c r="E796" s="89"/>
      <c r="F796" s="89"/>
      <c r="G796" s="89"/>
      <c r="H796" s="89"/>
      <c r="I796" s="89"/>
      <c r="J796" s="89"/>
      <c r="K796" s="89"/>
      <c r="L796" s="89"/>
      <c r="M796" s="89"/>
      <c r="N796" s="89"/>
      <c r="O796" s="89"/>
      <c r="P796" s="89"/>
      <c r="Q796" s="89"/>
      <c r="R796" s="191"/>
      <c r="S796" s="191"/>
      <c r="T796" s="89"/>
      <c r="U796" s="89"/>
      <c r="V796" s="89"/>
      <c r="W796" s="191"/>
      <c r="X796" s="191"/>
      <c r="Z796" s="45"/>
      <c r="AA796" s="45"/>
      <c r="AB796" s="45"/>
    </row>
    <row r="797" spans="3:28" ht="15" customHeight="1" x14ac:dyDescent="0.25">
      <c r="C797" s="89"/>
      <c r="E797" s="89"/>
      <c r="F797" s="89"/>
      <c r="G797" s="89"/>
      <c r="H797" s="89"/>
      <c r="I797" s="89"/>
      <c r="J797" s="89"/>
      <c r="K797" s="89"/>
      <c r="L797" s="89"/>
      <c r="M797" s="89"/>
      <c r="N797" s="89"/>
      <c r="O797" s="89"/>
      <c r="P797" s="89"/>
      <c r="Q797" s="89"/>
      <c r="R797" s="191"/>
      <c r="S797" s="191"/>
      <c r="T797" s="89"/>
      <c r="U797" s="89"/>
      <c r="V797" s="89"/>
      <c r="W797" s="191"/>
      <c r="X797" s="191"/>
      <c r="Z797" s="45"/>
      <c r="AA797" s="45"/>
      <c r="AB797" s="45"/>
    </row>
    <row r="798" spans="3:28" ht="15" customHeight="1" x14ac:dyDescent="0.25">
      <c r="C798" s="89"/>
      <c r="E798" s="89"/>
      <c r="F798" s="89"/>
      <c r="G798" s="89"/>
      <c r="H798" s="89"/>
      <c r="I798" s="89"/>
      <c r="J798" s="89"/>
      <c r="K798" s="89"/>
      <c r="L798" s="89"/>
      <c r="M798" s="89"/>
      <c r="N798" s="89"/>
      <c r="O798" s="89"/>
      <c r="P798" s="89"/>
      <c r="Q798" s="89"/>
      <c r="R798" s="191"/>
      <c r="S798" s="191"/>
      <c r="T798" s="89"/>
      <c r="U798" s="89"/>
      <c r="V798" s="89"/>
      <c r="W798" s="191"/>
      <c r="X798" s="191"/>
      <c r="Z798" s="45"/>
      <c r="AA798" s="45"/>
      <c r="AB798" s="45"/>
    </row>
    <row r="799" spans="3:28" ht="15" customHeight="1" x14ac:dyDescent="0.25">
      <c r="C799" s="89"/>
      <c r="E799" s="89"/>
      <c r="F799" s="89"/>
      <c r="G799" s="89"/>
      <c r="H799" s="89"/>
      <c r="I799" s="89"/>
      <c r="J799" s="89"/>
      <c r="K799" s="89"/>
      <c r="L799" s="89"/>
      <c r="M799" s="89"/>
      <c r="N799" s="89"/>
      <c r="O799" s="89"/>
      <c r="P799" s="89"/>
      <c r="Q799" s="89"/>
      <c r="R799" s="191"/>
      <c r="S799" s="191"/>
      <c r="T799" s="89"/>
      <c r="U799" s="89"/>
      <c r="V799" s="89"/>
      <c r="W799" s="191"/>
      <c r="X799" s="191"/>
      <c r="Z799" s="45"/>
      <c r="AA799" s="45"/>
      <c r="AB799" s="45"/>
    </row>
    <row r="800" spans="3:28" ht="15" customHeight="1" x14ac:dyDescent="0.25">
      <c r="C800" s="89"/>
      <c r="E800" s="89"/>
      <c r="F800" s="89"/>
      <c r="G800" s="89"/>
      <c r="H800" s="89"/>
      <c r="I800" s="89"/>
      <c r="J800" s="89"/>
      <c r="K800" s="89"/>
      <c r="L800" s="89"/>
      <c r="M800" s="89"/>
      <c r="N800" s="89"/>
      <c r="O800" s="89"/>
      <c r="P800" s="89"/>
      <c r="Q800" s="89"/>
      <c r="R800" s="191"/>
      <c r="S800" s="191"/>
      <c r="T800" s="89"/>
      <c r="U800" s="89"/>
      <c r="V800" s="89"/>
      <c r="W800" s="191"/>
      <c r="X800" s="191"/>
      <c r="Z800" s="45"/>
      <c r="AA800" s="45"/>
      <c r="AB800" s="45"/>
    </row>
    <row r="801" spans="3:28" ht="15" customHeight="1" x14ac:dyDescent="0.25">
      <c r="C801" s="89"/>
      <c r="E801" s="89"/>
      <c r="F801" s="89"/>
      <c r="G801" s="89"/>
      <c r="H801" s="89"/>
      <c r="I801" s="89"/>
      <c r="J801" s="89"/>
      <c r="K801" s="89"/>
      <c r="L801" s="89"/>
      <c r="M801" s="89"/>
      <c r="N801" s="89"/>
      <c r="O801" s="89"/>
      <c r="P801" s="89"/>
      <c r="Q801" s="89"/>
      <c r="R801" s="191"/>
      <c r="S801" s="191"/>
      <c r="T801" s="89"/>
      <c r="U801" s="89"/>
      <c r="V801" s="89"/>
      <c r="W801" s="191"/>
      <c r="X801" s="191"/>
      <c r="Z801" s="45"/>
      <c r="AA801" s="45"/>
      <c r="AB801" s="45"/>
    </row>
    <row r="802" spans="3:28" ht="15" customHeight="1" x14ac:dyDescent="0.25">
      <c r="C802" s="89"/>
      <c r="E802" s="89"/>
      <c r="F802" s="89"/>
      <c r="G802" s="89"/>
      <c r="H802" s="89"/>
      <c r="I802" s="89"/>
      <c r="J802" s="89"/>
      <c r="K802" s="89"/>
      <c r="L802" s="89"/>
      <c r="M802" s="89"/>
      <c r="N802" s="89"/>
      <c r="O802" s="89"/>
      <c r="P802" s="89"/>
      <c r="Q802" s="89"/>
      <c r="R802" s="191"/>
      <c r="S802" s="191"/>
      <c r="T802" s="89"/>
      <c r="U802" s="89"/>
      <c r="V802" s="89"/>
      <c r="W802" s="191"/>
      <c r="X802" s="191"/>
      <c r="Z802" s="45"/>
      <c r="AA802" s="45"/>
      <c r="AB802" s="45"/>
    </row>
    <row r="803" spans="3:28" ht="15" customHeight="1" x14ac:dyDescent="0.25">
      <c r="C803" s="89"/>
      <c r="E803" s="89"/>
      <c r="F803" s="89"/>
      <c r="G803" s="89"/>
      <c r="H803" s="89"/>
      <c r="I803" s="89"/>
      <c r="J803" s="89"/>
      <c r="K803" s="89"/>
      <c r="L803" s="89"/>
      <c r="M803" s="89"/>
      <c r="N803" s="89"/>
      <c r="O803" s="89"/>
      <c r="P803" s="89"/>
      <c r="Q803" s="89"/>
      <c r="R803" s="191"/>
      <c r="S803" s="191"/>
      <c r="T803" s="89"/>
      <c r="U803" s="89"/>
      <c r="V803" s="89"/>
      <c r="W803" s="191"/>
      <c r="X803" s="191"/>
      <c r="Z803" s="45"/>
      <c r="AA803" s="45"/>
      <c r="AB803" s="45"/>
    </row>
    <row r="804" spans="3:28" ht="15" customHeight="1" x14ac:dyDescent="0.25">
      <c r="C804" s="89"/>
      <c r="E804" s="89"/>
      <c r="F804" s="89"/>
      <c r="G804" s="89"/>
      <c r="H804" s="89"/>
      <c r="I804" s="89"/>
      <c r="J804" s="89"/>
      <c r="K804" s="89"/>
      <c r="L804" s="89"/>
      <c r="M804" s="89"/>
      <c r="N804" s="89"/>
      <c r="O804" s="89"/>
      <c r="P804" s="89"/>
      <c r="Q804" s="89"/>
      <c r="R804" s="191"/>
      <c r="S804" s="191"/>
      <c r="T804" s="89"/>
      <c r="U804" s="89"/>
      <c r="V804" s="89"/>
      <c r="W804" s="191"/>
      <c r="X804" s="191"/>
      <c r="Z804" s="45"/>
      <c r="AA804" s="45"/>
      <c r="AB804" s="45"/>
    </row>
    <row r="805" spans="3:28" ht="15" customHeight="1" x14ac:dyDescent="0.25">
      <c r="C805" s="89"/>
      <c r="E805" s="89"/>
      <c r="F805" s="89"/>
      <c r="G805" s="89"/>
      <c r="H805" s="89"/>
      <c r="I805" s="89"/>
      <c r="J805" s="89"/>
      <c r="K805" s="89"/>
      <c r="L805" s="89"/>
      <c r="M805" s="89"/>
      <c r="N805" s="89"/>
      <c r="O805" s="89"/>
      <c r="P805" s="89"/>
      <c r="Q805" s="89"/>
      <c r="R805" s="191"/>
      <c r="S805" s="191"/>
      <c r="T805" s="89"/>
      <c r="U805" s="89"/>
      <c r="V805" s="89"/>
      <c r="W805" s="191"/>
      <c r="X805" s="191"/>
      <c r="Z805" s="45"/>
      <c r="AA805" s="45"/>
      <c r="AB805" s="45"/>
    </row>
    <row r="806" spans="3:28" ht="15" customHeight="1" x14ac:dyDescent="0.25">
      <c r="C806" s="89"/>
      <c r="E806" s="89"/>
      <c r="F806" s="89"/>
      <c r="G806" s="89"/>
      <c r="H806" s="89"/>
      <c r="I806" s="89"/>
      <c r="J806" s="89"/>
      <c r="K806" s="89"/>
      <c r="L806" s="89"/>
      <c r="M806" s="89"/>
      <c r="N806" s="89"/>
      <c r="O806" s="89"/>
      <c r="P806" s="89"/>
      <c r="Q806" s="89"/>
      <c r="R806" s="191"/>
      <c r="S806" s="191"/>
      <c r="T806" s="89"/>
      <c r="U806" s="89"/>
      <c r="V806" s="89"/>
      <c r="W806" s="191"/>
      <c r="X806" s="191"/>
      <c r="Z806" s="45"/>
      <c r="AA806" s="45"/>
      <c r="AB806" s="45"/>
    </row>
    <row r="807" spans="3:28" ht="15" customHeight="1" x14ac:dyDescent="0.25">
      <c r="C807" s="89"/>
      <c r="E807" s="89"/>
      <c r="F807" s="89"/>
      <c r="G807" s="89"/>
      <c r="H807" s="89"/>
      <c r="I807" s="89"/>
      <c r="J807" s="89"/>
      <c r="K807" s="89"/>
      <c r="L807" s="89"/>
      <c r="M807" s="89"/>
      <c r="N807" s="89"/>
      <c r="O807" s="89"/>
      <c r="P807" s="89"/>
      <c r="Q807" s="89"/>
      <c r="R807" s="191"/>
      <c r="S807" s="191"/>
      <c r="T807" s="89"/>
      <c r="U807" s="89"/>
      <c r="V807" s="89"/>
      <c r="W807" s="191"/>
      <c r="X807" s="191"/>
      <c r="Z807" s="45"/>
      <c r="AA807" s="45"/>
      <c r="AB807" s="45"/>
    </row>
    <row r="808" spans="3:28" ht="15" customHeight="1" x14ac:dyDescent="0.25">
      <c r="C808" s="89"/>
      <c r="E808" s="89"/>
      <c r="F808" s="89"/>
      <c r="G808" s="89"/>
      <c r="H808" s="89"/>
      <c r="I808" s="89"/>
      <c r="J808" s="89"/>
      <c r="K808" s="89"/>
      <c r="L808" s="89"/>
      <c r="M808" s="89"/>
      <c r="N808" s="89"/>
      <c r="O808" s="89"/>
      <c r="P808" s="89"/>
      <c r="Q808" s="89"/>
      <c r="R808" s="191"/>
      <c r="S808" s="191"/>
      <c r="T808" s="89"/>
      <c r="U808" s="89"/>
      <c r="V808" s="89"/>
      <c r="W808" s="191"/>
      <c r="X808" s="191"/>
      <c r="Z808" s="45"/>
      <c r="AA808" s="45"/>
      <c r="AB808" s="45"/>
    </row>
    <row r="809" spans="3:28" ht="15" customHeight="1" x14ac:dyDescent="0.25">
      <c r="C809" s="89"/>
      <c r="E809" s="89"/>
      <c r="F809" s="89"/>
      <c r="G809" s="89"/>
      <c r="H809" s="89"/>
      <c r="I809" s="89"/>
      <c r="J809" s="89"/>
      <c r="K809" s="89"/>
      <c r="L809" s="89"/>
      <c r="M809" s="89"/>
      <c r="N809" s="89"/>
      <c r="O809" s="89"/>
      <c r="P809" s="89"/>
      <c r="Q809" s="89"/>
      <c r="R809" s="191"/>
      <c r="S809" s="191"/>
      <c r="T809" s="89"/>
      <c r="U809" s="89"/>
      <c r="V809" s="89"/>
      <c r="W809" s="191"/>
      <c r="X809" s="191"/>
      <c r="Z809" s="45"/>
      <c r="AA809" s="45"/>
      <c r="AB809" s="45"/>
    </row>
    <row r="810" spans="3:28" ht="15" customHeight="1" x14ac:dyDescent="0.25">
      <c r="C810" s="89"/>
      <c r="E810" s="89"/>
      <c r="F810" s="89"/>
      <c r="G810" s="89"/>
      <c r="H810" s="89"/>
      <c r="I810" s="89"/>
      <c r="J810" s="89"/>
      <c r="K810" s="89"/>
      <c r="L810" s="89"/>
      <c r="M810" s="89"/>
      <c r="N810" s="89"/>
      <c r="O810" s="89"/>
      <c r="P810" s="89"/>
      <c r="Q810" s="89"/>
      <c r="R810" s="191"/>
      <c r="S810" s="191"/>
      <c r="T810" s="89"/>
      <c r="U810" s="89"/>
      <c r="V810" s="89"/>
      <c r="W810" s="191"/>
      <c r="X810" s="191"/>
      <c r="Z810" s="45"/>
      <c r="AA810" s="45"/>
      <c r="AB810" s="45"/>
    </row>
    <row r="811" spans="3:28" ht="15" customHeight="1" x14ac:dyDescent="0.25">
      <c r="C811" s="89"/>
      <c r="E811" s="89"/>
      <c r="F811" s="89"/>
      <c r="G811" s="89"/>
      <c r="H811" s="89"/>
      <c r="I811" s="89"/>
      <c r="J811" s="89"/>
      <c r="K811" s="89"/>
      <c r="L811" s="89"/>
      <c r="M811" s="89"/>
      <c r="N811" s="89"/>
      <c r="O811" s="89"/>
      <c r="P811" s="89"/>
      <c r="Q811" s="89"/>
      <c r="R811" s="191"/>
      <c r="S811" s="191"/>
      <c r="T811" s="89"/>
      <c r="U811" s="89"/>
      <c r="V811" s="89"/>
      <c r="W811" s="191"/>
      <c r="X811" s="191"/>
      <c r="Z811" s="45"/>
      <c r="AA811" s="45"/>
      <c r="AB811" s="45"/>
    </row>
    <row r="812" spans="3:28" ht="15" customHeight="1" x14ac:dyDescent="0.25">
      <c r="C812" s="89"/>
      <c r="E812" s="89"/>
      <c r="F812" s="89"/>
      <c r="G812" s="89"/>
      <c r="H812" s="89"/>
      <c r="I812" s="89"/>
      <c r="J812" s="89"/>
      <c r="K812" s="89"/>
      <c r="L812" s="89"/>
      <c r="M812" s="89"/>
      <c r="N812" s="89"/>
      <c r="O812" s="89"/>
      <c r="P812" s="89"/>
      <c r="Q812" s="89"/>
      <c r="R812" s="191"/>
      <c r="S812" s="191"/>
      <c r="T812" s="89"/>
      <c r="U812" s="89"/>
      <c r="V812" s="89"/>
      <c r="W812" s="191"/>
      <c r="X812" s="191"/>
      <c r="Z812" s="45"/>
      <c r="AA812" s="45"/>
      <c r="AB812" s="45"/>
    </row>
    <row r="813" spans="3:28" ht="15" customHeight="1" x14ac:dyDescent="0.25">
      <c r="C813" s="89"/>
      <c r="E813" s="89"/>
      <c r="F813" s="89"/>
      <c r="G813" s="89"/>
      <c r="H813" s="89"/>
      <c r="I813" s="89"/>
      <c r="J813" s="89"/>
      <c r="K813" s="89"/>
      <c r="L813" s="89"/>
      <c r="M813" s="89"/>
      <c r="N813" s="89"/>
      <c r="O813" s="89"/>
      <c r="P813" s="89"/>
      <c r="Q813" s="89"/>
      <c r="R813" s="191"/>
      <c r="S813" s="191"/>
      <c r="T813" s="89"/>
      <c r="U813" s="89"/>
      <c r="V813" s="89"/>
      <c r="W813" s="191"/>
      <c r="X813" s="191"/>
      <c r="Z813" s="45"/>
      <c r="AA813" s="45"/>
      <c r="AB813" s="45"/>
    </row>
    <row r="814" spans="3:28" ht="15" customHeight="1" x14ac:dyDescent="0.25">
      <c r="C814" s="89"/>
      <c r="E814" s="89"/>
      <c r="F814" s="89"/>
      <c r="G814" s="89"/>
      <c r="H814" s="89"/>
      <c r="I814" s="89"/>
      <c r="J814" s="89"/>
      <c r="K814" s="89"/>
      <c r="L814" s="89"/>
      <c r="M814" s="89"/>
      <c r="N814" s="89"/>
      <c r="O814" s="89"/>
      <c r="P814" s="89"/>
      <c r="Q814" s="89"/>
      <c r="R814" s="191"/>
      <c r="S814" s="191"/>
      <c r="T814" s="89"/>
      <c r="U814" s="89"/>
      <c r="V814" s="89"/>
      <c r="W814" s="191"/>
      <c r="X814" s="191"/>
      <c r="Z814" s="45"/>
      <c r="AA814" s="45"/>
      <c r="AB814" s="45"/>
    </row>
    <row r="815" spans="3:28" ht="15" customHeight="1" x14ac:dyDescent="0.25">
      <c r="C815" s="89"/>
      <c r="E815" s="89"/>
      <c r="F815" s="89"/>
      <c r="G815" s="89"/>
      <c r="H815" s="89"/>
      <c r="I815" s="89"/>
      <c r="J815" s="89"/>
      <c r="K815" s="89"/>
      <c r="L815" s="89"/>
      <c r="M815" s="89"/>
      <c r="N815" s="89"/>
      <c r="O815" s="89"/>
      <c r="P815" s="89"/>
      <c r="Q815" s="89"/>
      <c r="R815" s="191"/>
      <c r="S815" s="191"/>
      <c r="T815" s="89"/>
      <c r="U815" s="89"/>
      <c r="V815" s="89"/>
      <c r="W815" s="191"/>
      <c r="X815" s="191"/>
      <c r="Z815" s="45"/>
      <c r="AA815" s="45"/>
      <c r="AB815" s="45"/>
    </row>
    <row r="816" spans="3:28" ht="15" customHeight="1" x14ac:dyDescent="0.25">
      <c r="C816" s="89"/>
      <c r="E816" s="89"/>
      <c r="F816" s="89"/>
      <c r="G816" s="89"/>
      <c r="H816" s="89"/>
      <c r="I816" s="89"/>
      <c r="J816" s="89"/>
      <c r="K816" s="89"/>
      <c r="L816" s="89"/>
      <c r="M816" s="89"/>
      <c r="N816" s="89"/>
      <c r="O816" s="89"/>
      <c r="P816" s="89"/>
      <c r="Q816" s="89"/>
      <c r="R816" s="191"/>
      <c r="S816" s="191"/>
      <c r="T816" s="89"/>
      <c r="U816" s="89"/>
      <c r="V816" s="89"/>
      <c r="W816" s="191"/>
      <c r="X816" s="191"/>
      <c r="Z816" s="45"/>
      <c r="AA816" s="45"/>
      <c r="AB816" s="45"/>
    </row>
    <row r="817" spans="3:28" ht="15" customHeight="1" x14ac:dyDescent="0.25">
      <c r="C817" s="89"/>
      <c r="E817" s="89"/>
      <c r="F817" s="89"/>
      <c r="G817" s="89"/>
      <c r="H817" s="89"/>
      <c r="I817" s="89"/>
      <c r="J817" s="89"/>
      <c r="K817" s="89"/>
      <c r="L817" s="89"/>
      <c r="M817" s="89"/>
      <c r="N817" s="89"/>
      <c r="O817" s="89"/>
      <c r="P817" s="89"/>
      <c r="Q817" s="89"/>
      <c r="R817" s="191"/>
      <c r="S817" s="191"/>
      <c r="T817" s="89"/>
      <c r="U817" s="89"/>
      <c r="V817" s="89"/>
      <c r="W817" s="191"/>
      <c r="X817" s="191"/>
      <c r="Z817" s="45"/>
      <c r="AA817" s="45"/>
      <c r="AB817" s="45"/>
    </row>
    <row r="818" spans="3:28" ht="15" customHeight="1" x14ac:dyDescent="0.25">
      <c r="C818" s="89"/>
      <c r="E818" s="89"/>
      <c r="F818" s="89"/>
      <c r="G818" s="89"/>
      <c r="H818" s="89"/>
      <c r="I818" s="89"/>
      <c r="J818" s="89"/>
      <c r="K818" s="89"/>
      <c r="L818" s="89"/>
      <c r="M818" s="89"/>
      <c r="N818" s="89"/>
      <c r="O818" s="89"/>
      <c r="P818" s="89"/>
      <c r="Q818" s="89"/>
      <c r="R818" s="191"/>
      <c r="S818" s="191"/>
      <c r="T818" s="89"/>
      <c r="U818" s="89"/>
      <c r="V818" s="89"/>
      <c r="W818" s="191"/>
      <c r="X818" s="191"/>
      <c r="Z818" s="45"/>
      <c r="AA818" s="45"/>
      <c r="AB818" s="45"/>
    </row>
    <row r="819" spans="3:28" ht="15" customHeight="1" x14ac:dyDescent="0.25">
      <c r="C819" s="89"/>
      <c r="E819" s="89"/>
      <c r="F819" s="89"/>
      <c r="G819" s="89"/>
      <c r="H819" s="89"/>
      <c r="I819" s="89"/>
      <c r="J819" s="89"/>
      <c r="K819" s="89"/>
      <c r="L819" s="89"/>
      <c r="M819" s="89"/>
      <c r="N819" s="89"/>
      <c r="O819" s="89"/>
      <c r="P819" s="89"/>
      <c r="Q819" s="89"/>
      <c r="R819" s="191"/>
      <c r="S819" s="191"/>
      <c r="T819" s="89"/>
      <c r="U819" s="89"/>
      <c r="V819" s="89"/>
      <c r="W819" s="191"/>
      <c r="X819" s="191"/>
      <c r="Z819" s="45"/>
      <c r="AA819" s="45"/>
      <c r="AB819" s="45"/>
    </row>
    <row r="820" spans="3:28" ht="15" customHeight="1" x14ac:dyDescent="0.25">
      <c r="C820" s="89"/>
      <c r="E820" s="89"/>
      <c r="F820" s="89"/>
      <c r="G820" s="89"/>
      <c r="H820" s="89"/>
      <c r="I820" s="89"/>
      <c r="J820" s="89"/>
      <c r="K820" s="89"/>
      <c r="L820" s="89"/>
      <c r="M820" s="89"/>
      <c r="N820" s="89"/>
      <c r="O820" s="89"/>
      <c r="P820" s="89"/>
      <c r="Q820" s="89"/>
      <c r="R820" s="191"/>
      <c r="S820" s="191"/>
      <c r="T820" s="89"/>
      <c r="U820" s="89"/>
      <c r="V820" s="89"/>
      <c r="W820" s="191"/>
      <c r="X820" s="191"/>
      <c r="Z820" s="45"/>
      <c r="AA820" s="45"/>
      <c r="AB820" s="45"/>
    </row>
    <row r="821" spans="3:28" ht="15" customHeight="1" x14ac:dyDescent="0.25">
      <c r="C821" s="89"/>
      <c r="E821" s="89"/>
      <c r="F821" s="89"/>
      <c r="G821" s="89"/>
      <c r="H821" s="89"/>
      <c r="I821" s="89"/>
      <c r="J821" s="89"/>
      <c r="K821" s="89"/>
      <c r="L821" s="89"/>
      <c r="M821" s="89"/>
      <c r="N821" s="89"/>
      <c r="O821" s="89"/>
      <c r="P821" s="89"/>
      <c r="Q821" s="89"/>
      <c r="R821" s="191"/>
      <c r="S821" s="191"/>
      <c r="T821" s="89"/>
      <c r="U821" s="89"/>
      <c r="V821" s="89"/>
      <c r="W821" s="191"/>
      <c r="X821" s="191"/>
      <c r="Z821" s="45"/>
      <c r="AA821" s="45"/>
      <c r="AB821" s="45"/>
    </row>
    <row r="822" spans="3:28" ht="15" customHeight="1" x14ac:dyDescent="0.25">
      <c r="C822" s="89"/>
      <c r="E822" s="89"/>
      <c r="F822" s="89"/>
      <c r="G822" s="89"/>
      <c r="H822" s="89"/>
      <c r="I822" s="89"/>
      <c r="J822" s="89"/>
      <c r="K822" s="89"/>
      <c r="L822" s="89"/>
      <c r="M822" s="89"/>
      <c r="N822" s="89"/>
      <c r="O822" s="89"/>
      <c r="P822" s="89"/>
      <c r="Q822" s="89"/>
      <c r="R822" s="191"/>
      <c r="S822" s="191"/>
      <c r="T822" s="89"/>
      <c r="U822" s="89"/>
      <c r="V822" s="89"/>
      <c r="W822" s="191"/>
      <c r="X822" s="191"/>
      <c r="Z822" s="45"/>
      <c r="AA822" s="45"/>
      <c r="AB822" s="45"/>
    </row>
    <row r="823" spans="3:28" ht="15" customHeight="1" x14ac:dyDescent="0.25">
      <c r="C823" s="89"/>
      <c r="E823" s="89"/>
      <c r="F823" s="89"/>
      <c r="G823" s="89"/>
      <c r="H823" s="89"/>
      <c r="I823" s="89"/>
      <c r="J823" s="89"/>
      <c r="K823" s="89"/>
      <c r="L823" s="89"/>
      <c r="M823" s="89"/>
      <c r="N823" s="89"/>
      <c r="O823" s="89"/>
      <c r="P823" s="89"/>
      <c r="Q823" s="89"/>
      <c r="R823" s="191"/>
      <c r="S823" s="191"/>
      <c r="T823" s="89"/>
      <c r="U823" s="89"/>
      <c r="V823" s="89"/>
      <c r="W823" s="191"/>
      <c r="X823" s="191"/>
      <c r="Z823" s="45"/>
      <c r="AA823" s="45"/>
      <c r="AB823" s="45"/>
    </row>
    <row r="824" spans="3:28" ht="15" customHeight="1" x14ac:dyDescent="0.25">
      <c r="C824" s="89"/>
      <c r="E824" s="89"/>
      <c r="F824" s="89"/>
      <c r="G824" s="89"/>
      <c r="H824" s="89"/>
      <c r="I824" s="89"/>
      <c r="J824" s="89"/>
      <c r="K824" s="89"/>
      <c r="L824" s="89"/>
      <c r="M824" s="89"/>
      <c r="N824" s="89"/>
      <c r="O824" s="89"/>
      <c r="P824" s="89"/>
      <c r="Q824" s="89"/>
      <c r="R824" s="191"/>
      <c r="S824" s="191"/>
      <c r="T824" s="89"/>
      <c r="U824" s="89"/>
      <c r="V824" s="89"/>
      <c r="W824" s="191"/>
      <c r="X824" s="191"/>
      <c r="Z824" s="45"/>
      <c r="AA824" s="45"/>
      <c r="AB824" s="45"/>
    </row>
    <row r="825" spans="3:28" ht="15" customHeight="1" x14ac:dyDescent="0.25">
      <c r="C825" s="89"/>
      <c r="E825" s="89"/>
      <c r="F825" s="89"/>
      <c r="G825" s="89"/>
      <c r="H825" s="89"/>
      <c r="I825" s="89"/>
      <c r="J825" s="89"/>
      <c r="K825" s="89"/>
      <c r="L825" s="89"/>
      <c r="M825" s="89"/>
      <c r="N825" s="89"/>
      <c r="O825" s="89"/>
      <c r="P825" s="89"/>
      <c r="Q825" s="89"/>
      <c r="R825" s="191"/>
      <c r="S825" s="191"/>
      <c r="T825" s="89"/>
      <c r="U825" s="89"/>
      <c r="V825" s="89"/>
      <c r="W825" s="191"/>
      <c r="X825" s="191"/>
      <c r="Z825" s="45"/>
      <c r="AA825" s="45"/>
      <c r="AB825" s="45"/>
    </row>
    <row r="826" spans="3:28" ht="15" customHeight="1" x14ac:dyDescent="0.25">
      <c r="C826" s="89"/>
      <c r="E826" s="89"/>
      <c r="F826" s="89"/>
      <c r="G826" s="89"/>
      <c r="H826" s="89"/>
      <c r="I826" s="89"/>
      <c r="J826" s="89"/>
      <c r="K826" s="89"/>
      <c r="L826" s="89"/>
      <c r="M826" s="89"/>
      <c r="N826" s="89"/>
      <c r="O826" s="89"/>
      <c r="P826" s="89"/>
      <c r="Q826" s="89"/>
      <c r="R826" s="191"/>
      <c r="S826" s="191"/>
      <c r="T826" s="89"/>
      <c r="U826" s="89"/>
      <c r="V826" s="89"/>
      <c r="W826" s="191"/>
      <c r="X826" s="191"/>
      <c r="Z826" s="45"/>
      <c r="AA826" s="45"/>
      <c r="AB826" s="45"/>
    </row>
    <row r="827" spans="3:28" ht="15" customHeight="1" x14ac:dyDescent="0.25">
      <c r="C827" s="89"/>
      <c r="E827" s="89"/>
      <c r="F827" s="89"/>
      <c r="G827" s="89"/>
      <c r="H827" s="89"/>
      <c r="I827" s="89"/>
      <c r="J827" s="89"/>
      <c r="K827" s="89"/>
      <c r="L827" s="89"/>
      <c r="M827" s="89"/>
      <c r="N827" s="89"/>
      <c r="O827" s="89"/>
      <c r="P827" s="89"/>
      <c r="Q827" s="89"/>
      <c r="R827" s="191"/>
      <c r="S827" s="191"/>
      <c r="T827" s="89"/>
      <c r="U827" s="89"/>
      <c r="V827" s="89"/>
      <c r="W827" s="191"/>
      <c r="X827" s="191"/>
      <c r="Z827" s="45"/>
      <c r="AA827" s="45"/>
      <c r="AB827" s="45"/>
    </row>
    <row r="828" spans="3:28" ht="15" customHeight="1" x14ac:dyDescent="0.25">
      <c r="C828" s="89"/>
      <c r="E828" s="89"/>
      <c r="F828" s="89"/>
      <c r="G828" s="89"/>
      <c r="H828" s="89"/>
      <c r="I828" s="89"/>
      <c r="J828" s="89"/>
      <c r="K828" s="89"/>
      <c r="L828" s="89"/>
      <c r="M828" s="89"/>
      <c r="N828" s="89"/>
      <c r="O828" s="89"/>
      <c r="P828" s="89"/>
      <c r="Q828" s="89"/>
      <c r="R828" s="191"/>
      <c r="S828" s="191"/>
      <c r="T828" s="89"/>
      <c r="U828" s="89"/>
      <c r="V828" s="89"/>
      <c r="W828" s="191"/>
      <c r="X828" s="191"/>
      <c r="Z828" s="45"/>
      <c r="AA828" s="45"/>
      <c r="AB828" s="45"/>
    </row>
    <row r="829" spans="3:28" ht="15" customHeight="1" x14ac:dyDescent="0.25">
      <c r="C829" s="89"/>
      <c r="E829" s="89"/>
      <c r="F829" s="89"/>
      <c r="G829" s="89"/>
      <c r="H829" s="89"/>
      <c r="I829" s="89"/>
      <c r="J829" s="89"/>
      <c r="K829" s="89"/>
      <c r="L829" s="89"/>
      <c r="M829" s="89"/>
      <c r="N829" s="89"/>
      <c r="O829" s="89"/>
      <c r="P829" s="89"/>
      <c r="Q829" s="89"/>
      <c r="R829" s="191"/>
      <c r="S829" s="191"/>
      <c r="T829" s="89"/>
      <c r="U829" s="89"/>
      <c r="V829" s="89"/>
      <c r="W829" s="191"/>
      <c r="X829" s="191"/>
      <c r="Z829" s="45"/>
      <c r="AA829" s="45"/>
      <c r="AB829" s="45"/>
    </row>
    <row r="830" spans="3:28" ht="15" customHeight="1" x14ac:dyDescent="0.25">
      <c r="C830" s="89"/>
      <c r="E830" s="89"/>
      <c r="F830" s="89"/>
      <c r="G830" s="89"/>
      <c r="H830" s="89"/>
      <c r="I830" s="89"/>
      <c r="J830" s="89"/>
      <c r="K830" s="89"/>
      <c r="L830" s="89"/>
      <c r="M830" s="89"/>
      <c r="N830" s="89"/>
      <c r="O830" s="89"/>
      <c r="P830" s="89"/>
      <c r="Q830" s="89"/>
      <c r="R830" s="191"/>
      <c r="S830" s="191"/>
      <c r="T830" s="89"/>
      <c r="U830" s="89"/>
      <c r="V830" s="89"/>
      <c r="W830" s="191"/>
      <c r="X830" s="191"/>
      <c r="Z830" s="45"/>
      <c r="AA830" s="45"/>
      <c r="AB830" s="45"/>
    </row>
    <row r="831" spans="3:28" ht="15" customHeight="1" x14ac:dyDescent="0.25">
      <c r="C831" s="89"/>
      <c r="E831" s="89"/>
      <c r="F831" s="89"/>
      <c r="G831" s="89"/>
      <c r="H831" s="89"/>
      <c r="I831" s="89"/>
      <c r="J831" s="89"/>
      <c r="K831" s="89"/>
      <c r="L831" s="89"/>
      <c r="M831" s="89"/>
      <c r="N831" s="89"/>
      <c r="O831" s="89"/>
      <c r="P831" s="89"/>
      <c r="Q831" s="89"/>
      <c r="R831" s="191"/>
      <c r="S831" s="191"/>
      <c r="T831" s="89"/>
      <c r="U831" s="89"/>
      <c r="V831" s="89"/>
      <c r="W831" s="191"/>
      <c r="X831" s="191"/>
      <c r="Z831" s="45"/>
      <c r="AA831" s="45"/>
      <c r="AB831" s="45"/>
    </row>
    <row r="832" spans="3:28" ht="15" customHeight="1" x14ac:dyDescent="0.25">
      <c r="C832" s="89"/>
      <c r="E832" s="89"/>
      <c r="F832" s="89"/>
      <c r="G832" s="89"/>
      <c r="H832" s="89"/>
      <c r="I832" s="89"/>
      <c r="J832" s="89"/>
      <c r="K832" s="89"/>
      <c r="L832" s="89"/>
      <c r="M832" s="89"/>
      <c r="N832" s="89"/>
      <c r="O832" s="89"/>
      <c r="P832" s="89"/>
      <c r="Q832" s="89"/>
      <c r="R832" s="191"/>
      <c r="S832" s="191"/>
      <c r="T832" s="89"/>
      <c r="U832" s="89"/>
      <c r="V832" s="89"/>
      <c r="W832" s="191"/>
      <c r="X832" s="191"/>
      <c r="Z832" s="45"/>
      <c r="AA832" s="45"/>
      <c r="AB832" s="45"/>
    </row>
    <row r="833" spans="3:28" ht="15" customHeight="1" x14ac:dyDescent="0.25">
      <c r="C833" s="89"/>
      <c r="E833" s="89"/>
      <c r="F833" s="89"/>
      <c r="G833" s="89"/>
      <c r="H833" s="89"/>
      <c r="I833" s="89"/>
      <c r="J833" s="89"/>
      <c r="K833" s="89"/>
      <c r="L833" s="89"/>
      <c r="M833" s="89"/>
      <c r="N833" s="89"/>
      <c r="O833" s="89"/>
      <c r="P833" s="89"/>
      <c r="Q833" s="89"/>
      <c r="R833" s="191"/>
      <c r="S833" s="191"/>
      <c r="T833" s="89"/>
      <c r="U833" s="89"/>
      <c r="V833" s="89"/>
      <c r="W833" s="191"/>
      <c r="X833" s="191"/>
      <c r="Z833" s="45"/>
      <c r="AA833" s="45"/>
      <c r="AB833" s="45"/>
    </row>
    <row r="834" spans="3:28" ht="15" customHeight="1" x14ac:dyDescent="0.25">
      <c r="C834" s="89"/>
      <c r="E834" s="89"/>
      <c r="F834" s="89"/>
      <c r="G834" s="89"/>
      <c r="H834" s="89"/>
      <c r="I834" s="89"/>
      <c r="J834" s="89"/>
      <c r="K834" s="89"/>
      <c r="L834" s="89"/>
      <c r="M834" s="89"/>
      <c r="N834" s="89"/>
      <c r="O834" s="89"/>
      <c r="P834" s="89"/>
      <c r="Q834" s="89"/>
      <c r="R834" s="191"/>
      <c r="S834" s="191"/>
      <c r="T834" s="89"/>
      <c r="U834" s="89"/>
      <c r="V834" s="89"/>
      <c r="W834" s="191"/>
      <c r="X834" s="191"/>
      <c r="Z834" s="45"/>
      <c r="AA834" s="45"/>
      <c r="AB834" s="45"/>
    </row>
    <row r="835" spans="3:28" ht="15" customHeight="1" x14ac:dyDescent="0.25">
      <c r="C835" s="89"/>
      <c r="E835" s="89"/>
      <c r="F835" s="89"/>
      <c r="G835" s="89"/>
      <c r="H835" s="89"/>
      <c r="I835" s="89"/>
      <c r="J835" s="89"/>
      <c r="K835" s="89"/>
      <c r="L835" s="89"/>
      <c r="M835" s="89"/>
      <c r="N835" s="89"/>
      <c r="O835" s="89"/>
      <c r="P835" s="89"/>
      <c r="Q835" s="89"/>
      <c r="R835" s="191"/>
      <c r="S835" s="191"/>
      <c r="T835" s="89"/>
      <c r="U835" s="89"/>
      <c r="V835" s="89"/>
      <c r="W835" s="191"/>
      <c r="X835" s="191"/>
      <c r="Z835" s="45"/>
      <c r="AA835" s="45"/>
      <c r="AB835" s="45"/>
    </row>
    <row r="836" spans="3:28" ht="15" customHeight="1" x14ac:dyDescent="0.25">
      <c r="C836" s="89"/>
      <c r="E836" s="89"/>
      <c r="F836" s="89"/>
      <c r="G836" s="89"/>
      <c r="H836" s="89"/>
      <c r="I836" s="89"/>
      <c r="J836" s="89"/>
      <c r="K836" s="89"/>
      <c r="L836" s="89"/>
      <c r="M836" s="89"/>
      <c r="N836" s="89"/>
      <c r="O836" s="89"/>
      <c r="P836" s="89"/>
      <c r="Q836" s="89"/>
      <c r="R836" s="191"/>
      <c r="S836" s="191"/>
      <c r="T836" s="89"/>
      <c r="U836" s="89"/>
      <c r="V836" s="89"/>
      <c r="W836" s="191"/>
      <c r="X836" s="191"/>
      <c r="Z836" s="45"/>
      <c r="AA836" s="45"/>
      <c r="AB836" s="45"/>
    </row>
    <row r="837" spans="3:28" ht="15" customHeight="1" x14ac:dyDescent="0.25">
      <c r="C837" s="89"/>
      <c r="E837" s="89"/>
      <c r="F837" s="89"/>
      <c r="G837" s="89"/>
      <c r="H837" s="89"/>
      <c r="I837" s="89"/>
      <c r="J837" s="89"/>
      <c r="K837" s="89"/>
      <c r="L837" s="89"/>
      <c r="M837" s="89"/>
      <c r="N837" s="89"/>
      <c r="O837" s="89"/>
      <c r="P837" s="89"/>
      <c r="Q837" s="89"/>
      <c r="R837" s="191"/>
      <c r="S837" s="191"/>
      <c r="T837" s="89"/>
      <c r="U837" s="89"/>
      <c r="V837" s="89"/>
      <c r="W837" s="191"/>
      <c r="X837" s="191"/>
      <c r="Z837" s="45"/>
      <c r="AA837" s="45"/>
      <c r="AB837" s="45"/>
    </row>
    <row r="838" spans="3:28" ht="15" customHeight="1" x14ac:dyDescent="0.25">
      <c r="C838" s="89"/>
      <c r="E838" s="89"/>
      <c r="F838" s="89"/>
      <c r="G838" s="89"/>
      <c r="H838" s="89"/>
      <c r="I838" s="89"/>
      <c r="J838" s="89"/>
      <c r="K838" s="89"/>
      <c r="L838" s="89"/>
      <c r="M838" s="89"/>
      <c r="N838" s="89"/>
      <c r="O838" s="89"/>
      <c r="P838" s="89"/>
      <c r="Q838" s="89"/>
      <c r="R838" s="191"/>
      <c r="S838" s="191"/>
      <c r="T838" s="89"/>
      <c r="U838" s="89"/>
      <c r="V838" s="89"/>
      <c r="W838" s="191"/>
      <c r="X838" s="191"/>
      <c r="Z838" s="45"/>
      <c r="AA838" s="45"/>
      <c r="AB838" s="45"/>
    </row>
    <row r="839" spans="3:28" ht="15" customHeight="1" x14ac:dyDescent="0.25">
      <c r="C839" s="89"/>
      <c r="E839" s="89"/>
      <c r="F839" s="89"/>
      <c r="G839" s="89"/>
      <c r="H839" s="89"/>
      <c r="I839" s="89"/>
      <c r="J839" s="89"/>
      <c r="K839" s="89"/>
      <c r="L839" s="89"/>
      <c r="M839" s="89"/>
      <c r="N839" s="89"/>
      <c r="O839" s="89"/>
      <c r="P839" s="89"/>
      <c r="Q839" s="89"/>
      <c r="R839" s="191"/>
      <c r="S839" s="191"/>
      <c r="T839" s="89"/>
      <c r="U839" s="89"/>
      <c r="V839" s="89"/>
      <c r="W839" s="191"/>
      <c r="X839" s="191"/>
      <c r="Z839" s="45"/>
      <c r="AA839" s="45"/>
      <c r="AB839" s="45"/>
    </row>
    <row r="840" spans="3:28" ht="15" customHeight="1" x14ac:dyDescent="0.25">
      <c r="C840" s="89"/>
      <c r="E840" s="89"/>
      <c r="F840" s="89"/>
      <c r="G840" s="89"/>
      <c r="H840" s="89"/>
      <c r="I840" s="89"/>
      <c r="J840" s="89"/>
      <c r="K840" s="89"/>
      <c r="L840" s="89"/>
      <c r="M840" s="89"/>
      <c r="N840" s="89"/>
      <c r="O840" s="89"/>
      <c r="P840" s="89"/>
      <c r="Q840" s="89"/>
      <c r="R840" s="191"/>
      <c r="S840" s="191"/>
      <c r="T840" s="89"/>
      <c r="U840" s="89"/>
      <c r="V840" s="89"/>
      <c r="W840" s="191"/>
      <c r="X840" s="191"/>
      <c r="Z840" s="45"/>
      <c r="AA840" s="45"/>
      <c r="AB840" s="45"/>
    </row>
    <row r="841" spans="3:28" ht="15" customHeight="1" x14ac:dyDescent="0.25">
      <c r="C841" s="89"/>
      <c r="E841" s="89"/>
      <c r="F841" s="89"/>
      <c r="G841" s="89"/>
      <c r="H841" s="89"/>
      <c r="I841" s="89"/>
      <c r="J841" s="89"/>
      <c r="K841" s="89"/>
      <c r="L841" s="89"/>
      <c r="M841" s="89"/>
      <c r="N841" s="89"/>
      <c r="O841" s="89"/>
      <c r="P841" s="89"/>
      <c r="Q841" s="89"/>
      <c r="R841" s="191"/>
      <c r="S841" s="191"/>
      <c r="T841" s="89"/>
      <c r="U841" s="89"/>
      <c r="V841" s="89"/>
      <c r="W841" s="191"/>
      <c r="X841" s="191"/>
      <c r="Z841" s="45"/>
      <c r="AA841" s="45"/>
      <c r="AB841" s="45"/>
    </row>
    <row r="842" spans="3:28" ht="15" customHeight="1" x14ac:dyDescent="0.25">
      <c r="C842" s="89"/>
      <c r="E842" s="89"/>
      <c r="F842" s="89"/>
      <c r="G842" s="89"/>
      <c r="H842" s="89"/>
      <c r="I842" s="89"/>
      <c r="J842" s="89"/>
      <c r="K842" s="89"/>
      <c r="L842" s="89"/>
      <c r="M842" s="89"/>
      <c r="N842" s="89"/>
      <c r="O842" s="89"/>
      <c r="P842" s="89"/>
      <c r="Q842" s="89"/>
      <c r="R842" s="191"/>
      <c r="S842" s="191"/>
      <c r="T842" s="89"/>
      <c r="U842" s="89"/>
      <c r="V842" s="89"/>
      <c r="W842" s="191"/>
      <c r="X842" s="191"/>
      <c r="Z842" s="45"/>
      <c r="AA842" s="45"/>
      <c r="AB842" s="45"/>
    </row>
    <row r="843" spans="3:28" ht="15" customHeight="1" x14ac:dyDescent="0.25">
      <c r="C843" s="89"/>
      <c r="E843" s="89"/>
      <c r="F843" s="89"/>
      <c r="G843" s="89"/>
      <c r="H843" s="89"/>
      <c r="I843" s="89"/>
      <c r="J843" s="89"/>
      <c r="K843" s="89"/>
      <c r="L843" s="89"/>
      <c r="M843" s="89"/>
      <c r="N843" s="89"/>
      <c r="O843" s="89"/>
      <c r="P843" s="89"/>
      <c r="Q843" s="89"/>
      <c r="R843" s="191"/>
      <c r="S843" s="191"/>
      <c r="T843" s="89"/>
      <c r="U843" s="89"/>
      <c r="V843" s="89"/>
      <c r="W843" s="191"/>
      <c r="X843" s="191"/>
      <c r="Z843" s="45"/>
      <c r="AA843" s="45"/>
      <c r="AB843" s="45"/>
    </row>
    <row r="844" spans="3:28" ht="15" customHeight="1" x14ac:dyDescent="0.25">
      <c r="C844" s="89"/>
      <c r="E844" s="89"/>
      <c r="F844" s="89"/>
      <c r="G844" s="89"/>
      <c r="H844" s="89"/>
      <c r="I844" s="89"/>
      <c r="J844" s="89"/>
      <c r="K844" s="89"/>
      <c r="L844" s="89"/>
      <c r="M844" s="89"/>
      <c r="N844" s="89"/>
      <c r="O844" s="89"/>
      <c r="P844" s="89"/>
      <c r="Q844" s="89"/>
      <c r="R844" s="191"/>
      <c r="S844" s="191"/>
      <c r="T844" s="89"/>
      <c r="U844" s="89"/>
      <c r="V844" s="89"/>
      <c r="W844" s="191"/>
      <c r="X844" s="191"/>
      <c r="Z844" s="45"/>
      <c r="AA844" s="45"/>
      <c r="AB844" s="45"/>
    </row>
    <row r="845" spans="3:28" ht="15" customHeight="1" x14ac:dyDescent="0.25">
      <c r="C845" s="89"/>
      <c r="E845" s="89"/>
      <c r="F845" s="89"/>
      <c r="G845" s="89"/>
      <c r="H845" s="89"/>
      <c r="I845" s="89"/>
      <c r="J845" s="89"/>
      <c r="K845" s="89"/>
      <c r="L845" s="89"/>
      <c r="M845" s="89"/>
      <c r="N845" s="89"/>
      <c r="O845" s="89"/>
      <c r="P845" s="89"/>
      <c r="Q845" s="89"/>
      <c r="R845" s="191"/>
      <c r="S845" s="191"/>
      <c r="T845" s="89"/>
      <c r="U845" s="89"/>
      <c r="V845" s="89"/>
      <c r="W845" s="191"/>
      <c r="X845" s="191"/>
      <c r="Z845" s="45"/>
      <c r="AA845" s="45"/>
      <c r="AB845" s="45"/>
    </row>
    <row r="846" spans="3:28" ht="15" customHeight="1" x14ac:dyDescent="0.25">
      <c r="C846" s="89"/>
      <c r="E846" s="89"/>
      <c r="F846" s="89"/>
      <c r="G846" s="89"/>
      <c r="H846" s="89"/>
      <c r="I846" s="89"/>
      <c r="J846" s="89"/>
      <c r="K846" s="89"/>
      <c r="L846" s="89"/>
      <c r="M846" s="89"/>
      <c r="N846" s="89"/>
      <c r="O846" s="89"/>
      <c r="P846" s="89"/>
      <c r="Q846" s="89"/>
      <c r="R846" s="191"/>
      <c r="S846" s="191"/>
      <c r="T846" s="89"/>
      <c r="U846" s="89"/>
      <c r="V846" s="89"/>
      <c r="W846" s="191"/>
      <c r="X846" s="191"/>
      <c r="Z846" s="45"/>
      <c r="AA846" s="45"/>
      <c r="AB846" s="45"/>
    </row>
    <row r="847" spans="3:28" ht="15" customHeight="1" x14ac:dyDescent="0.25">
      <c r="C847" s="89"/>
      <c r="E847" s="89"/>
      <c r="F847" s="89"/>
      <c r="G847" s="89"/>
      <c r="H847" s="89"/>
      <c r="I847" s="89"/>
      <c r="J847" s="89"/>
      <c r="K847" s="89"/>
      <c r="L847" s="89"/>
      <c r="M847" s="89"/>
      <c r="N847" s="89"/>
      <c r="O847" s="89"/>
      <c r="P847" s="89"/>
      <c r="Q847" s="89"/>
      <c r="R847" s="191"/>
      <c r="S847" s="191"/>
      <c r="T847" s="89"/>
      <c r="U847" s="89"/>
      <c r="V847" s="89"/>
      <c r="W847" s="191"/>
      <c r="X847" s="191"/>
      <c r="Z847" s="45"/>
      <c r="AA847" s="45"/>
      <c r="AB847" s="45"/>
    </row>
    <row r="848" spans="3:28" ht="15" customHeight="1" x14ac:dyDescent="0.25">
      <c r="C848" s="89"/>
      <c r="E848" s="89"/>
      <c r="F848" s="89"/>
      <c r="G848" s="89"/>
      <c r="H848" s="89"/>
      <c r="I848" s="89"/>
      <c r="J848" s="89"/>
      <c r="K848" s="89"/>
      <c r="L848" s="89"/>
      <c r="M848" s="89"/>
      <c r="N848" s="89"/>
      <c r="O848" s="89"/>
      <c r="P848" s="89"/>
      <c r="Q848" s="89"/>
      <c r="R848" s="191"/>
      <c r="S848" s="191"/>
      <c r="T848" s="89"/>
      <c r="U848" s="89"/>
      <c r="V848" s="89"/>
      <c r="W848" s="191"/>
      <c r="X848" s="191"/>
      <c r="Z848" s="45"/>
      <c r="AA848" s="45"/>
      <c r="AB848" s="45"/>
    </row>
    <row r="849" spans="3:28" ht="15" customHeight="1" x14ac:dyDescent="0.25">
      <c r="C849" s="89"/>
      <c r="E849" s="89"/>
      <c r="F849" s="89"/>
      <c r="G849" s="89"/>
      <c r="H849" s="89"/>
      <c r="I849" s="89"/>
      <c r="J849" s="89"/>
      <c r="K849" s="89"/>
      <c r="L849" s="89"/>
      <c r="M849" s="89"/>
      <c r="N849" s="89"/>
      <c r="O849" s="89"/>
      <c r="P849" s="89"/>
      <c r="Q849" s="89"/>
      <c r="R849" s="191"/>
      <c r="S849" s="191"/>
      <c r="T849" s="89"/>
      <c r="U849" s="89"/>
      <c r="V849" s="89"/>
      <c r="W849" s="191"/>
      <c r="X849" s="191"/>
      <c r="Z849" s="45"/>
      <c r="AA849" s="45"/>
      <c r="AB849" s="45"/>
    </row>
    <row r="850" spans="3:28" ht="15" customHeight="1" x14ac:dyDescent="0.25">
      <c r="C850" s="89"/>
      <c r="E850" s="89"/>
      <c r="F850" s="89"/>
      <c r="G850" s="89"/>
      <c r="H850" s="89"/>
      <c r="I850" s="89"/>
      <c r="J850" s="89"/>
      <c r="K850" s="89"/>
      <c r="L850" s="89"/>
      <c r="M850" s="89"/>
      <c r="N850" s="89"/>
      <c r="O850" s="89"/>
      <c r="P850" s="89"/>
      <c r="Q850" s="89"/>
      <c r="R850" s="191"/>
      <c r="S850" s="191"/>
      <c r="T850" s="89"/>
      <c r="U850" s="89"/>
      <c r="V850" s="89"/>
      <c r="W850" s="191"/>
      <c r="X850" s="191"/>
      <c r="Z850" s="45"/>
      <c r="AA850" s="45"/>
      <c r="AB850" s="45"/>
    </row>
    <row r="851" spans="3:28" ht="15" customHeight="1" x14ac:dyDescent="0.25">
      <c r="C851" s="89"/>
      <c r="E851" s="89"/>
      <c r="F851" s="89"/>
      <c r="G851" s="89"/>
      <c r="H851" s="89"/>
      <c r="I851" s="89"/>
      <c r="J851" s="89"/>
      <c r="K851" s="89"/>
      <c r="L851" s="89"/>
      <c r="M851" s="89"/>
      <c r="N851" s="89"/>
      <c r="O851" s="89"/>
      <c r="P851" s="89"/>
      <c r="Q851" s="89"/>
      <c r="R851" s="191"/>
      <c r="S851" s="191"/>
      <c r="T851" s="89"/>
      <c r="U851" s="89"/>
      <c r="V851" s="89"/>
      <c r="W851" s="191"/>
      <c r="X851" s="191"/>
      <c r="Z851" s="45"/>
      <c r="AA851" s="45"/>
      <c r="AB851" s="45"/>
    </row>
    <row r="852" spans="3:28" ht="15" customHeight="1" x14ac:dyDescent="0.25">
      <c r="C852" s="89"/>
      <c r="E852" s="89"/>
      <c r="F852" s="89"/>
      <c r="G852" s="89"/>
      <c r="H852" s="89"/>
      <c r="I852" s="89"/>
      <c r="J852" s="89"/>
      <c r="K852" s="89"/>
      <c r="L852" s="89"/>
      <c r="M852" s="89"/>
      <c r="N852" s="89"/>
      <c r="O852" s="89"/>
      <c r="P852" s="89"/>
      <c r="Q852" s="89"/>
      <c r="R852" s="191"/>
      <c r="S852" s="191"/>
      <c r="T852" s="89"/>
      <c r="U852" s="89"/>
      <c r="V852" s="89"/>
      <c r="W852" s="191"/>
      <c r="X852" s="191"/>
      <c r="Z852" s="45"/>
      <c r="AA852" s="45"/>
      <c r="AB852" s="45"/>
    </row>
    <row r="853" spans="3:28" ht="15" customHeight="1" x14ac:dyDescent="0.25">
      <c r="C853" s="89"/>
      <c r="E853" s="89"/>
      <c r="F853" s="89"/>
      <c r="G853" s="89"/>
      <c r="H853" s="89"/>
      <c r="I853" s="89"/>
      <c r="J853" s="89"/>
      <c r="K853" s="89"/>
      <c r="L853" s="89"/>
      <c r="M853" s="89"/>
      <c r="N853" s="89"/>
      <c r="O853" s="89"/>
      <c r="P853" s="89"/>
      <c r="Q853" s="89"/>
      <c r="R853" s="191"/>
      <c r="S853" s="191"/>
      <c r="T853" s="89"/>
      <c r="U853" s="89"/>
      <c r="V853" s="89"/>
      <c r="W853" s="191"/>
      <c r="X853" s="191"/>
      <c r="Z853" s="45"/>
      <c r="AA853" s="45"/>
      <c r="AB853" s="45"/>
    </row>
    <row r="854" spans="3:28" ht="15" customHeight="1" x14ac:dyDescent="0.25">
      <c r="C854" s="89"/>
      <c r="E854" s="89"/>
      <c r="F854" s="89"/>
      <c r="G854" s="89"/>
      <c r="H854" s="89"/>
      <c r="I854" s="89"/>
      <c r="J854" s="89"/>
      <c r="K854" s="89"/>
      <c r="L854" s="89"/>
      <c r="M854" s="89"/>
      <c r="N854" s="89"/>
      <c r="O854" s="89"/>
      <c r="P854" s="89"/>
      <c r="Q854" s="89"/>
      <c r="R854" s="191"/>
      <c r="S854" s="191"/>
      <c r="T854" s="89"/>
      <c r="U854" s="89"/>
      <c r="V854" s="89"/>
      <c r="W854" s="191"/>
      <c r="X854" s="191"/>
      <c r="Z854" s="45"/>
      <c r="AA854" s="45"/>
      <c r="AB854" s="45"/>
    </row>
    <row r="855" spans="3:28" ht="15" customHeight="1" x14ac:dyDescent="0.25">
      <c r="C855" s="89"/>
      <c r="E855" s="89"/>
      <c r="F855" s="89"/>
      <c r="G855" s="89"/>
      <c r="H855" s="89"/>
      <c r="I855" s="89"/>
      <c r="J855" s="89"/>
      <c r="K855" s="89"/>
      <c r="L855" s="89"/>
      <c r="M855" s="89"/>
      <c r="N855" s="89"/>
      <c r="O855" s="89"/>
      <c r="P855" s="89"/>
      <c r="Q855" s="89"/>
      <c r="R855" s="191"/>
      <c r="S855" s="191"/>
      <c r="T855" s="89"/>
      <c r="U855" s="89"/>
      <c r="V855" s="89"/>
      <c r="W855" s="191"/>
      <c r="X855" s="191"/>
      <c r="Z855" s="45"/>
      <c r="AA855" s="45"/>
      <c r="AB855" s="45"/>
    </row>
    <row r="856" spans="3:28" ht="15" customHeight="1" x14ac:dyDescent="0.25">
      <c r="C856" s="89"/>
      <c r="E856" s="89"/>
      <c r="F856" s="89"/>
      <c r="G856" s="89"/>
      <c r="H856" s="89"/>
      <c r="I856" s="89"/>
      <c r="J856" s="89"/>
      <c r="K856" s="89"/>
      <c r="L856" s="89"/>
      <c r="M856" s="89"/>
      <c r="N856" s="89"/>
      <c r="O856" s="89"/>
      <c r="P856" s="89"/>
      <c r="Q856" s="89"/>
      <c r="R856" s="191"/>
      <c r="S856" s="191"/>
      <c r="T856" s="89"/>
      <c r="U856" s="89"/>
      <c r="V856" s="89"/>
      <c r="W856" s="191"/>
      <c r="X856" s="191"/>
      <c r="Z856" s="45"/>
      <c r="AA856" s="45"/>
      <c r="AB856" s="45"/>
    </row>
    <row r="857" spans="3:28" ht="15" customHeight="1" x14ac:dyDescent="0.25">
      <c r="C857" s="89"/>
      <c r="E857" s="89"/>
      <c r="F857" s="89"/>
      <c r="G857" s="89"/>
      <c r="H857" s="89"/>
      <c r="I857" s="89"/>
      <c r="J857" s="89"/>
      <c r="K857" s="89"/>
      <c r="L857" s="89"/>
      <c r="M857" s="89"/>
      <c r="N857" s="89"/>
      <c r="O857" s="89"/>
      <c r="P857" s="89"/>
      <c r="Q857" s="89"/>
      <c r="R857" s="191"/>
      <c r="S857" s="191"/>
      <c r="T857" s="89"/>
      <c r="U857" s="89"/>
      <c r="V857" s="89"/>
      <c r="W857" s="191"/>
      <c r="X857" s="191"/>
      <c r="Z857" s="45"/>
      <c r="AA857" s="45"/>
      <c r="AB857" s="45"/>
    </row>
    <row r="858" spans="3:28" ht="15" customHeight="1" x14ac:dyDescent="0.25">
      <c r="C858" s="89"/>
      <c r="E858" s="89"/>
      <c r="F858" s="89"/>
      <c r="G858" s="89"/>
      <c r="H858" s="89"/>
      <c r="I858" s="89"/>
      <c r="J858" s="89"/>
      <c r="K858" s="89"/>
      <c r="L858" s="89"/>
      <c r="M858" s="89"/>
      <c r="N858" s="89"/>
      <c r="O858" s="89"/>
      <c r="P858" s="89"/>
      <c r="Q858" s="89"/>
      <c r="R858" s="191"/>
      <c r="S858" s="191"/>
      <c r="T858" s="89"/>
      <c r="U858" s="89"/>
      <c r="V858" s="89"/>
      <c r="W858" s="191"/>
      <c r="X858" s="191"/>
      <c r="Z858" s="45"/>
      <c r="AA858" s="45"/>
      <c r="AB858" s="45"/>
    </row>
    <row r="859" spans="3:28" ht="15" customHeight="1" x14ac:dyDescent="0.25">
      <c r="C859" s="89"/>
      <c r="E859" s="89"/>
      <c r="F859" s="89"/>
      <c r="G859" s="89"/>
      <c r="H859" s="89"/>
      <c r="I859" s="89"/>
      <c r="J859" s="89"/>
      <c r="K859" s="89"/>
      <c r="L859" s="89"/>
      <c r="M859" s="89"/>
      <c r="N859" s="89"/>
      <c r="O859" s="89"/>
      <c r="P859" s="89"/>
      <c r="Q859" s="89"/>
      <c r="R859" s="191"/>
      <c r="S859" s="191"/>
      <c r="T859" s="89"/>
      <c r="U859" s="89"/>
      <c r="V859" s="89"/>
      <c r="W859" s="191"/>
      <c r="X859" s="191"/>
      <c r="Z859" s="45"/>
      <c r="AA859" s="45"/>
      <c r="AB859" s="45"/>
    </row>
    <row r="860" spans="3:28" ht="15" customHeight="1" x14ac:dyDescent="0.25">
      <c r="C860" s="89"/>
      <c r="E860" s="89"/>
      <c r="F860" s="89"/>
      <c r="G860" s="89"/>
      <c r="H860" s="89"/>
      <c r="I860" s="89"/>
      <c r="J860" s="89"/>
      <c r="K860" s="89"/>
      <c r="L860" s="89"/>
      <c r="M860" s="89"/>
      <c r="N860" s="89"/>
      <c r="O860" s="89"/>
      <c r="P860" s="89"/>
      <c r="Q860" s="89"/>
      <c r="R860" s="191"/>
      <c r="S860" s="191"/>
      <c r="T860" s="89"/>
      <c r="U860" s="89"/>
      <c r="V860" s="89"/>
      <c r="W860" s="191"/>
      <c r="X860" s="191"/>
      <c r="Z860" s="45"/>
      <c r="AA860" s="45"/>
      <c r="AB860" s="45"/>
    </row>
    <row r="861" spans="3:28" ht="15" customHeight="1" x14ac:dyDescent="0.25">
      <c r="C861" s="89"/>
      <c r="E861" s="89"/>
      <c r="F861" s="89"/>
      <c r="G861" s="89"/>
      <c r="H861" s="89"/>
      <c r="I861" s="89"/>
      <c r="J861" s="89"/>
      <c r="K861" s="89"/>
      <c r="L861" s="89"/>
      <c r="M861" s="89"/>
      <c r="N861" s="89"/>
      <c r="O861" s="89"/>
      <c r="P861" s="89"/>
      <c r="Q861" s="89"/>
      <c r="R861" s="191"/>
      <c r="S861" s="191"/>
      <c r="T861" s="89"/>
      <c r="U861" s="89"/>
      <c r="V861" s="89"/>
      <c r="W861" s="191"/>
      <c r="X861" s="191"/>
      <c r="Z861" s="45"/>
      <c r="AA861" s="45"/>
      <c r="AB861" s="45"/>
    </row>
    <row r="862" spans="3:28" ht="15" customHeight="1" x14ac:dyDescent="0.25">
      <c r="C862" s="89"/>
      <c r="E862" s="89"/>
      <c r="F862" s="89"/>
      <c r="G862" s="89"/>
      <c r="H862" s="89"/>
      <c r="I862" s="89"/>
      <c r="J862" s="89"/>
      <c r="K862" s="89"/>
      <c r="L862" s="89"/>
      <c r="M862" s="89"/>
      <c r="N862" s="89"/>
      <c r="O862" s="89"/>
      <c r="P862" s="89"/>
      <c r="Q862" s="89"/>
      <c r="R862" s="191"/>
      <c r="S862" s="191"/>
      <c r="T862" s="89"/>
      <c r="U862" s="89"/>
      <c r="V862" s="89"/>
      <c r="W862" s="191"/>
      <c r="X862" s="191"/>
      <c r="Z862" s="45"/>
      <c r="AA862" s="45"/>
      <c r="AB862" s="45"/>
    </row>
    <row r="863" spans="3:28" ht="15" customHeight="1" x14ac:dyDescent="0.25">
      <c r="C863" s="89"/>
      <c r="E863" s="89"/>
      <c r="F863" s="89"/>
      <c r="G863" s="89"/>
      <c r="H863" s="89"/>
      <c r="I863" s="89"/>
      <c r="J863" s="89"/>
      <c r="K863" s="89"/>
      <c r="L863" s="89"/>
      <c r="M863" s="89"/>
      <c r="N863" s="89"/>
      <c r="O863" s="89"/>
      <c r="P863" s="89"/>
      <c r="Q863" s="89"/>
      <c r="R863" s="191"/>
      <c r="S863" s="191"/>
      <c r="T863" s="89"/>
      <c r="U863" s="89"/>
      <c r="V863" s="89"/>
      <c r="W863" s="191"/>
      <c r="X863" s="191"/>
      <c r="Z863" s="45"/>
      <c r="AA863" s="45"/>
      <c r="AB863" s="45"/>
    </row>
    <row r="864" spans="3:28" ht="15" customHeight="1" x14ac:dyDescent="0.25">
      <c r="C864" s="89"/>
      <c r="E864" s="89"/>
      <c r="F864" s="89"/>
      <c r="G864" s="89"/>
      <c r="H864" s="89"/>
      <c r="I864" s="89"/>
      <c r="J864" s="89"/>
      <c r="K864" s="89"/>
      <c r="L864" s="89"/>
      <c r="M864" s="89"/>
      <c r="N864" s="89"/>
      <c r="O864" s="89"/>
      <c r="P864" s="89"/>
      <c r="Q864" s="89"/>
      <c r="R864" s="191"/>
      <c r="S864" s="191"/>
      <c r="T864" s="89"/>
      <c r="U864" s="89"/>
      <c r="V864" s="89"/>
      <c r="W864" s="191"/>
      <c r="X864" s="191"/>
      <c r="Z864" s="45"/>
      <c r="AA864" s="45"/>
      <c r="AB864" s="45"/>
    </row>
    <row r="865" spans="3:28" ht="15" customHeight="1" x14ac:dyDescent="0.25">
      <c r="C865" s="89"/>
      <c r="E865" s="89"/>
      <c r="F865" s="89"/>
      <c r="G865" s="89"/>
      <c r="H865" s="89"/>
      <c r="I865" s="89"/>
      <c r="J865" s="89"/>
      <c r="K865" s="89"/>
      <c r="L865" s="89"/>
      <c r="M865" s="89"/>
      <c r="N865" s="89"/>
      <c r="O865" s="89"/>
      <c r="P865" s="89"/>
      <c r="Q865" s="89"/>
      <c r="R865" s="191"/>
      <c r="S865" s="191"/>
      <c r="T865" s="89"/>
      <c r="U865" s="89"/>
      <c r="V865" s="89"/>
      <c r="W865" s="191"/>
      <c r="X865" s="191"/>
      <c r="Z865" s="45"/>
      <c r="AA865" s="45"/>
      <c r="AB865" s="45"/>
    </row>
    <row r="866" spans="3:28" ht="15" customHeight="1" x14ac:dyDescent="0.25">
      <c r="C866" s="89"/>
      <c r="E866" s="89"/>
      <c r="F866" s="89"/>
      <c r="G866" s="89"/>
      <c r="H866" s="89"/>
      <c r="I866" s="89"/>
      <c r="J866" s="89"/>
      <c r="K866" s="89"/>
      <c r="L866" s="89"/>
      <c r="M866" s="89"/>
      <c r="N866" s="89"/>
      <c r="O866" s="89"/>
      <c r="P866" s="89"/>
      <c r="Q866" s="89"/>
      <c r="R866" s="191"/>
      <c r="S866" s="191"/>
      <c r="T866" s="89"/>
      <c r="U866" s="89"/>
      <c r="V866" s="89"/>
      <c r="W866" s="191"/>
      <c r="X866" s="191"/>
      <c r="Z866" s="45"/>
      <c r="AA866" s="45"/>
      <c r="AB866" s="45"/>
    </row>
    <row r="867" spans="3:28" ht="15" customHeight="1" x14ac:dyDescent="0.25">
      <c r="C867" s="89"/>
      <c r="E867" s="89"/>
      <c r="F867" s="89"/>
      <c r="G867" s="89"/>
      <c r="H867" s="89"/>
      <c r="I867" s="89"/>
      <c r="J867" s="89"/>
      <c r="K867" s="89"/>
      <c r="L867" s="89"/>
      <c r="M867" s="89"/>
      <c r="N867" s="89"/>
      <c r="O867" s="89"/>
      <c r="P867" s="89"/>
      <c r="Q867" s="89"/>
      <c r="R867" s="191"/>
      <c r="S867" s="191"/>
      <c r="T867" s="89"/>
      <c r="U867" s="89"/>
      <c r="V867" s="89"/>
      <c r="W867" s="191"/>
      <c r="X867" s="191"/>
      <c r="Z867" s="45"/>
      <c r="AA867" s="45"/>
      <c r="AB867" s="45"/>
    </row>
    <row r="868" spans="3:28" ht="15" customHeight="1" x14ac:dyDescent="0.25">
      <c r="C868" s="89"/>
      <c r="E868" s="89"/>
      <c r="F868" s="89"/>
      <c r="G868" s="89"/>
      <c r="H868" s="89"/>
      <c r="I868" s="89"/>
      <c r="J868" s="89"/>
      <c r="K868" s="89"/>
      <c r="L868" s="89"/>
      <c r="M868" s="89"/>
      <c r="N868" s="89"/>
      <c r="O868" s="89"/>
      <c r="P868" s="89"/>
      <c r="Q868" s="89"/>
      <c r="R868" s="191"/>
      <c r="S868" s="191"/>
      <c r="T868" s="89"/>
      <c r="U868" s="89"/>
      <c r="V868" s="89"/>
      <c r="W868" s="191"/>
      <c r="X868" s="191"/>
      <c r="Z868" s="45"/>
      <c r="AA868" s="45"/>
      <c r="AB868" s="45"/>
    </row>
    <row r="869" spans="3:28" ht="15" customHeight="1" x14ac:dyDescent="0.25">
      <c r="C869" s="89"/>
      <c r="E869" s="89"/>
      <c r="F869" s="89"/>
      <c r="G869" s="89"/>
      <c r="H869" s="89"/>
      <c r="I869" s="89"/>
      <c r="J869" s="89"/>
      <c r="K869" s="89"/>
      <c r="L869" s="89"/>
      <c r="M869" s="89"/>
      <c r="N869" s="89"/>
      <c r="O869" s="89"/>
      <c r="P869" s="89"/>
      <c r="Q869" s="89"/>
      <c r="R869" s="191"/>
      <c r="S869" s="191"/>
      <c r="T869" s="89"/>
      <c r="U869" s="89"/>
      <c r="V869" s="89"/>
      <c r="W869" s="191"/>
      <c r="X869" s="191"/>
      <c r="Z869" s="45"/>
      <c r="AA869" s="45"/>
      <c r="AB869" s="45"/>
    </row>
    <row r="870" spans="3:28" ht="15" customHeight="1" x14ac:dyDescent="0.25">
      <c r="C870" s="89"/>
      <c r="E870" s="89"/>
      <c r="F870" s="89"/>
      <c r="G870" s="89"/>
      <c r="H870" s="89"/>
      <c r="I870" s="89"/>
      <c r="J870" s="89"/>
      <c r="K870" s="89"/>
      <c r="L870" s="89"/>
      <c r="M870" s="89"/>
      <c r="N870" s="89"/>
      <c r="O870" s="89"/>
      <c r="P870" s="89"/>
      <c r="Q870" s="89"/>
      <c r="R870" s="191"/>
      <c r="S870" s="191"/>
      <c r="T870" s="89"/>
      <c r="U870" s="89"/>
      <c r="V870" s="89"/>
      <c r="W870" s="191"/>
      <c r="X870" s="191"/>
      <c r="Z870" s="45"/>
      <c r="AA870" s="45"/>
      <c r="AB870" s="45"/>
    </row>
    <row r="871" spans="3:28" ht="15" customHeight="1" x14ac:dyDescent="0.25">
      <c r="C871" s="89"/>
      <c r="E871" s="89"/>
      <c r="F871" s="89"/>
      <c r="G871" s="89"/>
      <c r="H871" s="89"/>
      <c r="I871" s="89"/>
      <c r="J871" s="89"/>
      <c r="K871" s="89"/>
      <c r="L871" s="89"/>
      <c r="M871" s="89"/>
      <c r="N871" s="89"/>
      <c r="O871" s="89"/>
      <c r="P871" s="89"/>
      <c r="Q871" s="89"/>
      <c r="R871" s="191"/>
      <c r="S871" s="191"/>
      <c r="T871" s="89"/>
      <c r="U871" s="89"/>
      <c r="V871" s="89"/>
      <c r="W871" s="191"/>
      <c r="X871" s="191"/>
      <c r="Z871" s="45"/>
      <c r="AA871" s="45"/>
      <c r="AB871" s="45"/>
    </row>
    <row r="872" spans="3:28" ht="15" customHeight="1" x14ac:dyDescent="0.25">
      <c r="C872" s="89"/>
      <c r="E872" s="89"/>
      <c r="F872" s="89"/>
      <c r="G872" s="89"/>
      <c r="H872" s="89"/>
      <c r="I872" s="89"/>
      <c r="J872" s="89"/>
      <c r="K872" s="89"/>
      <c r="L872" s="89"/>
      <c r="M872" s="89"/>
      <c r="N872" s="89"/>
      <c r="O872" s="89"/>
      <c r="P872" s="89"/>
      <c r="Q872" s="89"/>
      <c r="R872" s="191"/>
      <c r="S872" s="191"/>
      <c r="T872" s="89"/>
      <c r="U872" s="89"/>
      <c r="V872" s="89"/>
      <c r="W872" s="191"/>
      <c r="X872" s="191"/>
      <c r="Z872" s="45"/>
      <c r="AA872" s="45"/>
      <c r="AB872" s="45"/>
    </row>
    <row r="873" spans="3:28" ht="15" customHeight="1" x14ac:dyDescent="0.25">
      <c r="C873" s="89"/>
      <c r="E873" s="89"/>
      <c r="F873" s="89"/>
      <c r="G873" s="89"/>
      <c r="H873" s="89"/>
      <c r="I873" s="89"/>
      <c r="J873" s="89"/>
      <c r="K873" s="89"/>
      <c r="L873" s="89"/>
      <c r="M873" s="89"/>
      <c r="N873" s="89"/>
      <c r="O873" s="89"/>
      <c r="P873" s="89"/>
      <c r="Q873" s="89"/>
      <c r="R873" s="191"/>
      <c r="S873" s="191"/>
      <c r="T873" s="89"/>
      <c r="U873" s="89"/>
      <c r="V873" s="89"/>
      <c r="W873" s="191"/>
      <c r="X873" s="191"/>
      <c r="Z873" s="45"/>
      <c r="AA873" s="45"/>
      <c r="AB873" s="45"/>
    </row>
    <row r="874" spans="3:28" ht="15" customHeight="1" x14ac:dyDescent="0.25">
      <c r="C874" s="89"/>
      <c r="E874" s="89"/>
      <c r="F874" s="89"/>
      <c r="G874" s="89"/>
      <c r="H874" s="89"/>
      <c r="I874" s="89"/>
      <c r="J874" s="89"/>
      <c r="K874" s="89"/>
      <c r="L874" s="89"/>
      <c r="M874" s="89"/>
      <c r="N874" s="89"/>
      <c r="O874" s="89"/>
      <c r="P874" s="89"/>
      <c r="Q874" s="89"/>
      <c r="R874" s="191"/>
      <c r="S874" s="191"/>
      <c r="T874" s="89"/>
      <c r="U874" s="89"/>
      <c r="V874" s="89"/>
      <c r="W874" s="191"/>
      <c r="X874" s="191"/>
      <c r="Z874" s="45"/>
      <c r="AA874" s="45"/>
      <c r="AB874" s="45"/>
    </row>
    <row r="875" spans="3:28" ht="15" customHeight="1" x14ac:dyDescent="0.25">
      <c r="C875" s="89"/>
      <c r="E875" s="89"/>
      <c r="F875" s="89"/>
      <c r="G875" s="89"/>
      <c r="H875" s="89"/>
      <c r="I875" s="89"/>
      <c r="J875" s="89"/>
      <c r="K875" s="89"/>
      <c r="L875" s="89"/>
      <c r="M875" s="89"/>
      <c r="N875" s="89"/>
      <c r="O875" s="89"/>
      <c r="P875" s="89"/>
      <c r="Q875" s="89"/>
      <c r="R875" s="191"/>
      <c r="S875" s="191"/>
      <c r="T875" s="89"/>
      <c r="U875" s="89"/>
      <c r="V875" s="89"/>
      <c r="W875" s="191"/>
      <c r="X875" s="191"/>
      <c r="Z875" s="45"/>
      <c r="AA875" s="45"/>
      <c r="AB875" s="45"/>
    </row>
    <row r="876" spans="3:28" ht="15" customHeight="1" x14ac:dyDescent="0.25">
      <c r="C876" s="89"/>
      <c r="E876" s="89"/>
      <c r="F876" s="89"/>
      <c r="G876" s="89"/>
      <c r="H876" s="89"/>
      <c r="I876" s="89"/>
      <c r="J876" s="89"/>
      <c r="K876" s="89"/>
      <c r="L876" s="89"/>
      <c r="M876" s="89"/>
      <c r="N876" s="89"/>
      <c r="O876" s="89"/>
      <c r="P876" s="89"/>
      <c r="Q876" s="89"/>
      <c r="R876" s="191"/>
      <c r="S876" s="191"/>
      <c r="T876" s="89"/>
      <c r="U876" s="89"/>
      <c r="V876" s="89"/>
      <c r="W876" s="191"/>
      <c r="X876" s="191"/>
      <c r="Z876" s="45"/>
      <c r="AA876" s="45"/>
      <c r="AB876" s="45"/>
    </row>
    <row r="877" spans="3:28" ht="15" customHeight="1" x14ac:dyDescent="0.25">
      <c r="C877" s="89"/>
      <c r="E877" s="89"/>
      <c r="F877" s="89"/>
      <c r="G877" s="89"/>
      <c r="H877" s="89"/>
      <c r="I877" s="89"/>
      <c r="J877" s="89"/>
      <c r="K877" s="89"/>
      <c r="L877" s="89"/>
      <c r="M877" s="89"/>
      <c r="N877" s="89"/>
      <c r="O877" s="89"/>
      <c r="P877" s="89"/>
      <c r="Q877" s="89"/>
      <c r="R877" s="191"/>
      <c r="S877" s="191"/>
      <c r="T877" s="89"/>
      <c r="U877" s="89"/>
      <c r="V877" s="89"/>
      <c r="W877" s="191"/>
      <c r="X877" s="191"/>
      <c r="Z877" s="45"/>
      <c r="AA877" s="45"/>
      <c r="AB877" s="45"/>
    </row>
    <row r="878" spans="3:28" ht="15" customHeight="1" x14ac:dyDescent="0.25">
      <c r="C878" s="89"/>
      <c r="E878" s="89"/>
      <c r="F878" s="89"/>
      <c r="G878" s="89"/>
      <c r="H878" s="89"/>
      <c r="I878" s="89"/>
      <c r="J878" s="89"/>
      <c r="K878" s="89"/>
      <c r="L878" s="89"/>
      <c r="M878" s="89"/>
      <c r="N878" s="89"/>
      <c r="O878" s="89"/>
      <c r="P878" s="89"/>
      <c r="Q878" s="89"/>
      <c r="R878" s="191"/>
      <c r="S878" s="191"/>
      <c r="T878" s="89"/>
      <c r="U878" s="89"/>
      <c r="V878" s="89"/>
      <c r="W878" s="191"/>
      <c r="X878" s="191"/>
      <c r="Z878" s="45"/>
      <c r="AA878" s="45"/>
      <c r="AB878" s="45"/>
    </row>
    <row r="879" spans="3:28" ht="15" customHeight="1" x14ac:dyDescent="0.25">
      <c r="C879" s="89"/>
      <c r="E879" s="89"/>
      <c r="F879" s="89"/>
      <c r="G879" s="89"/>
      <c r="H879" s="89"/>
      <c r="I879" s="89"/>
      <c r="J879" s="89"/>
      <c r="K879" s="89"/>
      <c r="L879" s="89"/>
      <c r="M879" s="89"/>
      <c r="N879" s="89"/>
      <c r="O879" s="89"/>
      <c r="P879" s="89"/>
      <c r="Q879" s="89"/>
      <c r="R879" s="191"/>
      <c r="S879" s="191"/>
      <c r="T879" s="89"/>
      <c r="U879" s="89"/>
      <c r="V879" s="89"/>
      <c r="W879" s="191"/>
      <c r="X879" s="191"/>
      <c r="Z879" s="45"/>
      <c r="AA879" s="45"/>
      <c r="AB879" s="45"/>
    </row>
    <row r="880" spans="3:28" ht="15" customHeight="1" x14ac:dyDescent="0.25">
      <c r="C880" s="89"/>
      <c r="E880" s="89"/>
      <c r="F880" s="89"/>
      <c r="G880" s="89"/>
      <c r="H880" s="89"/>
      <c r="I880" s="89"/>
      <c r="J880" s="89"/>
      <c r="K880" s="89"/>
      <c r="L880" s="89"/>
      <c r="M880" s="89"/>
      <c r="N880" s="89"/>
      <c r="O880" s="89"/>
      <c r="P880" s="89"/>
      <c r="Q880" s="89"/>
      <c r="R880" s="191"/>
      <c r="S880" s="191"/>
      <c r="T880" s="89"/>
      <c r="U880" s="89"/>
      <c r="V880" s="89"/>
      <c r="W880" s="191"/>
      <c r="X880" s="191"/>
      <c r="Z880" s="45"/>
      <c r="AA880" s="45"/>
      <c r="AB880" s="45"/>
    </row>
    <row r="881" spans="3:28" ht="15" customHeight="1" x14ac:dyDescent="0.25">
      <c r="C881" s="89"/>
      <c r="E881" s="89"/>
      <c r="F881" s="89"/>
      <c r="G881" s="89"/>
      <c r="H881" s="89"/>
      <c r="I881" s="89"/>
      <c r="J881" s="89"/>
      <c r="K881" s="89"/>
      <c r="L881" s="89"/>
      <c r="M881" s="89"/>
      <c r="N881" s="89"/>
      <c r="O881" s="89"/>
      <c r="P881" s="89"/>
      <c r="Q881" s="89"/>
      <c r="R881" s="191"/>
      <c r="S881" s="191"/>
      <c r="T881" s="89"/>
      <c r="U881" s="89"/>
      <c r="V881" s="89"/>
      <c r="W881" s="191"/>
      <c r="X881" s="191"/>
      <c r="Z881" s="45"/>
      <c r="AA881" s="45"/>
      <c r="AB881" s="45"/>
    </row>
    <row r="882" spans="3:28" ht="15" customHeight="1" x14ac:dyDescent="0.25">
      <c r="C882" s="89"/>
      <c r="E882" s="89"/>
      <c r="F882" s="89"/>
      <c r="G882" s="89"/>
      <c r="H882" s="89"/>
      <c r="I882" s="89"/>
      <c r="J882" s="89"/>
      <c r="K882" s="89"/>
      <c r="L882" s="89"/>
      <c r="M882" s="89"/>
      <c r="N882" s="89"/>
      <c r="O882" s="89"/>
      <c r="P882" s="89"/>
      <c r="Q882" s="89"/>
      <c r="R882" s="191"/>
      <c r="S882" s="191"/>
      <c r="T882" s="89"/>
      <c r="U882" s="89"/>
      <c r="V882" s="89"/>
      <c r="W882" s="191"/>
      <c r="X882" s="191"/>
      <c r="Z882" s="45"/>
      <c r="AA882" s="45"/>
      <c r="AB882" s="45"/>
    </row>
    <row r="883" spans="3:28" ht="15" customHeight="1" x14ac:dyDescent="0.25">
      <c r="C883" s="89"/>
      <c r="E883" s="89"/>
      <c r="F883" s="89"/>
      <c r="G883" s="89"/>
      <c r="H883" s="89"/>
      <c r="I883" s="89"/>
      <c r="J883" s="89"/>
      <c r="K883" s="89"/>
      <c r="L883" s="89"/>
      <c r="M883" s="89"/>
      <c r="N883" s="89"/>
      <c r="O883" s="89"/>
      <c r="P883" s="89"/>
      <c r="Q883" s="89"/>
      <c r="R883" s="191"/>
      <c r="S883" s="191"/>
      <c r="T883" s="89"/>
      <c r="U883" s="89"/>
      <c r="V883" s="89"/>
      <c r="W883" s="191"/>
      <c r="X883" s="191"/>
      <c r="Z883" s="45"/>
      <c r="AA883" s="45"/>
      <c r="AB883" s="45"/>
    </row>
    <row r="884" spans="3:28" ht="15" customHeight="1" x14ac:dyDescent="0.25">
      <c r="C884" s="89"/>
      <c r="E884" s="89"/>
      <c r="F884" s="89"/>
      <c r="G884" s="89"/>
      <c r="H884" s="89"/>
      <c r="I884" s="89"/>
      <c r="J884" s="89"/>
      <c r="K884" s="89"/>
      <c r="L884" s="89"/>
      <c r="M884" s="89"/>
      <c r="N884" s="89"/>
      <c r="O884" s="89"/>
      <c r="P884" s="89"/>
      <c r="Q884" s="89"/>
      <c r="R884" s="191"/>
      <c r="S884" s="191"/>
      <c r="T884" s="89"/>
      <c r="U884" s="89"/>
      <c r="V884" s="89"/>
      <c r="W884" s="191"/>
      <c r="X884" s="191"/>
      <c r="Z884" s="45"/>
      <c r="AA884" s="45"/>
      <c r="AB884" s="45"/>
    </row>
    <row r="885" spans="3:28" ht="15" customHeight="1" x14ac:dyDescent="0.25">
      <c r="C885" s="89"/>
      <c r="E885" s="89"/>
      <c r="F885" s="89"/>
      <c r="G885" s="89"/>
      <c r="H885" s="89"/>
      <c r="I885" s="89"/>
      <c r="J885" s="89"/>
      <c r="K885" s="89"/>
      <c r="L885" s="89"/>
      <c r="M885" s="89"/>
      <c r="N885" s="89"/>
      <c r="O885" s="89"/>
      <c r="P885" s="89"/>
      <c r="Q885" s="89"/>
      <c r="R885" s="191"/>
      <c r="S885" s="191"/>
      <c r="T885" s="89"/>
      <c r="U885" s="89"/>
      <c r="V885" s="89"/>
      <c r="W885" s="191"/>
      <c r="X885" s="191"/>
      <c r="Z885" s="45"/>
      <c r="AA885" s="45"/>
      <c r="AB885" s="45"/>
    </row>
    <row r="886" spans="3:28" ht="15" customHeight="1" x14ac:dyDescent="0.25">
      <c r="C886" s="89"/>
      <c r="E886" s="89"/>
      <c r="F886" s="89"/>
      <c r="G886" s="89"/>
      <c r="H886" s="89"/>
      <c r="I886" s="89"/>
      <c r="J886" s="89"/>
      <c r="K886" s="89"/>
      <c r="L886" s="89"/>
      <c r="M886" s="89"/>
      <c r="N886" s="89"/>
      <c r="O886" s="89"/>
      <c r="P886" s="89"/>
      <c r="Q886" s="89"/>
      <c r="R886" s="191"/>
      <c r="S886" s="191"/>
      <c r="T886" s="89"/>
      <c r="U886" s="89"/>
      <c r="V886" s="89"/>
      <c r="W886" s="191"/>
      <c r="X886" s="191"/>
      <c r="Z886" s="45"/>
      <c r="AA886" s="45"/>
      <c r="AB886" s="45"/>
    </row>
    <row r="887" spans="3:28" ht="15" customHeight="1" x14ac:dyDescent="0.25">
      <c r="C887" s="89"/>
      <c r="E887" s="89"/>
      <c r="F887" s="89"/>
      <c r="G887" s="89"/>
      <c r="H887" s="89"/>
      <c r="I887" s="89"/>
      <c r="J887" s="89"/>
      <c r="K887" s="89"/>
      <c r="L887" s="89"/>
      <c r="M887" s="89"/>
      <c r="N887" s="89"/>
      <c r="O887" s="89"/>
      <c r="P887" s="89"/>
      <c r="Q887" s="89"/>
      <c r="R887" s="191"/>
      <c r="S887" s="191"/>
      <c r="T887" s="89"/>
      <c r="U887" s="89"/>
      <c r="V887" s="89"/>
      <c r="W887" s="191"/>
      <c r="X887" s="191"/>
      <c r="Z887" s="45"/>
      <c r="AA887" s="45"/>
      <c r="AB887" s="45"/>
    </row>
    <row r="888" spans="3:28" ht="15" customHeight="1" x14ac:dyDescent="0.25">
      <c r="C888" s="89"/>
      <c r="E888" s="89"/>
      <c r="F888" s="89"/>
      <c r="G888" s="89"/>
      <c r="H888" s="89"/>
      <c r="I888" s="89"/>
      <c r="J888" s="89"/>
      <c r="K888" s="89"/>
      <c r="L888" s="89"/>
      <c r="M888" s="89"/>
      <c r="N888" s="89"/>
      <c r="O888" s="89"/>
      <c r="P888" s="89"/>
      <c r="Q888" s="89"/>
      <c r="R888" s="191"/>
      <c r="S888" s="191"/>
      <c r="T888" s="89"/>
      <c r="U888" s="89"/>
      <c r="V888" s="89"/>
      <c r="W888" s="191"/>
      <c r="X888" s="191"/>
      <c r="Z888" s="45"/>
      <c r="AA888" s="45"/>
      <c r="AB888" s="45"/>
    </row>
    <row r="889" spans="3:28" ht="15" customHeight="1" x14ac:dyDescent="0.25">
      <c r="C889" s="89"/>
      <c r="E889" s="89"/>
      <c r="F889" s="89"/>
      <c r="G889" s="89"/>
      <c r="H889" s="89"/>
      <c r="I889" s="89"/>
      <c r="J889" s="89"/>
      <c r="K889" s="89"/>
      <c r="L889" s="89"/>
      <c r="M889" s="89"/>
      <c r="N889" s="89"/>
      <c r="O889" s="89"/>
      <c r="P889" s="89"/>
      <c r="Q889" s="89"/>
      <c r="R889" s="191"/>
      <c r="S889" s="191"/>
      <c r="T889" s="89"/>
      <c r="U889" s="89"/>
      <c r="V889" s="89"/>
      <c r="W889" s="191"/>
      <c r="X889" s="191"/>
      <c r="Z889" s="45"/>
      <c r="AA889" s="45"/>
      <c r="AB889" s="45"/>
    </row>
    <row r="890" spans="3:28" ht="15" customHeight="1" x14ac:dyDescent="0.25">
      <c r="C890" s="89"/>
      <c r="E890" s="89"/>
      <c r="F890" s="89"/>
      <c r="G890" s="89"/>
      <c r="H890" s="89"/>
      <c r="I890" s="89"/>
      <c r="J890" s="89"/>
      <c r="K890" s="89"/>
      <c r="L890" s="89"/>
      <c r="M890" s="89"/>
      <c r="N890" s="89"/>
      <c r="O890" s="89"/>
      <c r="P890" s="89"/>
      <c r="Q890" s="89"/>
      <c r="R890" s="191"/>
      <c r="S890" s="191"/>
      <c r="T890" s="89"/>
      <c r="U890" s="89"/>
      <c r="V890" s="89"/>
      <c r="W890" s="191"/>
      <c r="X890" s="191"/>
      <c r="Z890" s="45"/>
      <c r="AA890" s="45"/>
      <c r="AB890" s="45"/>
    </row>
    <row r="891" spans="3:28" ht="15" customHeight="1" x14ac:dyDescent="0.25">
      <c r="C891" s="89"/>
      <c r="E891" s="89"/>
      <c r="F891" s="89"/>
      <c r="G891" s="89"/>
      <c r="H891" s="89"/>
      <c r="I891" s="89"/>
      <c r="J891" s="89"/>
      <c r="K891" s="89"/>
      <c r="L891" s="89"/>
      <c r="M891" s="89"/>
      <c r="N891" s="89"/>
      <c r="O891" s="89"/>
      <c r="P891" s="89"/>
      <c r="Q891" s="89"/>
      <c r="R891" s="191"/>
      <c r="S891" s="191"/>
      <c r="T891" s="89"/>
      <c r="U891" s="89"/>
      <c r="V891" s="89"/>
      <c r="W891" s="191"/>
      <c r="X891" s="191"/>
      <c r="Z891" s="45"/>
      <c r="AA891" s="45"/>
      <c r="AB891" s="45"/>
    </row>
    <row r="892" spans="3:28" ht="15" customHeight="1" x14ac:dyDescent="0.25">
      <c r="C892" s="89"/>
      <c r="E892" s="89"/>
      <c r="F892" s="89"/>
      <c r="G892" s="89"/>
      <c r="H892" s="89"/>
      <c r="I892" s="89"/>
      <c r="J892" s="89"/>
      <c r="K892" s="89"/>
      <c r="L892" s="89"/>
      <c r="M892" s="89"/>
      <c r="N892" s="89"/>
      <c r="O892" s="89"/>
      <c r="P892" s="89"/>
      <c r="Q892" s="89"/>
      <c r="R892" s="191"/>
      <c r="S892" s="191"/>
      <c r="T892" s="89"/>
      <c r="U892" s="89"/>
      <c r="V892" s="89"/>
      <c r="W892" s="191"/>
      <c r="X892" s="191"/>
      <c r="Z892" s="45"/>
      <c r="AA892" s="45"/>
      <c r="AB892" s="45"/>
    </row>
    <row r="893" spans="3:28" ht="15" customHeight="1" x14ac:dyDescent="0.25">
      <c r="C893" s="89"/>
      <c r="E893" s="89"/>
      <c r="F893" s="89"/>
      <c r="G893" s="89"/>
      <c r="H893" s="89"/>
      <c r="I893" s="89"/>
      <c r="J893" s="89"/>
      <c r="K893" s="89"/>
      <c r="L893" s="89"/>
      <c r="M893" s="89"/>
      <c r="N893" s="89"/>
      <c r="O893" s="89"/>
      <c r="P893" s="89"/>
      <c r="Q893" s="89"/>
      <c r="R893" s="191"/>
      <c r="S893" s="191"/>
      <c r="T893" s="89"/>
      <c r="U893" s="89"/>
      <c r="V893" s="89"/>
      <c r="W893" s="191"/>
      <c r="X893" s="191"/>
      <c r="Z893" s="45"/>
      <c r="AA893" s="45"/>
      <c r="AB893" s="45"/>
    </row>
    <row r="894" spans="3:28" ht="15" customHeight="1" x14ac:dyDescent="0.25">
      <c r="C894" s="89"/>
      <c r="E894" s="89"/>
      <c r="F894" s="89"/>
      <c r="G894" s="89"/>
      <c r="H894" s="89"/>
      <c r="I894" s="89"/>
      <c r="J894" s="89"/>
      <c r="K894" s="89"/>
      <c r="L894" s="89"/>
      <c r="M894" s="89"/>
      <c r="N894" s="89"/>
      <c r="O894" s="89"/>
      <c r="P894" s="89"/>
      <c r="Q894" s="89"/>
      <c r="R894" s="191"/>
      <c r="S894" s="191"/>
      <c r="T894" s="89"/>
      <c r="U894" s="89"/>
      <c r="V894" s="89"/>
      <c r="W894" s="191"/>
      <c r="X894" s="191"/>
      <c r="Z894" s="45"/>
      <c r="AA894" s="45"/>
      <c r="AB894" s="45"/>
    </row>
    <row r="895" spans="3:28" ht="15" customHeight="1" x14ac:dyDescent="0.25">
      <c r="C895" s="89"/>
      <c r="E895" s="89"/>
      <c r="F895" s="89"/>
      <c r="G895" s="89"/>
      <c r="H895" s="89"/>
      <c r="I895" s="89"/>
      <c r="J895" s="89"/>
      <c r="K895" s="89"/>
      <c r="L895" s="89"/>
      <c r="M895" s="89"/>
      <c r="N895" s="89"/>
      <c r="O895" s="89"/>
      <c r="P895" s="89"/>
      <c r="Q895" s="89"/>
      <c r="R895" s="191"/>
      <c r="S895" s="191"/>
      <c r="T895" s="89"/>
      <c r="U895" s="89"/>
      <c r="V895" s="89"/>
      <c r="W895" s="191"/>
      <c r="X895" s="191"/>
      <c r="Z895" s="45"/>
      <c r="AA895" s="45"/>
      <c r="AB895" s="45"/>
    </row>
    <row r="896" spans="3:28" ht="15" customHeight="1" x14ac:dyDescent="0.25">
      <c r="C896" s="89"/>
      <c r="E896" s="89"/>
      <c r="F896" s="89"/>
      <c r="G896" s="89"/>
      <c r="H896" s="89"/>
      <c r="I896" s="89"/>
      <c r="J896" s="89"/>
      <c r="K896" s="89"/>
      <c r="L896" s="89"/>
      <c r="M896" s="89"/>
      <c r="N896" s="89"/>
      <c r="O896" s="89"/>
      <c r="P896" s="89"/>
      <c r="Q896" s="89"/>
      <c r="R896" s="191"/>
      <c r="S896" s="191"/>
      <c r="T896" s="89"/>
      <c r="U896" s="89"/>
      <c r="V896" s="89"/>
      <c r="W896" s="191"/>
      <c r="X896" s="191"/>
      <c r="Z896" s="45"/>
      <c r="AA896" s="45"/>
      <c r="AB896" s="45"/>
    </row>
    <row r="897" spans="3:28" ht="15" customHeight="1" x14ac:dyDescent="0.25">
      <c r="C897" s="89"/>
      <c r="E897" s="89"/>
      <c r="F897" s="89"/>
      <c r="G897" s="89"/>
      <c r="H897" s="89"/>
      <c r="I897" s="89"/>
      <c r="J897" s="89"/>
      <c r="K897" s="89"/>
      <c r="L897" s="89"/>
      <c r="M897" s="89"/>
      <c r="N897" s="89"/>
      <c r="O897" s="89"/>
      <c r="P897" s="89"/>
      <c r="Q897" s="89"/>
      <c r="R897" s="191"/>
      <c r="S897" s="191"/>
      <c r="T897" s="89"/>
      <c r="U897" s="89"/>
      <c r="V897" s="89"/>
      <c r="W897" s="191"/>
      <c r="X897" s="191"/>
      <c r="Z897" s="45"/>
      <c r="AA897" s="45"/>
      <c r="AB897" s="45"/>
    </row>
    <row r="898" spans="3:28" ht="15" customHeight="1" x14ac:dyDescent="0.25">
      <c r="C898" s="89"/>
      <c r="E898" s="89"/>
      <c r="F898" s="89"/>
      <c r="G898" s="89"/>
      <c r="H898" s="89"/>
      <c r="I898" s="89"/>
      <c r="J898" s="89"/>
      <c r="K898" s="89"/>
      <c r="L898" s="89"/>
      <c r="M898" s="89"/>
      <c r="N898" s="89"/>
      <c r="O898" s="89"/>
      <c r="P898" s="89"/>
      <c r="Q898" s="89"/>
      <c r="R898" s="191"/>
      <c r="S898" s="191"/>
      <c r="T898" s="89"/>
      <c r="U898" s="89"/>
      <c r="V898" s="89"/>
      <c r="W898" s="191"/>
      <c r="X898" s="191"/>
      <c r="Z898" s="45"/>
      <c r="AA898" s="45"/>
      <c r="AB898" s="45"/>
    </row>
    <row r="899" spans="3:28" ht="15" customHeight="1" x14ac:dyDescent="0.25">
      <c r="C899" s="89"/>
      <c r="E899" s="89"/>
      <c r="F899" s="89"/>
      <c r="G899" s="89"/>
      <c r="H899" s="89"/>
      <c r="I899" s="89"/>
      <c r="J899" s="89"/>
      <c r="K899" s="89"/>
      <c r="L899" s="89"/>
      <c r="M899" s="89"/>
      <c r="N899" s="89"/>
      <c r="O899" s="89"/>
      <c r="P899" s="89"/>
      <c r="Q899" s="89"/>
      <c r="R899" s="191"/>
      <c r="S899" s="191"/>
      <c r="T899" s="89"/>
      <c r="U899" s="89"/>
      <c r="V899" s="89"/>
      <c r="W899" s="191"/>
      <c r="X899" s="191"/>
      <c r="Z899" s="45"/>
      <c r="AA899" s="45"/>
      <c r="AB899" s="45"/>
    </row>
    <row r="900" spans="3:28" ht="15" customHeight="1" x14ac:dyDescent="0.25">
      <c r="C900" s="89"/>
      <c r="E900" s="89"/>
      <c r="F900" s="89"/>
      <c r="G900" s="89"/>
      <c r="H900" s="89"/>
      <c r="I900" s="89"/>
      <c r="J900" s="89"/>
      <c r="K900" s="89"/>
      <c r="L900" s="89"/>
      <c r="M900" s="89"/>
      <c r="N900" s="89"/>
      <c r="O900" s="89"/>
      <c r="P900" s="89"/>
      <c r="Q900" s="89"/>
      <c r="R900" s="191"/>
      <c r="S900" s="191"/>
      <c r="T900" s="89"/>
      <c r="U900" s="89"/>
      <c r="V900" s="89"/>
      <c r="W900" s="191"/>
      <c r="X900" s="191"/>
      <c r="Z900" s="45"/>
      <c r="AA900" s="45"/>
      <c r="AB900" s="45"/>
    </row>
    <row r="901" spans="3:28" ht="15" customHeight="1" x14ac:dyDescent="0.25">
      <c r="C901" s="89"/>
      <c r="E901" s="89"/>
      <c r="F901" s="89"/>
      <c r="G901" s="89"/>
      <c r="H901" s="89"/>
      <c r="I901" s="89"/>
      <c r="J901" s="89"/>
      <c r="K901" s="89"/>
      <c r="L901" s="89"/>
      <c r="M901" s="89"/>
      <c r="N901" s="89"/>
      <c r="O901" s="89"/>
      <c r="P901" s="89"/>
      <c r="Q901" s="89"/>
      <c r="R901" s="191"/>
      <c r="S901" s="191"/>
      <c r="T901" s="89"/>
      <c r="U901" s="89"/>
      <c r="V901" s="89"/>
      <c r="W901" s="191"/>
      <c r="X901" s="191"/>
      <c r="Z901" s="45"/>
      <c r="AA901" s="45"/>
      <c r="AB901" s="45"/>
    </row>
    <row r="902" spans="3:28" ht="15" customHeight="1" x14ac:dyDescent="0.25">
      <c r="C902" s="89"/>
      <c r="E902" s="89"/>
      <c r="F902" s="89"/>
      <c r="G902" s="89"/>
      <c r="H902" s="89"/>
      <c r="I902" s="89"/>
      <c r="J902" s="89"/>
      <c r="K902" s="89"/>
      <c r="L902" s="89"/>
      <c r="M902" s="89"/>
      <c r="N902" s="89"/>
      <c r="O902" s="89"/>
      <c r="P902" s="89"/>
      <c r="Q902" s="89"/>
      <c r="R902" s="191"/>
      <c r="S902" s="191"/>
      <c r="T902" s="89"/>
      <c r="U902" s="89"/>
      <c r="V902" s="89"/>
      <c r="W902" s="191"/>
      <c r="X902" s="191"/>
      <c r="Z902" s="45"/>
      <c r="AA902" s="45"/>
      <c r="AB902" s="45"/>
    </row>
    <row r="903" spans="3:28" ht="15" customHeight="1" x14ac:dyDescent="0.25">
      <c r="C903" s="89"/>
      <c r="E903" s="89"/>
      <c r="F903" s="89"/>
      <c r="G903" s="89"/>
      <c r="H903" s="89"/>
      <c r="I903" s="89"/>
      <c r="J903" s="89"/>
      <c r="K903" s="89"/>
      <c r="L903" s="89"/>
      <c r="M903" s="89"/>
      <c r="N903" s="89"/>
      <c r="O903" s="89"/>
      <c r="P903" s="89"/>
      <c r="Q903" s="89"/>
      <c r="R903" s="191"/>
      <c r="S903" s="191"/>
      <c r="T903" s="89"/>
      <c r="U903" s="89"/>
      <c r="V903" s="89"/>
      <c r="W903" s="191"/>
      <c r="X903" s="191"/>
      <c r="Z903" s="45"/>
      <c r="AA903" s="45"/>
      <c r="AB903" s="45"/>
    </row>
    <row r="904" spans="3:28" ht="15" customHeight="1" x14ac:dyDescent="0.25">
      <c r="C904" s="89"/>
      <c r="E904" s="89"/>
      <c r="F904" s="89"/>
      <c r="G904" s="89"/>
      <c r="H904" s="89"/>
      <c r="I904" s="89"/>
      <c r="J904" s="89"/>
      <c r="K904" s="89"/>
      <c r="L904" s="89"/>
      <c r="M904" s="89"/>
      <c r="N904" s="89"/>
      <c r="O904" s="89"/>
      <c r="P904" s="89"/>
      <c r="Q904" s="89"/>
      <c r="R904" s="191"/>
      <c r="S904" s="191"/>
      <c r="T904" s="89"/>
      <c r="U904" s="89"/>
      <c r="V904" s="89"/>
      <c r="W904" s="191"/>
      <c r="X904" s="191"/>
      <c r="Z904" s="45"/>
      <c r="AA904" s="45"/>
      <c r="AB904" s="45"/>
    </row>
    <row r="905" spans="3:28" ht="15" customHeight="1" x14ac:dyDescent="0.25">
      <c r="C905" s="89"/>
      <c r="E905" s="89"/>
      <c r="F905" s="89"/>
      <c r="G905" s="89"/>
      <c r="H905" s="89"/>
      <c r="I905" s="89"/>
      <c r="J905" s="89"/>
      <c r="K905" s="89"/>
      <c r="L905" s="89"/>
      <c r="M905" s="89"/>
      <c r="N905" s="89"/>
      <c r="O905" s="89"/>
      <c r="P905" s="89"/>
      <c r="Q905" s="89"/>
      <c r="R905" s="191"/>
      <c r="S905" s="191"/>
      <c r="T905" s="89"/>
      <c r="U905" s="89"/>
      <c r="V905" s="89"/>
      <c r="W905" s="191"/>
      <c r="X905" s="191"/>
      <c r="Z905" s="45"/>
      <c r="AA905" s="45"/>
      <c r="AB905" s="45"/>
    </row>
    <row r="906" spans="3:28" ht="15" customHeight="1" x14ac:dyDescent="0.25">
      <c r="C906" s="89"/>
      <c r="E906" s="89"/>
      <c r="F906" s="89"/>
      <c r="G906" s="89"/>
      <c r="H906" s="89"/>
      <c r="I906" s="89"/>
      <c r="J906" s="89"/>
      <c r="K906" s="89"/>
      <c r="L906" s="89"/>
      <c r="M906" s="89"/>
      <c r="N906" s="89"/>
      <c r="O906" s="89"/>
      <c r="P906" s="89"/>
      <c r="Q906" s="89"/>
      <c r="R906" s="191"/>
      <c r="S906" s="191"/>
      <c r="T906" s="89"/>
      <c r="U906" s="89"/>
      <c r="V906" s="89"/>
      <c r="W906" s="191"/>
      <c r="X906" s="191"/>
      <c r="Z906" s="45"/>
      <c r="AA906" s="45"/>
      <c r="AB906" s="45"/>
    </row>
    <row r="907" spans="3:28" ht="15" customHeight="1" x14ac:dyDescent="0.25">
      <c r="C907" s="89"/>
      <c r="E907" s="89"/>
      <c r="F907" s="89"/>
      <c r="G907" s="89"/>
      <c r="H907" s="89"/>
      <c r="I907" s="89"/>
      <c r="J907" s="89"/>
      <c r="K907" s="89"/>
      <c r="L907" s="89"/>
      <c r="M907" s="89"/>
      <c r="N907" s="89"/>
      <c r="O907" s="89"/>
      <c r="P907" s="89"/>
      <c r="Q907" s="89"/>
      <c r="R907" s="191"/>
      <c r="S907" s="191"/>
      <c r="T907" s="89"/>
      <c r="U907" s="89"/>
      <c r="V907" s="89"/>
      <c r="W907" s="191"/>
      <c r="X907" s="191"/>
      <c r="Z907" s="45"/>
      <c r="AA907" s="45"/>
      <c r="AB907" s="45"/>
    </row>
    <row r="908" spans="3:28" ht="15" customHeight="1" x14ac:dyDescent="0.25">
      <c r="C908" s="89"/>
      <c r="E908" s="89"/>
      <c r="F908" s="89"/>
      <c r="G908" s="89"/>
      <c r="H908" s="89"/>
      <c r="I908" s="89"/>
      <c r="J908" s="89"/>
      <c r="K908" s="89"/>
      <c r="L908" s="89"/>
      <c r="M908" s="89"/>
      <c r="N908" s="89"/>
      <c r="O908" s="89"/>
      <c r="P908" s="89"/>
      <c r="Q908" s="89"/>
      <c r="R908" s="191"/>
      <c r="S908" s="191"/>
      <c r="T908" s="89"/>
      <c r="U908" s="89"/>
      <c r="V908" s="89"/>
      <c r="W908" s="191"/>
      <c r="X908" s="191"/>
      <c r="Z908" s="45"/>
      <c r="AA908" s="45"/>
      <c r="AB908" s="45"/>
    </row>
    <row r="909" spans="3:28" ht="15" customHeight="1" x14ac:dyDescent="0.25">
      <c r="C909" s="89"/>
      <c r="E909" s="89"/>
      <c r="F909" s="89"/>
      <c r="G909" s="89"/>
      <c r="H909" s="89"/>
      <c r="I909" s="89"/>
      <c r="J909" s="89"/>
      <c r="K909" s="89"/>
      <c r="L909" s="89"/>
      <c r="M909" s="89"/>
      <c r="N909" s="89"/>
      <c r="O909" s="89"/>
      <c r="P909" s="89"/>
      <c r="Q909" s="89"/>
      <c r="R909" s="191"/>
      <c r="S909" s="191"/>
      <c r="T909" s="89"/>
      <c r="U909" s="89"/>
      <c r="V909" s="89"/>
      <c r="W909" s="191"/>
      <c r="X909" s="191"/>
      <c r="Z909" s="45"/>
      <c r="AA909" s="45"/>
      <c r="AB909" s="45"/>
    </row>
    <row r="910" spans="3:28" ht="15" customHeight="1" x14ac:dyDescent="0.25">
      <c r="C910" s="89"/>
      <c r="E910" s="89"/>
      <c r="F910" s="89"/>
      <c r="G910" s="89"/>
      <c r="H910" s="89"/>
      <c r="I910" s="89"/>
      <c r="J910" s="89"/>
      <c r="K910" s="89"/>
      <c r="L910" s="89"/>
      <c r="M910" s="89"/>
      <c r="N910" s="89"/>
      <c r="O910" s="89"/>
      <c r="P910" s="89"/>
      <c r="Q910" s="89"/>
      <c r="R910" s="191"/>
      <c r="S910" s="191"/>
      <c r="T910" s="89"/>
      <c r="U910" s="89"/>
      <c r="V910" s="89"/>
      <c r="W910" s="191"/>
      <c r="X910" s="191"/>
      <c r="Z910" s="45"/>
      <c r="AA910" s="45"/>
      <c r="AB910" s="45"/>
    </row>
    <row r="911" spans="3:28" ht="15" customHeight="1" x14ac:dyDescent="0.25">
      <c r="C911" s="89"/>
      <c r="E911" s="89"/>
      <c r="F911" s="89"/>
      <c r="G911" s="89"/>
      <c r="H911" s="89"/>
      <c r="I911" s="89"/>
      <c r="J911" s="89"/>
      <c r="K911" s="89"/>
      <c r="L911" s="89"/>
      <c r="M911" s="89"/>
      <c r="N911" s="89"/>
      <c r="O911" s="89"/>
      <c r="P911" s="89"/>
      <c r="Q911" s="89"/>
      <c r="R911" s="191"/>
      <c r="S911" s="191"/>
      <c r="T911" s="89"/>
      <c r="U911" s="89"/>
      <c r="V911" s="89"/>
      <c r="W911" s="191"/>
      <c r="X911" s="191"/>
      <c r="Z911" s="45"/>
      <c r="AA911" s="45"/>
      <c r="AB911" s="45"/>
    </row>
    <row r="912" spans="3:28" ht="15" customHeight="1" x14ac:dyDescent="0.25">
      <c r="C912" s="89"/>
      <c r="E912" s="89"/>
      <c r="F912" s="89"/>
      <c r="G912" s="89"/>
      <c r="H912" s="89"/>
      <c r="I912" s="89"/>
      <c r="J912" s="89"/>
      <c r="K912" s="89"/>
      <c r="L912" s="89"/>
      <c r="M912" s="89"/>
      <c r="N912" s="89"/>
      <c r="O912" s="89"/>
      <c r="P912" s="89"/>
      <c r="Q912" s="89"/>
      <c r="R912" s="191"/>
      <c r="S912" s="191"/>
      <c r="T912" s="89"/>
      <c r="U912" s="89"/>
      <c r="V912" s="89"/>
      <c r="W912" s="191"/>
      <c r="X912" s="191"/>
      <c r="Z912" s="45"/>
      <c r="AA912" s="45"/>
      <c r="AB912" s="45"/>
    </row>
    <row r="913" spans="3:28" ht="15" customHeight="1" x14ac:dyDescent="0.25">
      <c r="C913" s="89"/>
      <c r="E913" s="89"/>
      <c r="F913" s="89"/>
      <c r="G913" s="89"/>
      <c r="H913" s="89"/>
      <c r="I913" s="89"/>
      <c r="J913" s="89"/>
      <c r="K913" s="89"/>
      <c r="L913" s="89"/>
      <c r="M913" s="89"/>
      <c r="N913" s="89"/>
      <c r="O913" s="89"/>
      <c r="P913" s="89"/>
      <c r="Q913" s="89"/>
      <c r="R913" s="191"/>
      <c r="S913" s="191"/>
      <c r="T913" s="89"/>
      <c r="U913" s="89"/>
      <c r="V913" s="89"/>
      <c r="W913" s="191"/>
      <c r="X913" s="191"/>
      <c r="Z913" s="45"/>
      <c r="AA913" s="45"/>
      <c r="AB913" s="45"/>
    </row>
    <row r="914" spans="3:28" ht="15" customHeight="1" x14ac:dyDescent="0.25">
      <c r="C914" s="89"/>
      <c r="E914" s="89"/>
      <c r="F914" s="89"/>
      <c r="G914" s="89"/>
      <c r="H914" s="89"/>
      <c r="I914" s="89"/>
      <c r="J914" s="89"/>
      <c r="K914" s="89"/>
      <c r="L914" s="89"/>
      <c r="M914" s="89"/>
      <c r="N914" s="89"/>
      <c r="O914" s="89"/>
      <c r="P914" s="89"/>
      <c r="Q914" s="89"/>
      <c r="R914" s="191"/>
      <c r="S914" s="191"/>
      <c r="T914" s="89"/>
      <c r="U914" s="89"/>
      <c r="V914" s="89"/>
      <c r="W914" s="191"/>
      <c r="X914" s="191"/>
      <c r="Z914" s="45"/>
      <c r="AA914" s="45"/>
      <c r="AB914" s="45"/>
    </row>
    <row r="915" spans="3:28" ht="15" customHeight="1" x14ac:dyDescent="0.25">
      <c r="C915" s="89"/>
      <c r="E915" s="89"/>
      <c r="F915" s="89"/>
      <c r="G915" s="89"/>
      <c r="H915" s="89"/>
      <c r="I915" s="89"/>
      <c r="J915" s="89"/>
      <c r="K915" s="89"/>
      <c r="L915" s="89"/>
      <c r="M915" s="89"/>
      <c r="N915" s="89"/>
      <c r="O915" s="89"/>
      <c r="P915" s="89"/>
      <c r="Q915" s="89"/>
      <c r="R915" s="191"/>
      <c r="S915" s="191"/>
      <c r="T915" s="89"/>
      <c r="U915" s="89"/>
      <c r="V915" s="89"/>
      <c r="W915" s="191"/>
      <c r="X915" s="191"/>
      <c r="Z915" s="45"/>
      <c r="AA915" s="45"/>
      <c r="AB915" s="45"/>
    </row>
    <row r="916" spans="3:28" ht="15" customHeight="1" x14ac:dyDescent="0.25">
      <c r="C916" s="89"/>
      <c r="E916" s="89"/>
      <c r="F916" s="89"/>
      <c r="G916" s="89"/>
      <c r="H916" s="89"/>
      <c r="I916" s="89"/>
      <c r="J916" s="89"/>
      <c r="K916" s="89"/>
      <c r="L916" s="89"/>
      <c r="M916" s="89"/>
      <c r="N916" s="89"/>
      <c r="O916" s="89"/>
      <c r="P916" s="89"/>
      <c r="Q916" s="89"/>
      <c r="R916" s="191"/>
      <c r="S916" s="191"/>
      <c r="T916" s="89"/>
      <c r="U916" s="89"/>
      <c r="V916" s="89"/>
      <c r="W916" s="191"/>
      <c r="X916" s="191"/>
      <c r="Z916" s="45"/>
      <c r="AA916" s="45"/>
      <c r="AB916" s="45"/>
    </row>
    <row r="917" spans="3:28" ht="15" customHeight="1" x14ac:dyDescent="0.25">
      <c r="C917" s="89"/>
      <c r="E917" s="89"/>
      <c r="F917" s="89"/>
      <c r="G917" s="89"/>
      <c r="H917" s="89"/>
      <c r="I917" s="89"/>
      <c r="J917" s="89"/>
      <c r="K917" s="89"/>
      <c r="L917" s="89"/>
      <c r="M917" s="89"/>
      <c r="N917" s="89"/>
      <c r="O917" s="89"/>
      <c r="P917" s="89"/>
      <c r="Q917" s="89"/>
      <c r="R917" s="191"/>
      <c r="S917" s="191"/>
      <c r="T917" s="89"/>
      <c r="U917" s="89"/>
      <c r="V917" s="89"/>
      <c r="W917" s="191"/>
      <c r="X917" s="191"/>
      <c r="Z917" s="45"/>
      <c r="AA917" s="45"/>
      <c r="AB917" s="45"/>
    </row>
    <row r="918" spans="3:28" ht="15" customHeight="1" x14ac:dyDescent="0.25">
      <c r="C918" s="89"/>
      <c r="E918" s="89"/>
      <c r="F918" s="89"/>
      <c r="G918" s="89"/>
      <c r="H918" s="89"/>
      <c r="I918" s="89"/>
      <c r="J918" s="89"/>
      <c r="K918" s="89"/>
      <c r="L918" s="89"/>
      <c r="M918" s="89"/>
      <c r="N918" s="89"/>
      <c r="O918" s="89"/>
      <c r="P918" s="89"/>
      <c r="Q918" s="89"/>
      <c r="R918" s="191"/>
      <c r="S918" s="191"/>
      <c r="T918" s="89"/>
      <c r="U918" s="89"/>
      <c r="V918" s="89"/>
      <c r="W918" s="191"/>
      <c r="X918" s="191"/>
      <c r="Z918" s="45"/>
      <c r="AA918" s="45"/>
      <c r="AB918" s="45"/>
    </row>
    <row r="919" spans="3:28" ht="15" customHeight="1" x14ac:dyDescent="0.25">
      <c r="C919" s="89"/>
      <c r="E919" s="89"/>
      <c r="F919" s="89"/>
      <c r="G919" s="89"/>
      <c r="H919" s="89"/>
      <c r="I919" s="89"/>
      <c r="J919" s="89"/>
      <c r="K919" s="89"/>
      <c r="L919" s="89"/>
      <c r="M919" s="89"/>
      <c r="N919" s="89"/>
      <c r="O919" s="89"/>
      <c r="P919" s="89"/>
      <c r="Q919" s="89"/>
      <c r="R919" s="191"/>
      <c r="S919" s="191"/>
      <c r="T919" s="89"/>
      <c r="U919" s="89"/>
      <c r="V919" s="89"/>
      <c r="W919" s="191"/>
      <c r="X919" s="191"/>
      <c r="Z919" s="45"/>
      <c r="AA919" s="45"/>
      <c r="AB919" s="45"/>
    </row>
    <row r="920" spans="3:28" ht="15" customHeight="1" x14ac:dyDescent="0.25">
      <c r="C920" s="89"/>
      <c r="E920" s="89"/>
      <c r="F920" s="89"/>
      <c r="G920" s="89"/>
      <c r="H920" s="89"/>
      <c r="I920" s="89"/>
      <c r="J920" s="89"/>
      <c r="K920" s="89"/>
      <c r="L920" s="89"/>
      <c r="M920" s="89"/>
      <c r="N920" s="89"/>
      <c r="O920" s="89"/>
      <c r="P920" s="89"/>
      <c r="Q920" s="89"/>
      <c r="R920" s="191"/>
      <c r="S920" s="191"/>
      <c r="T920" s="89"/>
      <c r="U920" s="89"/>
      <c r="V920" s="89"/>
      <c r="W920" s="191"/>
      <c r="X920" s="191"/>
      <c r="Z920" s="45"/>
      <c r="AA920" s="45"/>
      <c r="AB920" s="45"/>
    </row>
    <row r="921" spans="3:28" ht="15" customHeight="1" x14ac:dyDescent="0.25">
      <c r="C921" s="89"/>
      <c r="E921" s="89"/>
      <c r="F921" s="89"/>
      <c r="G921" s="89"/>
      <c r="H921" s="89"/>
      <c r="I921" s="89"/>
      <c r="J921" s="89"/>
      <c r="K921" s="89"/>
      <c r="L921" s="89"/>
      <c r="M921" s="89"/>
      <c r="N921" s="89"/>
      <c r="O921" s="89"/>
      <c r="P921" s="89"/>
      <c r="Q921" s="89"/>
      <c r="R921" s="191"/>
      <c r="S921" s="191"/>
      <c r="T921" s="89"/>
      <c r="U921" s="89"/>
      <c r="V921" s="89"/>
      <c r="W921" s="191"/>
      <c r="X921" s="191"/>
      <c r="Z921" s="45"/>
      <c r="AA921" s="45"/>
      <c r="AB921" s="45"/>
    </row>
    <row r="922" spans="3:28" ht="15" customHeight="1" x14ac:dyDescent="0.25">
      <c r="C922" s="89"/>
      <c r="E922" s="89"/>
      <c r="F922" s="89"/>
      <c r="G922" s="89"/>
      <c r="H922" s="89"/>
      <c r="I922" s="89"/>
      <c r="J922" s="89"/>
      <c r="K922" s="89"/>
      <c r="L922" s="89"/>
      <c r="M922" s="89"/>
      <c r="N922" s="89"/>
      <c r="O922" s="89"/>
      <c r="P922" s="89"/>
      <c r="Q922" s="89"/>
      <c r="R922" s="191"/>
      <c r="S922" s="191"/>
      <c r="T922" s="89"/>
      <c r="U922" s="89"/>
      <c r="V922" s="89"/>
      <c r="W922" s="191"/>
      <c r="X922" s="191"/>
      <c r="Z922" s="45"/>
      <c r="AA922" s="45"/>
      <c r="AB922" s="45"/>
    </row>
    <row r="923" spans="3:28" ht="15" customHeight="1" x14ac:dyDescent="0.25">
      <c r="C923" s="89"/>
      <c r="E923" s="89"/>
      <c r="F923" s="89"/>
      <c r="G923" s="89"/>
      <c r="H923" s="89"/>
      <c r="I923" s="89"/>
      <c r="J923" s="89"/>
      <c r="K923" s="89"/>
      <c r="L923" s="89"/>
      <c r="M923" s="89"/>
      <c r="N923" s="89"/>
      <c r="O923" s="89"/>
      <c r="P923" s="89"/>
      <c r="Q923" s="89"/>
      <c r="R923" s="191"/>
      <c r="S923" s="191"/>
      <c r="T923" s="89"/>
      <c r="U923" s="89"/>
      <c r="V923" s="89"/>
      <c r="W923" s="191"/>
      <c r="X923" s="191"/>
      <c r="Z923" s="45"/>
      <c r="AA923" s="45"/>
      <c r="AB923" s="45"/>
    </row>
    <row r="924" spans="3:28" ht="15" customHeight="1" x14ac:dyDescent="0.25">
      <c r="C924" s="89"/>
      <c r="E924" s="89"/>
      <c r="F924" s="89"/>
      <c r="G924" s="89"/>
      <c r="H924" s="89"/>
      <c r="I924" s="89"/>
      <c r="J924" s="89"/>
      <c r="K924" s="89"/>
      <c r="L924" s="89"/>
      <c r="M924" s="89"/>
      <c r="N924" s="89"/>
      <c r="O924" s="89"/>
      <c r="P924" s="89"/>
      <c r="Q924" s="89"/>
      <c r="R924" s="191"/>
      <c r="S924" s="191"/>
      <c r="T924" s="89"/>
      <c r="U924" s="89"/>
      <c r="V924" s="89"/>
      <c r="W924" s="191"/>
      <c r="X924" s="191"/>
      <c r="Z924" s="45"/>
      <c r="AA924" s="45"/>
      <c r="AB924" s="45"/>
    </row>
    <row r="925" spans="3:28" ht="15" customHeight="1" x14ac:dyDescent="0.25">
      <c r="C925" s="89"/>
      <c r="E925" s="89"/>
      <c r="F925" s="89"/>
      <c r="G925" s="89"/>
      <c r="H925" s="89"/>
      <c r="I925" s="89"/>
      <c r="J925" s="89"/>
      <c r="K925" s="89"/>
      <c r="L925" s="89"/>
      <c r="M925" s="89"/>
      <c r="N925" s="89"/>
      <c r="O925" s="89"/>
      <c r="P925" s="89"/>
      <c r="Q925" s="89"/>
      <c r="R925" s="191"/>
      <c r="S925" s="191"/>
      <c r="T925" s="89"/>
      <c r="U925" s="89"/>
      <c r="V925" s="89"/>
      <c r="W925" s="191"/>
      <c r="X925" s="191"/>
      <c r="Z925" s="45"/>
      <c r="AA925" s="45"/>
      <c r="AB925" s="45"/>
    </row>
    <row r="926" spans="3:28" ht="15" customHeight="1" x14ac:dyDescent="0.25">
      <c r="C926" s="89"/>
      <c r="E926" s="89"/>
      <c r="F926" s="89"/>
      <c r="G926" s="89"/>
      <c r="H926" s="89"/>
      <c r="I926" s="89"/>
      <c r="J926" s="89"/>
      <c r="K926" s="89"/>
      <c r="L926" s="89"/>
      <c r="M926" s="89"/>
      <c r="N926" s="89"/>
      <c r="O926" s="89"/>
      <c r="P926" s="89"/>
      <c r="Q926" s="89"/>
      <c r="R926" s="191"/>
      <c r="S926" s="191"/>
      <c r="T926" s="89"/>
      <c r="U926" s="89"/>
      <c r="V926" s="89"/>
      <c r="W926" s="191"/>
      <c r="X926" s="191"/>
      <c r="Z926" s="45"/>
      <c r="AA926" s="45"/>
      <c r="AB926" s="45"/>
    </row>
    <row r="927" spans="3:28" ht="15" customHeight="1" x14ac:dyDescent="0.25">
      <c r="C927" s="89"/>
      <c r="E927" s="89"/>
      <c r="F927" s="89"/>
      <c r="G927" s="89"/>
      <c r="H927" s="89"/>
      <c r="I927" s="89"/>
      <c r="J927" s="89"/>
      <c r="K927" s="89"/>
      <c r="L927" s="89"/>
      <c r="M927" s="89"/>
      <c r="N927" s="89"/>
      <c r="O927" s="89"/>
      <c r="P927" s="89"/>
      <c r="Q927" s="89"/>
      <c r="R927" s="191"/>
      <c r="S927" s="191"/>
      <c r="T927" s="89"/>
      <c r="U927" s="89"/>
      <c r="V927" s="89"/>
      <c r="W927" s="191"/>
      <c r="X927" s="191"/>
      <c r="Z927" s="45"/>
      <c r="AA927" s="45"/>
      <c r="AB927" s="45"/>
    </row>
    <row r="928" spans="3:28" ht="15" customHeight="1" x14ac:dyDescent="0.25">
      <c r="C928" s="89"/>
      <c r="E928" s="89"/>
      <c r="F928" s="89"/>
      <c r="G928" s="89"/>
      <c r="H928" s="89"/>
      <c r="I928" s="89"/>
      <c r="J928" s="89"/>
      <c r="K928" s="89"/>
      <c r="L928" s="89"/>
      <c r="M928" s="89"/>
      <c r="N928" s="89"/>
      <c r="O928" s="89"/>
      <c r="P928" s="89"/>
      <c r="Q928" s="89"/>
      <c r="R928" s="191"/>
      <c r="S928" s="191"/>
      <c r="T928" s="89"/>
      <c r="U928" s="89"/>
      <c r="V928" s="89"/>
      <c r="W928" s="191"/>
      <c r="X928" s="191"/>
      <c r="Z928" s="45"/>
      <c r="AA928" s="45"/>
      <c r="AB928" s="45"/>
    </row>
    <row r="929" spans="3:28" ht="15" customHeight="1" x14ac:dyDescent="0.25">
      <c r="C929" s="89"/>
      <c r="E929" s="89"/>
      <c r="F929" s="89"/>
      <c r="G929" s="89"/>
      <c r="H929" s="89"/>
      <c r="I929" s="89"/>
      <c r="J929" s="89"/>
      <c r="K929" s="89"/>
      <c r="L929" s="89"/>
      <c r="M929" s="89"/>
      <c r="N929" s="89"/>
      <c r="O929" s="89"/>
      <c r="P929" s="89"/>
      <c r="Q929" s="89"/>
      <c r="R929" s="191"/>
      <c r="S929" s="191"/>
      <c r="T929" s="89"/>
      <c r="U929" s="89"/>
      <c r="V929" s="89"/>
      <c r="W929" s="191"/>
      <c r="X929" s="191"/>
      <c r="Z929" s="45"/>
      <c r="AA929" s="45"/>
      <c r="AB929" s="45"/>
    </row>
    <row r="930" spans="3:28" ht="15" customHeight="1" x14ac:dyDescent="0.25">
      <c r="C930" s="89"/>
      <c r="E930" s="89"/>
      <c r="F930" s="89"/>
      <c r="G930" s="89"/>
      <c r="H930" s="89"/>
      <c r="I930" s="89"/>
      <c r="J930" s="89"/>
      <c r="K930" s="89"/>
      <c r="L930" s="89"/>
      <c r="M930" s="89"/>
      <c r="N930" s="89"/>
      <c r="O930" s="89"/>
      <c r="P930" s="89"/>
      <c r="Q930" s="89"/>
      <c r="R930" s="191"/>
      <c r="S930" s="191"/>
      <c r="T930" s="89"/>
      <c r="U930" s="89"/>
      <c r="V930" s="89"/>
      <c r="W930" s="191"/>
      <c r="X930" s="191"/>
      <c r="Z930" s="45"/>
      <c r="AA930" s="45"/>
      <c r="AB930" s="45"/>
    </row>
    <row r="931" spans="3:28" ht="15" customHeight="1" x14ac:dyDescent="0.25">
      <c r="C931" s="89"/>
      <c r="E931" s="89"/>
      <c r="F931" s="89"/>
      <c r="G931" s="89"/>
      <c r="H931" s="89"/>
      <c r="I931" s="89"/>
      <c r="J931" s="89"/>
      <c r="K931" s="89"/>
      <c r="L931" s="89"/>
      <c r="M931" s="89"/>
      <c r="N931" s="89"/>
      <c r="O931" s="89"/>
      <c r="P931" s="89"/>
      <c r="Q931" s="89"/>
      <c r="R931" s="191"/>
      <c r="S931" s="191"/>
      <c r="T931" s="89"/>
      <c r="U931" s="89"/>
      <c r="V931" s="89"/>
      <c r="W931" s="191"/>
      <c r="X931" s="191"/>
      <c r="Z931" s="45"/>
      <c r="AA931" s="45"/>
      <c r="AB931" s="45"/>
    </row>
    <row r="932" spans="3:28" ht="15" customHeight="1" x14ac:dyDescent="0.25">
      <c r="C932" s="89"/>
      <c r="E932" s="89"/>
      <c r="F932" s="89"/>
      <c r="G932" s="89"/>
      <c r="H932" s="89"/>
      <c r="I932" s="89"/>
      <c r="J932" s="89"/>
      <c r="K932" s="89"/>
      <c r="L932" s="89"/>
      <c r="M932" s="89"/>
      <c r="N932" s="89"/>
      <c r="O932" s="89"/>
      <c r="P932" s="89"/>
      <c r="Q932" s="89"/>
      <c r="R932" s="191"/>
      <c r="S932" s="191"/>
      <c r="T932" s="89"/>
      <c r="U932" s="89"/>
      <c r="V932" s="89"/>
      <c r="W932" s="191"/>
      <c r="X932" s="191"/>
      <c r="Z932" s="45"/>
      <c r="AA932" s="45"/>
      <c r="AB932" s="45"/>
    </row>
    <row r="933" spans="3:28" ht="15" customHeight="1" x14ac:dyDescent="0.25">
      <c r="C933" s="89"/>
      <c r="E933" s="89"/>
      <c r="F933" s="89"/>
      <c r="G933" s="89"/>
      <c r="H933" s="89"/>
      <c r="I933" s="89"/>
      <c r="J933" s="89"/>
      <c r="K933" s="89"/>
      <c r="L933" s="89"/>
      <c r="M933" s="89"/>
      <c r="N933" s="89"/>
      <c r="O933" s="89"/>
      <c r="P933" s="89"/>
      <c r="Q933" s="89"/>
      <c r="R933" s="191"/>
      <c r="S933" s="191"/>
      <c r="T933" s="89"/>
      <c r="U933" s="89"/>
      <c r="V933" s="89"/>
      <c r="W933" s="191"/>
      <c r="X933" s="191"/>
      <c r="Z933" s="45"/>
      <c r="AA933" s="45"/>
      <c r="AB933" s="45"/>
    </row>
    <row r="934" spans="3:28" ht="15" customHeight="1" x14ac:dyDescent="0.25">
      <c r="C934" s="89"/>
      <c r="E934" s="89"/>
      <c r="F934" s="89"/>
      <c r="G934" s="89"/>
      <c r="H934" s="89"/>
      <c r="I934" s="89"/>
      <c r="J934" s="89"/>
      <c r="K934" s="89"/>
      <c r="L934" s="89"/>
      <c r="M934" s="89"/>
      <c r="N934" s="89"/>
      <c r="O934" s="89"/>
      <c r="P934" s="89"/>
      <c r="Q934" s="89"/>
      <c r="R934" s="191"/>
      <c r="S934" s="191"/>
      <c r="T934" s="89"/>
      <c r="U934" s="89"/>
      <c r="V934" s="89"/>
      <c r="W934" s="191"/>
      <c r="X934" s="191"/>
      <c r="Z934" s="45"/>
      <c r="AA934" s="45"/>
      <c r="AB934" s="45"/>
    </row>
    <row r="935" spans="3:28" ht="15" customHeight="1" x14ac:dyDescent="0.25">
      <c r="C935" s="89"/>
      <c r="E935" s="89"/>
      <c r="F935" s="89"/>
      <c r="G935" s="89"/>
      <c r="H935" s="89"/>
      <c r="I935" s="89"/>
      <c r="J935" s="89"/>
      <c r="K935" s="89"/>
      <c r="L935" s="89"/>
      <c r="M935" s="89"/>
      <c r="N935" s="89"/>
      <c r="O935" s="89"/>
      <c r="P935" s="89"/>
      <c r="Q935" s="89"/>
      <c r="R935" s="191"/>
      <c r="S935" s="191"/>
      <c r="T935" s="89"/>
      <c r="U935" s="89"/>
      <c r="V935" s="89"/>
      <c r="W935" s="191"/>
      <c r="X935" s="191"/>
      <c r="Z935" s="45"/>
      <c r="AA935" s="45"/>
      <c r="AB935" s="45"/>
    </row>
    <row r="936" spans="3:28" ht="15" customHeight="1" x14ac:dyDescent="0.25">
      <c r="C936" s="89"/>
      <c r="E936" s="89"/>
      <c r="F936" s="89"/>
      <c r="G936" s="89"/>
      <c r="H936" s="89"/>
      <c r="I936" s="89"/>
      <c r="J936" s="89"/>
      <c r="K936" s="89"/>
      <c r="L936" s="89"/>
      <c r="M936" s="89"/>
      <c r="N936" s="89"/>
      <c r="O936" s="89"/>
      <c r="P936" s="89"/>
      <c r="Q936" s="89"/>
      <c r="R936" s="191"/>
      <c r="S936" s="191"/>
      <c r="T936" s="89"/>
      <c r="U936" s="89"/>
      <c r="V936" s="89"/>
      <c r="W936" s="191"/>
      <c r="X936" s="191"/>
      <c r="Z936" s="45"/>
      <c r="AA936" s="45"/>
      <c r="AB936" s="45"/>
    </row>
    <row r="937" spans="3:28" ht="15" customHeight="1" x14ac:dyDescent="0.25">
      <c r="C937" s="89"/>
      <c r="E937" s="89"/>
      <c r="F937" s="89"/>
      <c r="G937" s="89"/>
      <c r="H937" s="89"/>
      <c r="I937" s="89"/>
      <c r="J937" s="89"/>
      <c r="K937" s="89"/>
      <c r="L937" s="89"/>
      <c r="M937" s="89"/>
      <c r="N937" s="89"/>
      <c r="O937" s="89"/>
      <c r="P937" s="89"/>
      <c r="Q937" s="89"/>
      <c r="R937" s="191"/>
      <c r="S937" s="191"/>
      <c r="T937" s="89"/>
      <c r="U937" s="89"/>
      <c r="V937" s="89"/>
      <c r="W937" s="191"/>
      <c r="X937" s="191"/>
      <c r="Z937" s="45"/>
      <c r="AA937" s="45"/>
      <c r="AB937" s="45"/>
    </row>
    <row r="938" spans="3:28" ht="15" customHeight="1" x14ac:dyDescent="0.25">
      <c r="C938" s="89"/>
      <c r="E938" s="89"/>
      <c r="F938" s="89"/>
      <c r="G938" s="89"/>
      <c r="H938" s="89"/>
      <c r="I938" s="89"/>
      <c r="J938" s="89"/>
      <c r="K938" s="89"/>
      <c r="L938" s="89"/>
      <c r="M938" s="89"/>
      <c r="N938" s="89"/>
      <c r="O938" s="89"/>
      <c r="P938" s="89"/>
      <c r="Q938" s="89"/>
      <c r="R938" s="191"/>
      <c r="S938" s="191"/>
      <c r="T938" s="89"/>
      <c r="U938" s="89"/>
      <c r="V938" s="89"/>
      <c r="W938" s="191"/>
      <c r="X938" s="191"/>
      <c r="Z938" s="45"/>
      <c r="AA938" s="45"/>
      <c r="AB938" s="45"/>
    </row>
    <row r="939" spans="3:28" ht="15" customHeight="1" x14ac:dyDescent="0.25">
      <c r="C939" s="89"/>
      <c r="E939" s="89"/>
      <c r="F939" s="89"/>
      <c r="G939" s="89"/>
      <c r="H939" s="89"/>
      <c r="I939" s="89"/>
      <c r="J939" s="89"/>
      <c r="K939" s="89"/>
      <c r="L939" s="89"/>
      <c r="M939" s="89"/>
      <c r="N939" s="89"/>
      <c r="O939" s="89"/>
      <c r="P939" s="89"/>
      <c r="Q939" s="89"/>
      <c r="R939" s="191"/>
      <c r="S939" s="191"/>
      <c r="T939" s="89"/>
      <c r="U939" s="89"/>
      <c r="V939" s="89"/>
      <c r="W939" s="191"/>
      <c r="X939" s="191"/>
      <c r="Z939" s="45"/>
      <c r="AA939" s="45"/>
      <c r="AB939" s="45"/>
    </row>
    <row r="940" spans="3:28" ht="15" customHeight="1" x14ac:dyDescent="0.25">
      <c r="C940" s="89"/>
      <c r="E940" s="89"/>
      <c r="F940" s="89"/>
      <c r="G940" s="89"/>
      <c r="H940" s="89"/>
      <c r="I940" s="89"/>
      <c r="J940" s="89"/>
      <c r="K940" s="89"/>
      <c r="L940" s="89"/>
      <c r="M940" s="89"/>
      <c r="N940" s="89"/>
      <c r="O940" s="89"/>
      <c r="P940" s="89"/>
      <c r="Q940" s="89"/>
      <c r="R940" s="191"/>
      <c r="S940" s="191"/>
      <c r="T940" s="89"/>
      <c r="U940" s="89"/>
      <c r="V940" s="89"/>
      <c r="W940" s="191"/>
      <c r="X940" s="191"/>
      <c r="Z940" s="45"/>
      <c r="AA940" s="45"/>
      <c r="AB940" s="45"/>
    </row>
    <row r="941" spans="3:28" ht="15" customHeight="1" x14ac:dyDescent="0.25">
      <c r="C941" s="89"/>
      <c r="E941" s="89"/>
      <c r="F941" s="89"/>
      <c r="G941" s="89"/>
      <c r="H941" s="89"/>
      <c r="I941" s="89"/>
      <c r="J941" s="89"/>
      <c r="K941" s="89"/>
      <c r="L941" s="89"/>
      <c r="M941" s="89"/>
      <c r="N941" s="89"/>
      <c r="O941" s="89"/>
      <c r="P941" s="89"/>
      <c r="Q941" s="89"/>
      <c r="R941" s="191"/>
      <c r="S941" s="191"/>
      <c r="T941" s="89"/>
      <c r="U941" s="89"/>
      <c r="V941" s="89"/>
      <c r="W941" s="191"/>
      <c r="X941" s="191"/>
      <c r="Z941" s="45"/>
      <c r="AA941" s="45"/>
      <c r="AB941" s="45"/>
    </row>
    <row r="942" spans="3:28" ht="15" customHeight="1" x14ac:dyDescent="0.25">
      <c r="C942" s="89"/>
      <c r="E942" s="89"/>
      <c r="F942" s="89"/>
      <c r="G942" s="89"/>
      <c r="H942" s="89"/>
      <c r="I942" s="89"/>
      <c r="J942" s="89"/>
      <c r="K942" s="89"/>
      <c r="L942" s="89"/>
      <c r="M942" s="89"/>
      <c r="N942" s="89"/>
      <c r="O942" s="89"/>
      <c r="P942" s="89"/>
      <c r="Q942" s="89"/>
      <c r="R942" s="191"/>
      <c r="S942" s="191"/>
      <c r="T942" s="89"/>
      <c r="U942" s="89"/>
      <c r="V942" s="89"/>
      <c r="W942" s="191"/>
      <c r="X942" s="191"/>
      <c r="Z942" s="45"/>
      <c r="AA942" s="45"/>
      <c r="AB942" s="45"/>
    </row>
    <row r="943" spans="3:28" ht="15" customHeight="1" x14ac:dyDescent="0.25">
      <c r="C943" s="89"/>
      <c r="E943" s="89"/>
      <c r="F943" s="89"/>
      <c r="G943" s="89"/>
      <c r="H943" s="89"/>
      <c r="I943" s="89"/>
      <c r="J943" s="89"/>
      <c r="K943" s="89"/>
      <c r="L943" s="89"/>
      <c r="M943" s="89"/>
      <c r="N943" s="89"/>
      <c r="O943" s="89"/>
      <c r="P943" s="89"/>
      <c r="Q943" s="89"/>
      <c r="R943" s="191"/>
      <c r="S943" s="191"/>
      <c r="T943" s="89"/>
      <c r="U943" s="89"/>
      <c r="V943" s="89"/>
      <c r="W943" s="191"/>
      <c r="X943" s="191"/>
      <c r="Z943" s="45"/>
      <c r="AA943" s="45"/>
      <c r="AB943" s="45"/>
    </row>
    <row r="944" spans="3:28" ht="15" customHeight="1" x14ac:dyDescent="0.25">
      <c r="C944" s="89"/>
      <c r="E944" s="89"/>
      <c r="F944" s="89"/>
      <c r="G944" s="89"/>
      <c r="H944" s="89"/>
      <c r="I944" s="89"/>
      <c r="J944" s="89"/>
      <c r="K944" s="89"/>
      <c r="L944" s="89"/>
      <c r="M944" s="89"/>
      <c r="N944" s="89"/>
      <c r="O944" s="89"/>
      <c r="P944" s="89"/>
      <c r="Q944" s="89"/>
      <c r="R944" s="191"/>
      <c r="S944" s="191"/>
      <c r="T944" s="89"/>
      <c r="U944" s="89"/>
      <c r="V944" s="89"/>
      <c r="W944" s="191"/>
      <c r="X944" s="191"/>
      <c r="Z944" s="45"/>
      <c r="AA944" s="45"/>
      <c r="AB944" s="45"/>
    </row>
    <row r="945" spans="3:28" ht="15" customHeight="1" x14ac:dyDescent="0.25">
      <c r="C945" s="89"/>
      <c r="E945" s="89"/>
      <c r="F945" s="89"/>
      <c r="G945" s="89"/>
      <c r="H945" s="89"/>
      <c r="I945" s="89"/>
      <c r="J945" s="89"/>
      <c r="K945" s="89"/>
      <c r="L945" s="89"/>
      <c r="M945" s="89"/>
      <c r="N945" s="89"/>
      <c r="O945" s="89"/>
      <c r="P945" s="89"/>
      <c r="Q945" s="89"/>
      <c r="R945" s="191"/>
      <c r="S945" s="191"/>
      <c r="T945" s="89"/>
      <c r="U945" s="89"/>
      <c r="V945" s="89"/>
      <c r="W945" s="191"/>
      <c r="X945" s="191"/>
      <c r="Z945" s="45"/>
      <c r="AA945" s="45"/>
      <c r="AB945" s="45"/>
    </row>
    <row r="946" spans="3:28" ht="15" customHeight="1" x14ac:dyDescent="0.25">
      <c r="C946" s="89"/>
      <c r="E946" s="89"/>
      <c r="F946" s="89"/>
      <c r="G946" s="89"/>
      <c r="H946" s="89"/>
      <c r="I946" s="89"/>
      <c r="J946" s="89"/>
      <c r="K946" s="89"/>
      <c r="L946" s="89"/>
      <c r="M946" s="89"/>
      <c r="N946" s="89"/>
      <c r="O946" s="89"/>
      <c r="P946" s="89"/>
      <c r="Q946" s="89"/>
      <c r="R946" s="191"/>
      <c r="S946" s="191"/>
      <c r="T946" s="89"/>
      <c r="U946" s="89"/>
      <c r="V946" s="89"/>
      <c r="W946" s="191"/>
      <c r="X946" s="191"/>
      <c r="Z946" s="45"/>
      <c r="AA946" s="45"/>
      <c r="AB946" s="45"/>
    </row>
    <row r="947" spans="3:28" ht="15" customHeight="1" x14ac:dyDescent="0.25">
      <c r="C947" s="89"/>
      <c r="E947" s="89"/>
      <c r="F947" s="89"/>
      <c r="G947" s="89"/>
      <c r="H947" s="89"/>
      <c r="I947" s="89"/>
      <c r="J947" s="89"/>
      <c r="K947" s="89"/>
      <c r="L947" s="89"/>
      <c r="M947" s="89"/>
      <c r="N947" s="89"/>
      <c r="O947" s="89"/>
      <c r="P947" s="89"/>
      <c r="Q947" s="89"/>
      <c r="R947" s="191"/>
      <c r="S947" s="191"/>
      <c r="T947" s="89"/>
      <c r="U947" s="89"/>
      <c r="V947" s="89"/>
      <c r="W947" s="191"/>
      <c r="X947" s="191"/>
      <c r="Z947" s="45"/>
      <c r="AA947" s="45"/>
      <c r="AB947" s="45"/>
    </row>
    <row r="948" spans="3:28" ht="15" customHeight="1" x14ac:dyDescent="0.25">
      <c r="C948" s="89"/>
      <c r="E948" s="89"/>
      <c r="F948" s="89"/>
      <c r="G948" s="89"/>
      <c r="H948" s="89"/>
      <c r="I948" s="89"/>
      <c r="J948" s="89"/>
      <c r="K948" s="89"/>
      <c r="L948" s="89"/>
      <c r="M948" s="89"/>
      <c r="N948" s="89"/>
      <c r="O948" s="89"/>
      <c r="P948" s="89"/>
      <c r="Q948" s="89"/>
      <c r="R948" s="191"/>
      <c r="S948" s="191"/>
      <c r="T948" s="89"/>
      <c r="U948" s="89"/>
      <c r="V948" s="89"/>
      <c r="W948" s="191"/>
      <c r="X948" s="191"/>
      <c r="Z948" s="45"/>
      <c r="AA948" s="45"/>
      <c r="AB948" s="45"/>
    </row>
    <row r="949" spans="3:28" ht="15" customHeight="1" x14ac:dyDescent="0.25">
      <c r="C949" s="89"/>
      <c r="E949" s="89"/>
      <c r="F949" s="89"/>
      <c r="G949" s="89"/>
      <c r="H949" s="89"/>
      <c r="I949" s="89"/>
      <c r="J949" s="89"/>
      <c r="K949" s="89"/>
      <c r="L949" s="89"/>
      <c r="M949" s="89"/>
      <c r="N949" s="89"/>
      <c r="O949" s="89"/>
      <c r="P949" s="89"/>
      <c r="Q949" s="89"/>
      <c r="R949" s="191"/>
      <c r="S949" s="191"/>
      <c r="T949" s="89"/>
      <c r="U949" s="89"/>
      <c r="V949" s="89"/>
      <c r="W949" s="191"/>
      <c r="X949" s="191"/>
      <c r="Z949" s="45"/>
      <c r="AA949" s="45"/>
      <c r="AB949" s="45"/>
    </row>
    <row r="950" spans="3:28" ht="15" customHeight="1" x14ac:dyDescent="0.25">
      <c r="C950" s="89"/>
      <c r="E950" s="89"/>
      <c r="F950" s="89"/>
      <c r="G950" s="89"/>
      <c r="H950" s="89"/>
      <c r="I950" s="89"/>
      <c r="J950" s="89"/>
      <c r="K950" s="89"/>
      <c r="L950" s="89"/>
      <c r="M950" s="89"/>
      <c r="N950" s="89"/>
      <c r="O950" s="89"/>
      <c r="P950" s="89"/>
      <c r="Q950" s="89"/>
      <c r="R950" s="191"/>
      <c r="S950" s="191"/>
      <c r="T950" s="89"/>
      <c r="U950" s="89"/>
      <c r="V950" s="89"/>
      <c r="W950" s="191"/>
      <c r="X950" s="191"/>
      <c r="Z950" s="45"/>
      <c r="AA950" s="45"/>
      <c r="AB950" s="45"/>
    </row>
    <row r="951" spans="3:28" ht="15" customHeight="1" x14ac:dyDescent="0.25">
      <c r="C951" s="89"/>
      <c r="E951" s="89"/>
      <c r="F951" s="89"/>
      <c r="G951" s="89"/>
      <c r="H951" s="89"/>
      <c r="I951" s="89"/>
      <c r="J951" s="89"/>
      <c r="K951" s="89"/>
      <c r="L951" s="89"/>
      <c r="M951" s="89"/>
      <c r="N951" s="89"/>
      <c r="O951" s="89"/>
      <c r="P951" s="89"/>
      <c r="Q951" s="89"/>
      <c r="R951" s="191"/>
      <c r="S951" s="191"/>
      <c r="T951" s="89"/>
      <c r="U951" s="89"/>
      <c r="V951" s="89"/>
      <c r="W951" s="191"/>
      <c r="X951" s="191"/>
      <c r="Z951" s="45"/>
      <c r="AA951" s="45"/>
      <c r="AB951" s="45"/>
    </row>
    <row r="952" spans="3:28" ht="15" customHeight="1" x14ac:dyDescent="0.25">
      <c r="C952" s="89"/>
      <c r="E952" s="89"/>
      <c r="F952" s="89"/>
      <c r="G952" s="89"/>
      <c r="H952" s="89"/>
      <c r="I952" s="89"/>
      <c r="J952" s="89"/>
      <c r="K952" s="89"/>
      <c r="L952" s="89"/>
      <c r="M952" s="89"/>
      <c r="N952" s="89"/>
      <c r="O952" s="89"/>
      <c r="P952" s="89"/>
      <c r="Q952" s="89"/>
      <c r="R952" s="191"/>
      <c r="S952" s="191"/>
      <c r="T952" s="89"/>
      <c r="U952" s="89"/>
      <c r="V952" s="89"/>
      <c r="W952" s="191"/>
      <c r="X952" s="191"/>
      <c r="Z952" s="45"/>
      <c r="AA952" s="45"/>
      <c r="AB952" s="45"/>
    </row>
    <row r="953" spans="3:28" ht="15" customHeight="1" x14ac:dyDescent="0.25">
      <c r="C953" s="89"/>
      <c r="E953" s="89"/>
      <c r="F953" s="89"/>
      <c r="G953" s="89"/>
      <c r="H953" s="89"/>
      <c r="I953" s="89"/>
      <c r="J953" s="89"/>
      <c r="K953" s="89"/>
      <c r="L953" s="89"/>
      <c r="M953" s="89"/>
      <c r="N953" s="89"/>
      <c r="O953" s="89"/>
      <c r="P953" s="89"/>
      <c r="Q953" s="89"/>
      <c r="R953" s="191"/>
      <c r="S953" s="191"/>
      <c r="T953" s="89"/>
      <c r="U953" s="89"/>
      <c r="V953" s="89"/>
      <c r="W953" s="191"/>
      <c r="X953" s="191"/>
      <c r="Z953" s="45"/>
      <c r="AA953" s="45"/>
      <c r="AB953" s="45"/>
    </row>
    <row r="954" spans="3:28" ht="15" customHeight="1" x14ac:dyDescent="0.25">
      <c r="C954" s="89"/>
      <c r="E954" s="89"/>
      <c r="F954" s="89"/>
      <c r="G954" s="89"/>
      <c r="H954" s="89"/>
      <c r="I954" s="89"/>
      <c r="J954" s="89"/>
      <c r="K954" s="89"/>
      <c r="L954" s="89"/>
      <c r="M954" s="89"/>
      <c r="N954" s="89"/>
      <c r="O954" s="89"/>
      <c r="P954" s="89"/>
      <c r="Q954" s="89"/>
      <c r="R954" s="191"/>
      <c r="S954" s="191"/>
      <c r="T954" s="89"/>
      <c r="U954" s="89"/>
      <c r="V954" s="89"/>
      <c r="W954" s="191"/>
      <c r="X954" s="191"/>
      <c r="Z954" s="45"/>
      <c r="AA954" s="45"/>
      <c r="AB954" s="45"/>
    </row>
    <row r="955" spans="3:28" ht="15" customHeight="1" x14ac:dyDescent="0.25">
      <c r="C955" s="89"/>
      <c r="E955" s="89"/>
      <c r="F955" s="89"/>
      <c r="G955" s="89"/>
      <c r="H955" s="89"/>
      <c r="I955" s="89"/>
      <c r="J955" s="89"/>
      <c r="K955" s="89"/>
      <c r="L955" s="89"/>
      <c r="M955" s="89"/>
      <c r="N955" s="89"/>
      <c r="O955" s="89"/>
      <c r="P955" s="89"/>
      <c r="Q955" s="89"/>
      <c r="R955" s="191"/>
      <c r="S955" s="191"/>
      <c r="T955" s="89"/>
      <c r="U955" s="89"/>
      <c r="V955" s="89"/>
      <c r="W955" s="191"/>
      <c r="X955" s="191"/>
      <c r="Z955" s="45"/>
      <c r="AA955" s="45"/>
      <c r="AB955" s="45"/>
    </row>
    <row r="956" spans="3:28" ht="15" customHeight="1" x14ac:dyDescent="0.25">
      <c r="C956" s="89"/>
      <c r="E956" s="89"/>
      <c r="F956" s="89"/>
      <c r="G956" s="89"/>
      <c r="H956" s="89"/>
      <c r="I956" s="89"/>
      <c r="J956" s="89"/>
      <c r="K956" s="89"/>
      <c r="L956" s="89"/>
      <c r="M956" s="89"/>
      <c r="N956" s="89"/>
      <c r="O956" s="89"/>
      <c r="P956" s="89"/>
      <c r="Q956" s="89"/>
      <c r="R956" s="191"/>
      <c r="S956" s="191"/>
      <c r="T956" s="89"/>
      <c r="U956" s="89"/>
      <c r="V956" s="89"/>
      <c r="W956" s="191"/>
      <c r="X956" s="191"/>
      <c r="Z956" s="45"/>
      <c r="AA956" s="45"/>
      <c r="AB956" s="45"/>
    </row>
    <row r="957" spans="3:28" ht="15" customHeight="1" x14ac:dyDescent="0.25">
      <c r="C957" s="89"/>
      <c r="E957" s="89"/>
      <c r="F957" s="89"/>
      <c r="G957" s="89"/>
      <c r="H957" s="89"/>
      <c r="I957" s="89"/>
      <c r="J957" s="89"/>
      <c r="K957" s="89"/>
      <c r="L957" s="89"/>
      <c r="M957" s="89"/>
      <c r="N957" s="89"/>
      <c r="O957" s="89"/>
      <c r="P957" s="89"/>
      <c r="Q957" s="89"/>
      <c r="R957" s="191"/>
      <c r="S957" s="191"/>
      <c r="T957" s="89"/>
      <c r="U957" s="89"/>
      <c r="V957" s="89"/>
      <c r="W957" s="191"/>
      <c r="X957" s="191"/>
      <c r="Z957" s="45"/>
      <c r="AA957" s="45"/>
      <c r="AB957" s="45"/>
    </row>
    <row r="958" spans="3:28" ht="15" customHeight="1" x14ac:dyDescent="0.25">
      <c r="C958" s="89"/>
      <c r="E958" s="89"/>
      <c r="F958" s="89"/>
      <c r="G958" s="89"/>
      <c r="H958" s="89"/>
      <c r="I958" s="89"/>
      <c r="J958" s="89"/>
      <c r="K958" s="89"/>
      <c r="L958" s="89"/>
      <c r="M958" s="89"/>
      <c r="N958" s="89"/>
      <c r="O958" s="89"/>
      <c r="P958" s="89"/>
      <c r="Q958" s="89"/>
      <c r="R958" s="191"/>
      <c r="S958" s="191"/>
      <c r="T958" s="89"/>
      <c r="U958" s="89"/>
      <c r="V958" s="89"/>
      <c r="W958" s="191"/>
      <c r="X958" s="191"/>
      <c r="Z958" s="45"/>
      <c r="AA958" s="45"/>
      <c r="AB958" s="45"/>
    </row>
    <row r="959" spans="3:28" ht="15" customHeight="1" x14ac:dyDescent="0.25">
      <c r="C959" s="89"/>
      <c r="E959" s="89"/>
      <c r="F959" s="89"/>
      <c r="G959" s="89"/>
      <c r="H959" s="89"/>
      <c r="I959" s="89"/>
      <c r="J959" s="89"/>
      <c r="K959" s="89"/>
      <c r="L959" s="89"/>
      <c r="M959" s="89"/>
      <c r="N959" s="89"/>
      <c r="O959" s="89"/>
      <c r="P959" s="89"/>
      <c r="Q959" s="89"/>
      <c r="R959" s="191"/>
      <c r="S959" s="191"/>
      <c r="T959" s="89"/>
      <c r="U959" s="89"/>
      <c r="V959" s="89"/>
      <c r="W959" s="191"/>
      <c r="X959" s="191"/>
      <c r="Z959" s="45"/>
      <c r="AA959" s="45"/>
      <c r="AB959" s="45"/>
    </row>
    <row r="960" spans="3:28" ht="15" customHeight="1" x14ac:dyDescent="0.25">
      <c r="C960" s="89"/>
      <c r="E960" s="89"/>
      <c r="F960" s="89"/>
      <c r="G960" s="89"/>
      <c r="H960" s="89"/>
      <c r="I960" s="89"/>
      <c r="J960" s="89"/>
      <c r="K960" s="89"/>
      <c r="L960" s="89"/>
      <c r="M960" s="89"/>
      <c r="N960" s="89"/>
      <c r="O960" s="89"/>
      <c r="P960" s="89"/>
      <c r="Q960" s="89"/>
      <c r="R960" s="191"/>
      <c r="S960" s="191"/>
      <c r="T960" s="89"/>
      <c r="U960" s="89"/>
      <c r="V960" s="89"/>
      <c r="W960" s="191"/>
      <c r="X960" s="191"/>
      <c r="Z960" s="45"/>
      <c r="AA960" s="45"/>
      <c r="AB960" s="45"/>
    </row>
    <row r="961" spans="3:28" ht="15" customHeight="1" x14ac:dyDescent="0.25">
      <c r="C961" s="89"/>
      <c r="E961" s="89"/>
      <c r="F961" s="89"/>
      <c r="G961" s="89"/>
      <c r="H961" s="89"/>
      <c r="I961" s="89"/>
      <c r="J961" s="89"/>
      <c r="K961" s="89"/>
      <c r="L961" s="89"/>
      <c r="M961" s="89"/>
      <c r="N961" s="89"/>
      <c r="O961" s="89"/>
      <c r="P961" s="89"/>
      <c r="Q961" s="89"/>
      <c r="R961" s="191"/>
      <c r="S961" s="191"/>
      <c r="T961" s="89"/>
      <c r="U961" s="89"/>
      <c r="V961" s="89"/>
      <c r="W961" s="191"/>
      <c r="X961" s="191"/>
      <c r="Z961" s="45"/>
      <c r="AA961" s="45"/>
      <c r="AB961" s="45"/>
    </row>
    <row r="962" spans="3:28" ht="15" customHeight="1" x14ac:dyDescent="0.25">
      <c r="C962" s="89"/>
      <c r="E962" s="89"/>
      <c r="F962" s="89"/>
      <c r="G962" s="89"/>
      <c r="H962" s="89"/>
      <c r="I962" s="89"/>
      <c r="J962" s="89"/>
      <c r="K962" s="89"/>
      <c r="L962" s="89"/>
      <c r="M962" s="89"/>
      <c r="N962" s="89"/>
      <c r="O962" s="89"/>
      <c r="P962" s="89"/>
      <c r="Q962" s="89"/>
      <c r="R962" s="191"/>
      <c r="S962" s="191"/>
      <c r="T962" s="89"/>
      <c r="U962" s="89"/>
      <c r="V962" s="89"/>
      <c r="W962" s="191"/>
      <c r="X962" s="191"/>
      <c r="Z962" s="45"/>
      <c r="AA962" s="45"/>
      <c r="AB962" s="45"/>
    </row>
    <row r="963" spans="3:28" ht="15" customHeight="1" x14ac:dyDescent="0.25">
      <c r="C963" s="89"/>
      <c r="E963" s="89"/>
      <c r="F963" s="89"/>
      <c r="G963" s="89"/>
      <c r="H963" s="89"/>
      <c r="I963" s="89"/>
      <c r="J963" s="89"/>
      <c r="K963" s="89"/>
      <c r="L963" s="89"/>
      <c r="M963" s="89"/>
      <c r="N963" s="89"/>
      <c r="O963" s="89"/>
      <c r="P963" s="89"/>
      <c r="Q963" s="89"/>
      <c r="R963" s="191"/>
      <c r="S963" s="191"/>
      <c r="T963" s="89"/>
      <c r="U963" s="89"/>
      <c r="V963" s="89"/>
      <c r="W963" s="191"/>
      <c r="X963" s="191"/>
      <c r="Z963" s="45"/>
      <c r="AA963" s="45"/>
      <c r="AB963" s="45"/>
    </row>
    <row r="964" spans="3:28" ht="15" customHeight="1" x14ac:dyDescent="0.25">
      <c r="C964" s="89"/>
      <c r="E964" s="89"/>
      <c r="F964" s="89"/>
      <c r="G964" s="89"/>
      <c r="H964" s="89"/>
      <c r="I964" s="89"/>
      <c r="J964" s="89"/>
      <c r="K964" s="89"/>
      <c r="L964" s="89"/>
      <c r="M964" s="89"/>
      <c r="N964" s="89"/>
      <c r="O964" s="89"/>
      <c r="P964" s="89"/>
      <c r="Q964" s="89"/>
      <c r="R964" s="191"/>
      <c r="S964" s="191"/>
      <c r="T964" s="89"/>
      <c r="U964" s="89"/>
      <c r="V964" s="89"/>
      <c r="W964" s="191"/>
      <c r="X964" s="191"/>
      <c r="Z964" s="45"/>
      <c r="AA964" s="45"/>
      <c r="AB964" s="45"/>
    </row>
    <row r="965" spans="3:28" ht="15" customHeight="1" x14ac:dyDescent="0.25">
      <c r="C965" s="89"/>
      <c r="E965" s="89"/>
      <c r="F965" s="89"/>
      <c r="G965" s="89"/>
      <c r="H965" s="89"/>
      <c r="I965" s="89"/>
      <c r="J965" s="89"/>
      <c r="K965" s="89"/>
      <c r="L965" s="89"/>
      <c r="M965" s="89"/>
      <c r="N965" s="89"/>
      <c r="O965" s="89"/>
      <c r="P965" s="89"/>
      <c r="Q965" s="89"/>
      <c r="R965" s="191"/>
      <c r="S965" s="191"/>
      <c r="T965" s="89"/>
      <c r="U965" s="89"/>
      <c r="V965" s="89"/>
      <c r="W965" s="191"/>
      <c r="X965" s="191"/>
      <c r="Z965" s="45"/>
      <c r="AA965" s="45"/>
      <c r="AB965" s="45"/>
    </row>
    <row r="966" spans="3:28" ht="15" customHeight="1" x14ac:dyDescent="0.25">
      <c r="C966" s="89"/>
      <c r="E966" s="89"/>
      <c r="F966" s="89"/>
      <c r="G966" s="89"/>
      <c r="H966" s="89"/>
      <c r="I966" s="89"/>
      <c r="J966" s="89"/>
      <c r="K966" s="89"/>
      <c r="L966" s="89"/>
      <c r="M966" s="89"/>
      <c r="N966" s="89"/>
      <c r="O966" s="89"/>
      <c r="P966" s="89"/>
      <c r="Q966" s="89"/>
      <c r="R966" s="191"/>
      <c r="S966" s="191"/>
      <c r="T966" s="89"/>
      <c r="U966" s="89"/>
      <c r="V966" s="89"/>
      <c r="W966" s="191"/>
      <c r="X966" s="191"/>
      <c r="Z966" s="45"/>
      <c r="AA966" s="45"/>
      <c r="AB966" s="45"/>
    </row>
    <row r="967" spans="3:28" ht="15" customHeight="1" x14ac:dyDescent="0.25">
      <c r="C967" s="89"/>
      <c r="E967" s="89"/>
      <c r="F967" s="89"/>
      <c r="G967" s="89"/>
      <c r="H967" s="89"/>
      <c r="I967" s="89"/>
      <c r="J967" s="89"/>
      <c r="K967" s="89"/>
      <c r="L967" s="89"/>
      <c r="M967" s="89"/>
      <c r="N967" s="89"/>
      <c r="O967" s="89"/>
      <c r="P967" s="89"/>
      <c r="Q967" s="89"/>
      <c r="R967" s="191"/>
      <c r="S967" s="191"/>
      <c r="T967" s="89"/>
      <c r="U967" s="89"/>
      <c r="V967" s="89"/>
      <c r="W967" s="191"/>
      <c r="X967" s="191"/>
      <c r="Z967" s="45"/>
      <c r="AA967" s="45"/>
      <c r="AB967" s="45"/>
    </row>
    <row r="968" spans="3:28" ht="15" customHeight="1" x14ac:dyDescent="0.25">
      <c r="C968" s="89"/>
      <c r="E968" s="89"/>
      <c r="F968" s="89"/>
      <c r="G968" s="89"/>
      <c r="H968" s="89"/>
      <c r="I968" s="89"/>
      <c r="J968" s="89"/>
      <c r="K968" s="89"/>
      <c r="L968" s="89"/>
      <c r="M968" s="89"/>
      <c r="N968" s="89"/>
      <c r="O968" s="89"/>
      <c r="P968" s="89"/>
      <c r="Q968" s="89"/>
      <c r="R968" s="191"/>
      <c r="S968" s="191"/>
      <c r="T968" s="89"/>
      <c r="U968" s="89"/>
      <c r="V968" s="89"/>
      <c r="W968" s="191"/>
      <c r="X968" s="191"/>
      <c r="Z968" s="45"/>
      <c r="AA968" s="45"/>
      <c r="AB968" s="45"/>
    </row>
    <row r="969" spans="3:28" ht="15" customHeight="1" x14ac:dyDescent="0.25">
      <c r="C969" s="89"/>
      <c r="E969" s="89"/>
      <c r="F969" s="89"/>
      <c r="G969" s="89"/>
      <c r="H969" s="89"/>
      <c r="I969" s="89"/>
      <c r="J969" s="89"/>
      <c r="K969" s="89"/>
      <c r="L969" s="89"/>
      <c r="M969" s="89"/>
      <c r="N969" s="89"/>
      <c r="O969" s="89"/>
      <c r="P969" s="89"/>
      <c r="Q969" s="89"/>
      <c r="R969" s="191"/>
      <c r="S969" s="191"/>
      <c r="T969" s="89"/>
      <c r="U969" s="89"/>
      <c r="V969" s="89"/>
      <c r="W969" s="191"/>
      <c r="X969" s="191"/>
      <c r="Z969" s="45"/>
      <c r="AA969" s="45"/>
      <c r="AB969" s="45"/>
    </row>
    <row r="970" spans="3:28" ht="15" customHeight="1" x14ac:dyDescent="0.25">
      <c r="C970" s="89"/>
      <c r="E970" s="89"/>
      <c r="F970" s="89"/>
      <c r="G970" s="89"/>
      <c r="H970" s="89"/>
      <c r="I970" s="89"/>
      <c r="J970" s="89"/>
      <c r="K970" s="89"/>
      <c r="L970" s="89"/>
      <c r="M970" s="89"/>
      <c r="N970" s="89"/>
      <c r="O970" s="89"/>
      <c r="P970" s="89"/>
      <c r="Q970" s="89"/>
      <c r="R970" s="191"/>
      <c r="S970" s="191"/>
      <c r="T970" s="89"/>
      <c r="U970" s="89"/>
      <c r="V970" s="89"/>
      <c r="W970" s="191"/>
      <c r="X970" s="191"/>
      <c r="Z970" s="45"/>
      <c r="AA970" s="45"/>
      <c r="AB970" s="45"/>
    </row>
    <row r="971" spans="3:28" ht="15" customHeight="1" x14ac:dyDescent="0.25">
      <c r="C971" s="89"/>
      <c r="E971" s="89"/>
      <c r="F971" s="89"/>
      <c r="G971" s="89"/>
      <c r="H971" s="89"/>
      <c r="I971" s="89"/>
      <c r="J971" s="89"/>
      <c r="K971" s="89"/>
      <c r="L971" s="89"/>
      <c r="M971" s="89"/>
      <c r="N971" s="89"/>
      <c r="O971" s="89"/>
      <c r="P971" s="89"/>
      <c r="Q971" s="89"/>
      <c r="R971" s="191"/>
      <c r="S971" s="191"/>
      <c r="T971" s="89"/>
      <c r="U971" s="89"/>
      <c r="V971" s="89"/>
      <c r="W971" s="191"/>
      <c r="X971" s="191"/>
      <c r="Z971" s="45"/>
      <c r="AA971" s="45"/>
      <c r="AB971" s="45"/>
    </row>
    <row r="972" spans="3:28" ht="15" customHeight="1" x14ac:dyDescent="0.25">
      <c r="C972" s="89"/>
      <c r="E972" s="89"/>
      <c r="F972" s="89"/>
      <c r="G972" s="89"/>
      <c r="H972" s="89"/>
      <c r="I972" s="89"/>
      <c r="J972" s="89"/>
      <c r="K972" s="89"/>
      <c r="L972" s="89"/>
      <c r="M972" s="89"/>
      <c r="N972" s="89"/>
      <c r="O972" s="89"/>
      <c r="P972" s="89"/>
      <c r="Q972" s="89"/>
      <c r="R972" s="191"/>
      <c r="S972" s="191"/>
      <c r="T972" s="89"/>
      <c r="U972" s="89"/>
      <c r="V972" s="89"/>
      <c r="W972" s="191"/>
      <c r="X972" s="191"/>
      <c r="Z972" s="45"/>
      <c r="AA972" s="45"/>
      <c r="AB972" s="45"/>
    </row>
    <row r="973" spans="3:28" ht="15" customHeight="1" x14ac:dyDescent="0.25">
      <c r="C973" s="89"/>
      <c r="E973" s="89"/>
      <c r="F973" s="89"/>
      <c r="G973" s="89"/>
      <c r="H973" s="89"/>
      <c r="I973" s="89"/>
      <c r="J973" s="89"/>
      <c r="K973" s="89"/>
      <c r="L973" s="89"/>
      <c r="M973" s="89"/>
      <c r="N973" s="89"/>
      <c r="O973" s="89"/>
      <c r="P973" s="89"/>
      <c r="Q973" s="89"/>
      <c r="R973" s="191"/>
      <c r="S973" s="191"/>
      <c r="T973" s="89"/>
      <c r="U973" s="89"/>
      <c r="V973" s="89"/>
      <c r="W973" s="191"/>
      <c r="X973" s="191"/>
      <c r="Z973" s="45"/>
      <c r="AA973" s="45"/>
      <c r="AB973" s="45"/>
    </row>
    <row r="974" spans="3:28" ht="15" customHeight="1" x14ac:dyDescent="0.25">
      <c r="C974" s="89"/>
      <c r="E974" s="89"/>
      <c r="F974" s="89"/>
      <c r="G974" s="89"/>
      <c r="H974" s="89"/>
      <c r="I974" s="89"/>
      <c r="J974" s="89"/>
      <c r="K974" s="89"/>
      <c r="L974" s="89"/>
      <c r="M974" s="89"/>
      <c r="N974" s="89"/>
      <c r="O974" s="89"/>
      <c r="P974" s="89"/>
      <c r="Q974" s="89"/>
      <c r="R974" s="191"/>
      <c r="S974" s="191"/>
      <c r="T974" s="89"/>
      <c r="U974" s="89"/>
      <c r="V974" s="89"/>
      <c r="W974" s="191"/>
      <c r="X974" s="191"/>
      <c r="Z974" s="45"/>
      <c r="AA974" s="45"/>
      <c r="AB974" s="45"/>
    </row>
    <row r="975" spans="3:28" ht="15" customHeight="1" x14ac:dyDescent="0.25">
      <c r="C975" s="89"/>
      <c r="E975" s="89"/>
      <c r="F975" s="89"/>
      <c r="G975" s="89"/>
      <c r="H975" s="89"/>
      <c r="I975" s="89"/>
      <c r="J975" s="89"/>
      <c r="K975" s="89"/>
      <c r="L975" s="89"/>
      <c r="M975" s="89"/>
      <c r="N975" s="89"/>
      <c r="O975" s="89"/>
      <c r="P975" s="89"/>
      <c r="Q975" s="89"/>
      <c r="R975" s="191"/>
      <c r="S975" s="191"/>
      <c r="T975" s="89"/>
      <c r="U975" s="89"/>
      <c r="V975" s="89"/>
      <c r="W975" s="191"/>
      <c r="X975" s="191"/>
      <c r="Z975" s="45"/>
      <c r="AA975" s="45"/>
      <c r="AB975" s="45"/>
    </row>
    <row r="976" spans="3:28" ht="15" customHeight="1" x14ac:dyDescent="0.25">
      <c r="C976" s="89"/>
      <c r="E976" s="89"/>
      <c r="F976" s="89"/>
      <c r="G976" s="89"/>
      <c r="H976" s="89"/>
      <c r="I976" s="89"/>
      <c r="J976" s="89"/>
      <c r="K976" s="89"/>
      <c r="L976" s="89"/>
      <c r="M976" s="89"/>
      <c r="N976" s="89"/>
      <c r="O976" s="89"/>
      <c r="P976" s="89"/>
      <c r="Q976" s="89"/>
      <c r="R976" s="191"/>
      <c r="S976" s="191"/>
      <c r="T976" s="89"/>
      <c r="U976" s="89"/>
      <c r="V976" s="89"/>
      <c r="W976" s="191"/>
      <c r="X976" s="191"/>
      <c r="Z976" s="45"/>
      <c r="AA976" s="45"/>
      <c r="AB976" s="45"/>
    </row>
    <row r="977" spans="3:28" ht="15" customHeight="1" x14ac:dyDescent="0.25">
      <c r="C977" s="89"/>
      <c r="E977" s="89"/>
      <c r="F977" s="89"/>
      <c r="G977" s="89"/>
      <c r="H977" s="89"/>
      <c r="I977" s="89"/>
      <c r="J977" s="89"/>
      <c r="K977" s="89"/>
      <c r="L977" s="89"/>
      <c r="M977" s="89"/>
      <c r="N977" s="89"/>
      <c r="O977" s="89"/>
      <c r="P977" s="89"/>
      <c r="Q977" s="89"/>
      <c r="R977" s="191"/>
      <c r="S977" s="191"/>
      <c r="T977" s="89"/>
      <c r="U977" s="89"/>
      <c r="V977" s="89"/>
      <c r="W977" s="191"/>
      <c r="X977" s="191"/>
      <c r="Z977" s="45"/>
      <c r="AA977" s="45"/>
      <c r="AB977" s="45"/>
    </row>
    <row r="978" spans="3:28" ht="15" customHeight="1" x14ac:dyDescent="0.25">
      <c r="C978" s="89"/>
      <c r="E978" s="89"/>
      <c r="F978" s="89"/>
      <c r="G978" s="89"/>
      <c r="H978" s="89"/>
      <c r="I978" s="89"/>
      <c r="J978" s="89"/>
      <c r="K978" s="89"/>
      <c r="L978" s="89"/>
      <c r="M978" s="89"/>
      <c r="N978" s="89"/>
      <c r="O978" s="89"/>
      <c r="P978" s="89"/>
      <c r="Q978" s="89"/>
      <c r="R978" s="191"/>
      <c r="S978" s="191"/>
      <c r="T978" s="89"/>
      <c r="U978" s="89"/>
      <c r="V978" s="89"/>
      <c r="W978" s="191"/>
      <c r="X978" s="191"/>
      <c r="Z978" s="45"/>
      <c r="AA978" s="45"/>
      <c r="AB978" s="45"/>
    </row>
    <row r="979" spans="3:28" ht="15" customHeight="1" x14ac:dyDescent="0.25">
      <c r="C979" s="89"/>
      <c r="E979" s="89"/>
      <c r="F979" s="89"/>
      <c r="G979" s="89"/>
      <c r="H979" s="89"/>
      <c r="I979" s="89"/>
      <c r="J979" s="89"/>
      <c r="K979" s="89"/>
      <c r="L979" s="89"/>
      <c r="M979" s="89"/>
      <c r="N979" s="89"/>
      <c r="O979" s="89"/>
      <c r="P979" s="89"/>
      <c r="Q979" s="89"/>
      <c r="R979" s="191"/>
      <c r="S979" s="191"/>
      <c r="T979" s="89"/>
      <c r="U979" s="89"/>
      <c r="V979" s="89"/>
      <c r="W979" s="191"/>
      <c r="X979" s="191"/>
      <c r="Z979" s="45"/>
      <c r="AA979" s="45"/>
      <c r="AB979" s="45"/>
    </row>
    <row r="980" spans="3:28" ht="15" customHeight="1" x14ac:dyDescent="0.25">
      <c r="C980" s="89"/>
      <c r="E980" s="89"/>
      <c r="F980" s="89"/>
      <c r="G980" s="89"/>
      <c r="H980" s="89"/>
      <c r="I980" s="89"/>
      <c r="J980" s="89"/>
      <c r="K980" s="89"/>
      <c r="L980" s="89"/>
      <c r="M980" s="89"/>
      <c r="N980" s="89"/>
      <c r="O980" s="89"/>
      <c r="P980" s="89"/>
      <c r="Q980" s="89"/>
      <c r="R980" s="191"/>
      <c r="S980" s="191"/>
      <c r="T980" s="89"/>
      <c r="U980" s="89"/>
      <c r="V980" s="89"/>
      <c r="W980" s="191"/>
      <c r="X980" s="191"/>
      <c r="Z980" s="45"/>
      <c r="AA980" s="45"/>
      <c r="AB980" s="45"/>
    </row>
    <row r="981" spans="3:28" ht="15" customHeight="1" x14ac:dyDescent="0.25">
      <c r="C981" s="89"/>
      <c r="E981" s="89"/>
      <c r="F981" s="89"/>
      <c r="G981" s="89"/>
      <c r="H981" s="89"/>
      <c r="I981" s="89"/>
      <c r="J981" s="89"/>
      <c r="K981" s="89"/>
      <c r="L981" s="89"/>
      <c r="M981" s="89"/>
      <c r="N981" s="89"/>
      <c r="O981" s="89"/>
      <c r="P981" s="89"/>
      <c r="Q981" s="89"/>
      <c r="R981" s="191"/>
      <c r="S981" s="191"/>
      <c r="T981" s="89"/>
      <c r="U981" s="89"/>
      <c r="V981" s="89"/>
      <c r="W981" s="191"/>
      <c r="X981" s="191"/>
      <c r="Z981" s="45"/>
      <c r="AA981" s="45"/>
      <c r="AB981" s="45"/>
    </row>
    <row r="982" spans="3:28" ht="15" customHeight="1" x14ac:dyDescent="0.25">
      <c r="C982" s="89"/>
      <c r="E982" s="89"/>
      <c r="F982" s="89"/>
      <c r="G982" s="89"/>
      <c r="H982" s="89"/>
      <c r="I982" s="89"/>
      <c r="J982" s="89"/>
      <c r="K982" s="89"/>
      <c r="L982" s="89"/>
      <c r="M982" s="89"/>
      <c r="N982" s="89"/>
      <c r="O982" s="89"/>
      <c r="P982" s="89"/>
      <c r="Q982" s="89"/>
      <c r="R982" s="191"/>
      <c r="S982" s="191"/>
      <c r="T982" s="89"/>
      <c r="U982" s="89"/>
      <c r="V982" s="89"/>
      <c r="W982" s="191"/>
      <c r="X982" s="191"/>
      <c r="Z982" s="45"/>
      <c r="AA982" s="45"/>
      <c r="AB982" s="45"/>
    </row>
    <row r="983" spans="3:28" ht="15" customHeight="1" x14ac:dyDescent="0.25">
      <c r="C983" s="89"/>
      <c r="E983" s="89"/>
      <c r="F983" s="89"/>
      <c r="G983" s="89"/>
      <c r="H983" s="89"/>
      <c r="I983" s="89"/>
      <c r="J983" s="89"/>
      <c r="K983" s="89"/>
      <c r="L983" s="89"/>
      <c r="M983" s="89"/>
      <c r="N983" s="89"/>
      <c r="O983" s="89"/>
      <c r="P983" s="89"/>
      <c r="Q983" s="89"/>
      <c r="R983" s="191"/>
      <c r="S983" s="191"/>
      <c r="T983" s="89"/>
      <c r="U983" s="89"/>
      <c r="V983" s="89"/>
      <c r="W983" s="191"/>
      <c r="X983" s="191"/>
      <c r="Z983" s="45"/>
      <c r="AA983" s="45"/>
      <c r="AB983" s="45"/>
    </row>
    <row r="984" spans="3:28" ht="15" customHeight="1" x14ac:dyDescent="0.25">
      <c r="C984" s="89"/>
      <c r="E984" s="89"/>
      <c r="F984" s="89"/>
      <c r="G984" s="89"/>
      <c r="H984" s="89"/>
      <c r="I984" s="89"/>
      <c r="J984" s="89"/>
      <c r="K984" s="89"/>
      <c r="L984" s="89"/>
      <c r="M984" s="89"/>
      <c r="N984" s="89"/>
      <c r="O984" s="89"/>
      <c r="P984" s="89"/>
      <c r="Q984" s="89"/>
      <c r="R984" s="191"/>
      <c r="S984" s="191"/>
      <c r="T984" s="89"/>
      <c r="U984" s="89"/>
      <c r="V984" s="89"/>
      <c r="W984" s="191"/>
      <c r="X984" s="191"/>
      <c r="Z984" s="45"/>
      <c r="AA984" s="45"/>
      <c r="AB984" s="45"/>
    </row>
    <row r="985" spans="3:28" ht="15" customHeight="1" x14ac:dyDescent="0.25">
      <c r="C985" s="89"/>
      <c r="E985" s="89"/>
      <c r="F985" s="89"/>
      <c r="G985" s="89"/>
      <c r="H985" s="89"/>
      <c r="I985" s="89"/>
      <c r="J985" s="89"/>
      <c r="K985" s="89"/>
      <c r="L985" s="89"/>
      <c r="M985" s="89"/>
      <c r="N985" s="89"/>
      <c r="O985" s="89"/>
      <c r="P985" s="89"/>
      <c r="Q985" s="89"/>
      <c r="R985" s="191"/>
      <c r="S985" s="191"/>
      <c r="T985" s="89"/>
      <c r="U985" s="89"/>
      <c r="V985" s="89"/>
      <c r="W985" s="191"/>
      <c r="X985" s="191"/>
      <c r="Z985" s="45"/>
      <c r="AA985" s="45"/>
      <c r="AB985" s="45"/>
    </row>
    <row r="986" spans="3:28" ht="15" customHeight="1" x14ac:dyDescent="0.25">
      <c r="C986" s="89"/>
      <c r="E986" s="89"/>
      <c r="F986" s="89"/>
      <c r="G986" s="89"/>
      <c r="H986" s="89"/>
      <c r="I986" s="89"/>
      <c r="J986" s="89"/>
      <c r="K986" s="89"/>
      <c r="L986" s="89"/>
      <c r="M986" s="89"/>
      <c r="N986" s="89"/>
      <c r="O986" s="89"/>
      <c r="P986" s="89"/>
      <c r="Q986" s="89"/>
      <c r="R986" s="191"/>
      <c r="S986" s="191"/>
      <c r="T986" s="89"/>
      <c r="U986" s="89"/>
      <c r="V986" s="89"/>
      <c r="W986" s="191"/>
      <c r="X986" s="191"/>
      <c r="Z986" s="45"/>
      <c r="AA986" s="45"/>
      <c r="AB986" s="45"/>
    </row>
    <row r="987" spans="3:28" ht="15" customHeight="1" x14ac:dyDescent="0.25">
      <c r="C987" s="89"/>
      <c r="E987" s="89"/>
      <c r="F987" s="89"/>
      <c r="G987" s="89"/>
      <c r="H987" s="89"/>
      <c r="I987" s="89"/>
      <c r="J987" s="89"/>
      <c r="K987" s="89"/>
      <c r="L987" s="89"/>
      <c r="M987" s="89"/>
      <c r="N987" s="89"/>
      <c r="O987" s="89"/>
      <c r="P987" s="89"/>
      <c r="Q987" s="89"/>
      <c r="R987" s="191"/>
      <c r="S987" s="191"/>
      <c r="T987" s="89"/>
      <c r="U987" s="89"/>
      <c r="V987" s="89"/>
      <c r="W987" s="191"/>
      <c r="X987" s="191"/>
      <c r="Z987" s="45"/>
      <c r="AA987" s="45"/>
      <c r="AB987" s="45"/>
    </row>
    <row r="988" spans="3:28" ht="15" customHeight="1" x14ac:dyDescent="0.25">
      <c r="C988" s="89"/>
      <c r="E988" s="89"/>
      <c r="F988" s="89"/>
      <c r="G988" s="89"/>
      <c r="H988" s="89"/>
      <c r="I988" s="89"/>
      <c r="J988" s="89"/>
      <c r="K988" s="89"/>
      <c r="L988" s="89"/>
      <c r="M988" s="89"/>
      <c r="N988" s="89"/>
      <c r="O988" s="89"/>
      <c r="P988" s="89"/>
      <c r="Q988" s="89"/>
      <c r="R988" s="191"/>
      <c r="S988" s="191"/>
      <c r="T988" s="89"/>
      <c r="U988" s="89"/>
      <c r="V988" s="89"/>
      <c r="W988" s="191"/>
      <c r="X988" s="191"/>
      <c r="Z988" s="45"/>
      <c r="AA988" s="45"/>
      <c r="AB988" s="45"/>
    </row>
    <row r="989" spans="3:28" ht="15" customHeight="1" x14ac:dyDescent="0.25">
      <c r="C989" s="89"/>
      <c r="E989" s="89"/>
      <c r="F989" s="89"/>
      <c r="G989" s="89"/>
      <c r="H989" s="89"/>
      <c r="I989" s="89"/>
      <c r="J989" s="89"/>
      <c r="K989" s="89"/>
      <c r="L989" s="89"/>
      <c r="M989" s="89"/>
      <c r="N989" s="89"/>
      <c r="O989" s="89"/>
      <c r="P989" s="89"/>
      <c r="Q989" s="89"/>
      <c r="R989" s="191"/>
      <c r="S989" s="191"/>
      <c r="T989" s="89"/>
      <c r="U989" s="89"/>
      <c r="V989" s="89"/>
      <c r="W989" s="191"/>
      <c r="X989" s="191"/>
      <c r="Z989" s="45"/>
      <c r="AA989" s="45"/>
      <c r="AB989" s="45"/>
    </row>
    <row r="990" spans="3:28" ht="15" customHeight="1" x14ac:dyDescent="0.25">
      <c r="C990" s="89"/>
      <c r="E990" s="89"/>
      <c r="F990" s="89"/>
      <c r="G990" s="89"/>
      <c r="H990" s="89"/>
      <c r="I990" s="89"/>
      <c r="J990" s="89"/>
      <c r="K990" s="89"/>
      <c r="L990" s="89"/>
      <c r="M990" s="89"/>
      <c r="N990" s="89"/>
      <c r="O990" s="89"/>
      <c r="P990" s="89"/>
      <c r="Q990" s="89"/>
      <c r="R990" s="191"/>
      <c r="S990" s="191"/>
      <c r="T990" s="89"/>
      <c r="U990" s="89"/>
      <c r="V990" s="89"/>
      <c r="W990" s="191"/>
      <c r="X990" s="191"/>
      <c r="Z990" s="45"/>
      <c r="AA990" s="45"/>
      <c r="AB990" s="45"/>
    </row>
    <row r="991" spans="3:28" ht="15" customHeight="1" x14ac:dyDescent="0.25">
      <c r="C991" s="89"/>
      <c r="E991" s="89"/>
      <c r="F991" s="89"/>
      <c r="G991" s="89"/>
      <c r="H991" s="89"/>
      <c r="I991" s="89"/>
      <c r="J991" s="89"/>
      <c r="K991" s="89"/>
      <c r="L991" s="89"/>
      <c r="M991" s="89"/>
      <c r="N991" s="89"/>
      <c r="O991" s="89"/>
      <c r="P991" s="89"/>
      <c r="Q991" s="89"/>
      <c r="R991" s="191"/>
      <c r="S991" s="191"/>
      <c r="T991" s="89"/>
      <c r="U991" s="89"/>
      <c r="V991" s="89"/>
      <c r="W991" s="191"/>
      <c r="X991" s="191"/>
      <c r="Z991" s="45"/>
      <c r="AA991" s="45"/>
      <c r="AB991" s="45"/>
    </row>
    <row r="992" spans="3:28" ht="15" customHeight="1" x14ac:dyDescent="0.25">
      <c r="C992" s="89"/>
      <c r="E992" s="89"/>
      <c r="F992" s="89"/>
      <c r="G992" s="89"/>
      <c r="H992" s="89"/>
      <c r="I992" s="89"/>
      <c r="J992" s="89"/>
      <c r="K992" s="89"/>
      <c r="L992" s="89"/>
      <c r="M992" s="89"/>
      <c r="N992" s="89"/>
      <c r="O992" s="89"/>
      <c r="P992" s="89"/>
      <c r="Q992" s="89"/>
      <c r="R992" s="191"/>
      <c r="S992" s="191"/>
      <c r="T992" s="89"/>
      <c r="U992" s="89"/>
      <c r="V992" s="89"/>
      <c r="W992" s="191"/>
      <c r="X992" s="191"/>
      <c r="Z992" s="45"/>
      <c r="AA992" s="45"/>
      <c r="AB992" s="45"/>
    </row>
    <row r="993" spans="3:28" ht="15" customHeight="1" x14ac:dyDescent="0.25">
      <c r="C993" s="89"/>
      <c r="E993" s="89"/>
      <c r="F993" s="89"/>
      <c r="G993" s="89"/>
      <c r="H993" s="89"/>
      <c r="I993" s="89"/>
      <c r="J993" s="89"/>
      <c r="K993" s="89"/>
      <c r="L993" s="89"/>
      <c r="M993" s="89"/>
      <c r="N993" s="89"/>
      <c r="O993" s="89"/>
      <c r="P993" s="89"/>
      <c r="Q993" s="89"/>
      <c r="R993" s="191"/>
      <c r="S993" s="191"/>
      <c r="T993" s="89"/>
      <c r="U993" s="89"/>
      <c r="V993" s="89"/>
      <c r="W993" s="191"/>
      <c r="X993" s="191"/>
      <c r="Z993" s="45"/>
      <c r="AA993" s="45"/>
      <c r="AB993" s="45"/>
    </row>
    <row r="994" spans="3:28" ht="15" customHeight="1" x14ac:dyDescent="0.25">
      <c r="C994" s="89"/>
      <c r="E994" s="89"/>
      <c r="F994" s="89"/>
      <c r="G994" s="89"/>
      <c r="H994" s="89"/>
      <c r="I994" s="89"/>
      <c r="J994" s="89"/>
      <c r="K994" s="89"/>
      <c r="L994" s="89"/>
      <c r="M994" s="89"/>
      <c r="N994" s="89"/>
      <c r="O994" s="89"/>
      <c r="P994" s="89"/>
      <c r="Q994" s="89"/>
      <c r="R994" s="191"/>
      <c r="S994" s="191"/>
      <c r="T994" s="89"/>
      <c r="U994" s="89"/>
      <c r="V994" s="89"/>
      <c r="W994" s="191"/>
      <c r="X994" s="191"/>
      <c r="Z994" s="45"/>
      <c r="AA994" s="45"/>
      <c r="AB994" s="45"/>
    </row>
    <row r="995" spans="3:28" ht="15" customHeight="1" x14ac:dyDescent="0.25">
      <c r="C995" s="89"/>
      <c r="E995" s="89"/>
      <c r="F995" s="89"/>
      <c r="G995" s="89"/>
      <c r="H995" s="89"/>
      <c r="I995" s="89"/>
      <c r="J995" s="89"/>
      <c r="K995" s="89"/>
      <c r="L995" s="89"/>
      <c r="M995" s="89"/>
      <c r="N995" s="89"/>
      <c r="O995" s="89"/>
      <c r="P995" s="89"/>
      <c r="Q995" s="89"/>
      <c r="R995" s="191"/>
      <c r="S995" s="191"/>
      <c r="T995" s="89"/>
      <c r="U995" s="89"/>
      <c r="V995" s="89"/>
      <c r="W995" s="191"/>
      <c r="X995" s="191"/>
      <c r="Z995" s="45"/>
      <c r="AA995" s="45"/>
      <c r="AB995" s="45"/>
    </row>
    <row r="996" spans="3:28" ht="15" customHeight="1" x14ac:dyDescent="0.25">
      <c r="C996" s="89"/>
      <c r="E996" s="89"/>
      <c r="F996" s="89"/>
      <c r="G996" s="89"/>
      <c r="H996" s="89"/>
      <c r="I996" s="89"/>
      <c r="J996" s="89"/>
      <c r="K996" s="89"/>
      <c r="L996" s="89"/>
      <c r="M996" s="89"/>
      <c r="N996" s="89"/>
      <c r="O996" s="89"/>
      <c r="P996" s="89"/>
      <c r="Q996" s="89"/>
      <c r="R996" s="191"/>
      <c r="S996" s="191"/>
      <c r="T996" s="89"/>
      <c r="U996" s="89"/>
      <c r="V996" s="89"/>
      <c r="W996" s="191"/>
      <c r="X996" s="191"/>
      <c r="Z996" s="45"/>
      <c r="AA996" s="45"/>
      <c r="AB996" s="45"/>
    </row>
    <row r="997" spans="3:28" ht="15" customHeight="1" x14ac:dyDescent="0.25">
      <c r="C997" s="89"/>
      <c r="E997" s="89"/>
      <c r="F997" s="89"/>
      <c r="G997" s="89"/>
      <c r="H997" s="89"/>
      <c r="I997" s="89"/>
      <c r="J997" s="89"/>
      <c r="K997" s="89"/>
      <c r="L997" s="89"/>
      <c r="M997" s="89"/>
      <c r="N997" s="89"/>
      <c r="O997" s="89"/>
      <c r="P997" s="89"/>
      <c r="Q997" s="89"/>
      <c r="R997" s="191"/>
      <c r="S997" s="191"/>
      <c r="T997" s="89"/>
      <c r="U997" s="89"/>
      <c r="V997" s="89"/>
      <c r="W997" s="191"/>
      <c r="X997" s="191"/>
      <c r="Z997" s="45"/>
      <c r="AA997" s="45"/>
      <c r="AB997" s="45"/>
    </row>
    <row r="998" spans="3:28" ht="15" customHeight="1" x14ac:dyDescent="0.25">
      <c r="C998" s="89"/>
      <c r="E998" s="89"/>
      <c r="F998" s="89"/>
      <c r="G998" s="89"/>
      <c r="H998" s="89"/>
      <c r="I998" s="89"/>
      <c r="J998" s="89"/>
      <c r="K998" s="89"/>
      <c r="L998" s="89"/>
      <c r="M998" s="89"/>
      <c r="N998" s="89"/>
      <c r="O998" s="89"/>
      <c r="P998" s="89"/>
      <c r="Q998" s="89"/>
      <c r="R998" s="191"/>
      <c r="S998" s="191"/>
      <c r="T998" s="89"/>
      <c r="U998" s="89"/>
      <c r="V998" s="89"/>
      <c r="W998" s="191"/>
      <c r="X998" s="191"/>
      <c r="Z998" s="45"/>
      <c r="AA998" s="45"/>
      <c r="AB998" s="45"/>
    </row>
    <row r="999" spans="3:28" ht="15" customHeight="1" x14ac:dyDescent="0.25">
      <c r="C999" s="89"/>
      <c r="E999" s="89"/>
      <c r="F999" s="89"/>
      <c r="G999" s="89"/>
      <c r="H999" s="89"/>
      <c r="I999" s="89"/>
      <c r="J999" s="89"/>
      <c r="K999" s="89"/>
      <c r="L999" s="89"/>
      <c r="M999" s="89"/>
      <c r="N999" s="89"/>
      <c r="O999" s="89"/>
      <c r="P999" s="89"/>
      <c r="Q999" s="89"/>
      <c r="R999" s="191"/>
      <c r="S999" s="191"/>
      <c r="T999" s="89"/>
      <c r="U999" s="89"/>
      <c r="V999" s="89"/>
      <c r="W999" s="191"/>
      <c r="X999" s="191"/>
      <c r="Z999" s="45"/>
      <c r="AA999" s="45"/>
      <c r="AB999" s="45"/>
    </row>
    <row r="1000" spans="3:28" ht="15" customHeight="1" x14ac:dyDescent="0.25">
      <c r="C1000" s="89"/>
      <c r="E1000" s="89"/>
      <c r="F1000" s="89"/>
      <c r="G1000" s="89"/>
      <c r="H1000" s="89"/>
      <c r="I1000" s="89"/>
      <c r="J1000" s="89"/>
      <c r="K1000" s="89"/>
      <c r="L1000" s="89"/>
      <c r="M1000" s="89"/>
      <c r="N1000" s="89"/>
      <c r="O1000" s="89"/>
      <c r="P1000" s="89"/>
      <c r="Q1000" s="89"/>
      <c r="R1000" s="191"/>
      <c r="S1000" s="191"/>
      <c r="T1000" s="89"/>
      <c r="U1000" s="89"/>
      <c r="V1000" s="89"/>
      <c r="W1000" s="191"/>
      <c r="X1000" s="191"/>
      <c r="Z1000" s="45"/>
      <c r="AA1000" s="45"/>
      <c r="AB1000" s="45"/>
    </row>
    <row r="1001" spans="3:28" ht="15" customHeight="1" x14ac:dyDescent="0.25">
      <c r="C1001" s="89"/>
      <c r="E1001" s="89"/>
      <c r="F1001" s="89"/>
      <c r="G1001" s="89"/>
      <c r="H1001" s="89"/>
      <c r="I1001" s="89"/>
      <c r="J1001" s="89"/>
      <c r="K1001" s="89"/>
      <c r="L1001" s="89"/>
      <c r="M1001" s="89"/>
      <c r="N1001" s="89"/>
      <c r="O1001" s="89"/>
      <c r="P1001" s="89"/>
      <c r="Q1001" s="89"/>
      <c r="R1001" s="191"/>
      <c r="S1001" s="191"/>
      <c r="T1001" s="89"/>
      <c r="U1001" s="89"/>
      <c r="V1001" s="89"/>
      <c r="W1001" s="191"/>
      <c r="X1001" s="191"/>
      <c r="Z1001" s="45"/>
      <c r="AA1001" s="45"/>
      <c r="AB1001" s="45"/>
    </row>
    <row r="1002" spans="3:28" ht="15" customHeight="1" x14ac:dyDescent="0.25">
      <c r="C1002" s="89"/>
      <c r="E1002" s="89"/>
      <c r="F1002" s="89"/>
      <c r="G1002" s="89"/>
      <c r="H1002" s="89"/>
      <c r="I1002" s="89"/>
      <c r="J1002" s="89"/>
      <c r="K1002" s="89"/>
      <c r="L1002" s="89"/>
      <c r="M1002" s="89"/>
      <c r="N1002" s="89"/>
      <c r="O1002" s="89"/>
      <c r="P1002" s="89"/>
      <c r="Q1002" s="89"/>
      <c r="R1002" s="191"/>
      <c r="S1002" s="191"/>
      <c r="T1002" s="89"/>
      <c r="U1002" s="89"/>
      <c r="V1002" s="89"/>
      <c r="W1002" s="191"/>
      <c r="X1002" s="191"/>
      <c r="Z1002" s="45"/>
      <c r="AA1002" s="45"/>
      <c r="AB1002" s="45"/>
    </row>
    <row r="1003" spans="3:28" ht="15" customHeight="1" x14ac:dyDescent="0.25">
      <c r="C1003" s="89"/>
      <c r="E1003" s="89"/>
      <c r="F1003" s="89"/>
      <c r="G1003" s="89"/>
      <c r="H1003" s="89"/>
      <c r="I1003" s="89"/>
      <c r="J1003" s="89"/>
      <c r="K1003" s="89"/>
      <c r="L1003" s="89"/>
      <c r="M1003" s="89"/>
      <c r="N1003" s="89"/>
      <c r="O1003" s="89"/>
      <c r="P1003" s="89"/>
      <c r="Q1003" s="89"/>
      <c r="R1003" s="191"/>
      <c r="S1003" s="191"/>
      <c r="T1003" s="89"/>
      <c r="U1003" s="89"/>
      <c r="V1003" s="89"/>
      <c r="W1003" s="191"/>
      <c r="X1003" s="191"/>
      <c r="Z1003" s="45"/>
      <c r="AA1003" s="45"/>
      <c r="AB1003" s="45"/>
    </row>
    <row r="1004" spans="3:28" ht="15" customHeight="1" x14ac:dyDescent="0.25">
      <c r="C1004" s="89"/>
      <c r="E1004" s="89"/>
      <c r="F1004" s="89"/>
      <c r="G1004" s="89"/>
      <c r="H1004" s="89"/>
      <c r="I1004" s="89"/>
      <c r="J1004" s="89"/>
      <c r="K1004" s="89"/>
      <c r="L1004" s="89"/>
      <c r="M1004" s="89"/>
      <c r="N1004" s="89"/>
      <c r="O1004" s="89"/>
      <c r="P1004" s="89"/>
      <c r="Q1004" s="89"/>
      <c r="R1004" s="191"/>
      <c r="S1004" s="191"/>
      <c r="T1004" s="89"/>
      <c r="U1004" s="89"/>
      <c r="V1004" s="89"/>
      <c r="W1004" s="191"/>
      <c r="X1004" s="191"/>
      <c r="Z1004" s="45"/>
      <c r="AA1004" s="45"/>
      <c r="AB1004" s="45"/>
    </row>
    <row r="1005" spans="3:28" ht="15" customHeight="1" x14ac:dyDescent="0.25">
      <c r="C1005" s="89"/>
      <c r="E1005" s="89"/>
      <c r="F1005" s="89"/>
      <c r="G1005" s="89"/>
      <c r="H1005" s="89"/>
      <c r="I1005" s="89"/>
      <c r="J1005" s="89"/>
      <c r="K1005" s="89"/>
      <c r="L1005" s="89"/>
      <c r="M1005" s="89"/>
      <c r="N1005" s="89"/>
      <c r="O1005" s="89"/>
      <c r="P1005" s="89"/>
      <c r="Q1005" s="89"/>
      <c r="R1005" s="191"/>
      <c r="S1005" s="191"/>
      <c r="T1005" s="89"/>
      <c r="U1005" s="89"/>
      <c r="V1005" s="89"/>
      <c r="W1005" s="191"/>
      <c r="X1005" s="191"/>
      <c r="Z1005" s="45"/>
      <c r="AA1005" s="45"/>
      <c r="AB1005" s="45"/>
    </row>
    <row r="1006" spans="3:28" ht="15" customHeight="1" x14ac:dyDescent="0.25">
      <c r="C1006" s="89"/>
      <c r="E1006" s="89"/>
      <c r="F1006" s="89"/>
      <c r="G1006" s="89"/>
      <c r="H1006" s="89"/>
      <c r="I1006" s="89"/>
      <c r="J1006" s="89"/>
      <c r="K1006" s="89"/>
      <c r="L1006" s="89"/>
      <c r="M1006" s="89"/>
      <c r="N1006" s="89"/>
      <c r="O1006" s="89"/>
      <c r="P1006" s="89"/>
      <c r="Q1006" s="89"/>
      <c r="R1006" s="191"/>
      <c r="S1006" s="191"/>
      <c r="T1006" s="89"/>
      <c r="U1006" s="89"/>
      <c r="V1006" s="89"/>
      <c r="W1006" s="191"/>
      <c r="X1006" s="191"/>
      <c r="Z1006" s="45"/>
      <c r="AA1006" s="45"/>
      <c r="AB1006" s="45"/>
    </row>
    <row r="1007" spans="3:28" ht="15" customHeight="1" x14ac:dyDescent="0.25">
      <c r="C1007" s="89"/>
      <c r="E1007" s="89"/>
      <c r="F1007" s="89"/>
      <c r="G1007" s="89"/>
      <c r="H1007" s="89"/>
      <c r="I1007" s="89"/>
      <c r="J1007" s="89"/>
      <c r="K1007" s="89"/>
      <c r="L1007" s="89"/>
      <c r="M1007" s="89"/>
      <c r="N1007" s="89"/>
      <c r="O1007" s="89"/>
      <c r="P1007" s="89"/>
      <c r="Q1007" s="89"/>
      <c r="R1007" s="191"/>
      <c r="S1007" s="191"/>
      <c r="T1007" s="89"/>
      <c r="U1007" s="89"/>
      <c r="V1007" s="89"/>
      <c r="W1007" s="191"/>
      <c r="X1007" s="191"/>
      <c r="Z1007" s="45"/>
      <c r="AA1007" s="45"/>
      <c r="AB1007" s="45"/>
    </row>
    <row r="1008" spans="3:28" ht="15" customHeight="1" x14ac:dyDescent="0.25">
      <c r="C1008" s="89"/>
      <c r="E1008" s="89"/>
      <c r="F1008" s="89"/>
      <c r="G1008" s="89"/>
      <c r="H1008" s="89"/>
      <c r="I1008" s="89"/>
      <c r="J1008" s="89"/>
      <c r="K1008" s="89"/>
      <c r="L1008" s="89"/>
      <c r="M1008" s="89"/>
      <c r="N1008" s="89"/>
      <c r="O1008" s="89"/>
      <c r="P1008" s="89"/>
      <c r="Q1008" s="89"/>
      <c r="R1008" s="191"/>
      <c r="S1008" s="191"/>
      <c r="T1008" s="89"/>
      <c r="U1008" s="89"/>
      <c r="V1008" s="89"/>
      <c r="W1008" s="191"/>
      <c r="X1008" s="191"/>
      <c r="Z1008" s="45"/>
      <c r="AA1008" s="45"/>
      <c r="AB1008" s="45"/>
    </row>
    <row r="1009" spans="3:28" ht="15" customHeight="1" x14ac:dyDescent="0.25">
      <c r="C1009" s="89"/>
      <c r="E1009" s="89"/>
      <c r="F1009" s="89"/>
      <c r="G1009" s="89"/>
      <c r="H1009" s="89"/>
      <c r="I1009" s="89"/>
      <c r="J1009" s="89"/>
      <c r="K1009" s="89"/>
      <c r="L1009" s="89"/>
      <c r="M1009" s="89"/>
      <c r="N1009" s="89"/>
      <c r="O1009" s="89"/>
      <c r="P1009" s="89"/>
      <c r="Q1009" s="89"/>
      <c r="R1009" s="191"/>
      <c r="S1009" s="191"/>
      <c r="T1009" s="89"/>
      <c r="U1009" s="89"/>
      <c r="V1009" s="89"/>
      <c r="W1009" s="191"/>
      <c r="X1009" s="191"/>
      <c r="Z1009" s="45"/>
      <c r="AA1009" s="45"/>
      <c r="AB1009" s="45"/>
    </row>
    <row r="1010" spans="3:28" ht="15" customHeight="1" x14ac:dyDescent="0.25">
      <c r="C1010" s="89"/>
      <c r="E1010" s="89"/>
      <c r="F1010" s="89"/>
      <c r="G1010" s="89"/>
      <c r="H1010" s="89"/>
      <c r="I1010" s="89"/>
      <c r="J1010" s="89"/>
      <c r="K1010" s="89"/>
      <c r="L1010" s="89"/>
      <c r="M1010" s="89"/>
      <c r="N1010" s="89"/>
      <c r="O1010" s="89"/>
      <c r="P1010" s="89"/>
      <c r="Q1010" s="89"/>
      <c r="R1010" s="191"/>
      <c r="S1010" s="191"/>
      <c r="T1010" s="89"/>
      <c r="U1010" s="89"/>
      <c r="V1010" s="89"/>
      <c r="W1010" s="191"/>
      <c r="X1010" s="191"/>
      <c r="Z1010" s="45"/>
      <c r="AA1010" s="45"/>
      <c r="AB1010" s="45"/>
    </row>
    <row r="1011" spans="3:28" ht="15" customHeight="1" x14ac:dyDescent="0.25">
      <c r="C1011" s="89"/>
      <c r="E1011" s="89"/>
      <c r="F1011" s="89"/>
      <c r="G1011" s="89"/>
      <c r="H1011" s="89"/>
      <c r="I1011" s="89"/>
      <c r="J1011" s="89"/>
      <c r="K1011" s="89"/>
      <c r="L1011" s="89"/>
      <c r="M1011" s="89"/>
      <c r="N1011" s="89"/>
      <c r="O1011" s="89"/>
      <c r="P1011" s="89"/>
      <c r="Q1011" s="89"/>
      <c r="R1011" s="191"/>
      <c r="S1011" s="191"/>
      <c r="T1011" s="89"/>
      <c r="U1011" s="89"/>
      <c r="V1011" s="89"/>
      <c r="W1011" s="191"/>
      <c r="X1011" s="191"/>
      <c r="Z1011" s="45"/>
      <c r="AA1011" s="45"/>
      <c r="AB1011" s="45"/>
    </row>
    <row r="1012" spans="3:28" ht="15" customHeight="1" x14ac:dyDescent="0.25">
      <c r="C1012" s="89"/>
      <c r="E1012" s="89"/>
      <c r="F1012" s="89"/>
      <c r="G1012" s="89"/>
      <c r="H1012" s="89"/>
      <c r="I1012" s="89"/>
      <c r="J1012" s="89"/>
      <c r="K1012" s="89"/>
      <c r="L1012" s="89"/>
      <c r="M1012" s="89"/>
      <c r="N1012" s="89"/>
      <c r="O1012" s="89"/>
      <c r="P1012" s="89"/>
      <c r="Q1012" s="89"/>
      <c r="R1012" s="191"/>
      <c r="S1012" s="191"/>
      <c r="T1012" s="89"/>
      <c r="U1012" s="89"/>
      <c r="V1012" s="89"/>
      <c r="W1012" s="191"/>
      <c r="X1012" s="191"/>
      <c r="Z1012" s="45"/>
      <c r="AA1012" s="45"/>
      <c r="AB1012" s="45"/>
    </row>
    <row r="1013" spans="3:28" ht="15" customHeight="1" x14ac:dyDescent="0.25">
      <c r="C1013" s="89"/>
      <c r="E1013" s="89"/>
      <c r="F1013" s="89"/>
      <c r="G1013" s="89"/>
      <c r="H1013" s="89"/>
      <c r="I1013" s="89"/>
      <c r="J1013" s="89"/>
      <c r="K1013" s="89"/>
      <c r="L1013" s="89"/>
      <c r="M1013" s="89"/>
      <c r="N1013" s="89"/>
      <c r="O1013" s="89"/>
      <c r="P1013" s="89"/>
      <c r="Q1013" s="89"/>
      <c r="R1013" s="191"/>
      <c r="S1013" s="191"/>
      <c r="T1013" s="89"/>
      <c r="U1013" s="89"/>
      <c r="V1013" s="89"/>
      <c r="W1013" s="191"/>
      <c r="X1013" s="191"/>
      <c r="Z1013" s="45"/>
      <c r="AA1013" s="45"/>
      <c r="AB1013" s="45"/>
    </row>
    <row r="1014" spans="3:28" ht="15" customHeight="1" x14ac:dyDescent="0.25">
      <c r="C1014" s="89"/>
      <c r="E1014" s="89"/>
      <c r="F1014" s="89"/>
      <c r="G1014" s="89"/>
      <c r="H1014" s="89"/>
      <c r="I1014" s="89"/>
      <c r="J1014" s="89"/>
      <c r="K1014" s="89"/>
      <c r="L1014" s="89"/>
      <c r="M1014" s="89"/>
      <c r="N1014" s="89"/>
      <c r="O1014" s="89"/>
      <c r="P1014" s="89"/>
      <c r="Q1014" s="89"/>
      <c r="R1014" s="191"/>
      <c r="S1014" s="191"/>
      <c r="T1014" s="89"/>
      <c r="U1014" s="89"/>
      <c r="V1014" s="89"/>
      <c r="W1014" s="191"/>
      <c r="X1014" s="191"/>
      <c r="Z1014" s="45"/>
      <c r="AA1014" s="45"/>
      <c r="AB1014" s="45"/>
    </row>
    <row r="1015" spans="3:28" ht="15" customHeight="1" x14ac:dyDescent="0.25">
      <c r="C1015" s="89"/>
      <c r="E1015" s="89"/>
      <c r="F1015" s="89"/>
      <c r="G1015" s="89"/>
      <c r="H1015" s="89"/>
      <c r="I1015" s="89"/>
      <c r="J1015" s="89"/>
      <c r="K1015" s="89"/>
      <c r="L1015" s="89"/>
      <c r="M1015" s="89"/>
      <c r="N1015" s="89"/>
      <c r="O1015" s="89"/>
      <c r="P1015" s="89"/>
      <c r="Q1015" s="89"/>
      <c r="R1015" s="191"/>
      <c r="S1015" s="191"/>
      <c r="T1015" s="89"/>
      <c r="U1015" s="89"/>
      <c r="V1015" s="89"/>
      <c r="W1015" s="191"/>
      <c r="X1015" s="191"/>
      <c r="Z1015" s="45"/>
      <c r="AA1015" s="45"/>
      <c r="AB1015" s="45"/>
    </row>
    <row r="1016" spans="3:28" ht="15" customHeight="1" x14ac:dyDescent="0.25">
      <c r="C1016" s="89"/>
      <c r="E1016" s="89"/>
      <c r="F1016" s="89"/>
      <c r="G1016" s="89"/>
      <c r="H1016" s="89"/>
      <c r="I1016" s="89"/>
      <c r="J1016" s="89"/>
      <c r="K1016" s="89"/>
      <c r="L1016" s="89"/>
      <c r="M1016" s="89"/>
      <c r="N1016" s="89"/>
      <c r="O1016" s="89"/>
      <c r="P1016" s="89"/>
      <c r="Q1016" s="89"/>
      <c r="R1016" s="191"/>
      <c r="S1016" s="191"/>
      <c r="T1016" s="89"/>
      <c r="U1016" s="89"/>
      <c r="V1016" s="89"/>
      <c r="W1016" s="191"/>
      <c r="X1016" s="191"/>
      <c r="Z1016" s="45"/>
      <c r="AA1016" s="45"/>
      <c r="AB1016" s="45"/>
    </row>
    <row r="1017" spans="3:28" ht="15" customHeight="1" x14ac:dyDescent="0.25">
      <c r="C1017" s="89"/>
      <c r="E1017" s="89"/>
      <c r="F1017" s="89"/>
      <c r="G1017" s="89"/>
      <c r="H1017" s="89"/>
      <c r="I1017" s="89"/>
      <c r="J1017" s="89"/>
      <c r="K1017" s="89"/>
      <c r="L1017" s="89"/>
      <c r="M1017" s="89"/>
      <c r="N1017" s="89"/>
      <c r="O1017" s="89"/>
      <c r="P1017" s="89"/>
      <c r="Q1017" s="89"/>
      <c r="R1017" s="191"/>
      <c r="S1017" s="191"/>
      <c r="T1017" s="89"/>
      <c r="U1017" s="89"/>
      <c r="V1017" s="89"/>
      <c r="W1017" s="191"/>
      <c r="X1017" s="191"/>
      <c r="Z1017" s="45"/>
      <c r="AA1017" s="45"/>
      <c r="AB1017" s="45"/>
    </row>
    <row r="1018" spans="3:28" ht="15" customHeight="1" x14ac:dyDescent="0.25">
      <c r="C1018" s="89"/>
      <c r="E1018" s="89"/>
      <c r="F1018" s="89"/>
      <c r="G1018" s="89"/>
      <c r="H1018" s="89"/>
      <c r="I1018" s="89"/>
      <c r="J1018" s="89"/>
      <c r="K1018" s="89"/>
      <c r="L1018" s="89"/>
      <c r="M1018" s="89"/>
      <c r="N1018" s="89"/>
      <c r="O1018" s="89"/>
      <c r="P1018" s="89"/>
      <c r="Q1018" s="89"/>
      <c r="R1018" s="191"/>
      <c r="S1018" s="191"/>
      <c r="T1018" s="89"/>
      <c r="U1018" s="89"/>
      <c r="V1018" s="89"/>
      <c r="W1018" s="191"/>
      <c r="X1018" s="191"/>
      <c r="Z1018" s="45"/>
      <c r="AA1018" s="45"/>
      <c r="AB1018" s="45"/>
    </row>
    <row r="1019" spans="3:28" ht="15" customHeight="1" x14ac:dyDescent="0.25">
      <c r="C1019" s="89"/>
      <c r="E1019" s="89"/>
      <c r="F1019" s="89"/>
      <c r="G1019" s="89"/>
      <c r="H1019" s="89"/>
      <c r="I1019" s="89"/>
      <c r="J1019" s="89"/>
      <c r="K1019" s="89"/>
      <c r="L1019" s="89"/>
      <c r="M1019" s="89"/>
      <c r="N1019" s="89"/>
      <c r="O1019" s="89"/>
      <c r="P1019" s="89"/>
      <c r="Q1019" s="89"/>
      <c r="R1019" s="191"/>
      <c r="S1019" s="191"/>
      <c r="T1019" s="89"/>
      <c r="U1019" s="89"/>
      <c r="V1019" s="89"/>
      <c r="W1019" s="191"/>
      <c r="X1019" s="191"/>
      <c r="Z1019" s="45"/>
      <c r="AA1019" s="45"/>
      <c r="AB1019" s="45"/>
    </row>
    <row r="1020" spans="3:28" ht="15" customHeight="1" x14ac:dyDescent="0.25">
      <c r="C1020" s="89"/>
      <c r="E1020" s="89"/>
      <c r="F1020" s="89"/>
      <c r="G1020" s="89"/>
      <c r="H1020" s="89"/>
      <c r="I1020" s="89"/>
      <c r="J1020" s="89"/>
      <c r="K1020" s="89"/>
      <c r="L1020" s="89"/>
      <c r="M1020" s="89"/>
      <c r="N1020" s="89"/>
      <c r="O1020" s="89"/>
      <c r="P1020" s="89"/>
      <c r="Q1020" s="89"/>
      <c r="R1020" s="191"/>
      <c r="S1020" s="191"/>
      <c r="T1020" s="89"/>
      <c r="U1020" s="89"/>
      <c r="V1020" s="89"/>
      <c r="W1020" s="191"/>
      <c r="X1020" s="191"/>
      <c r="Z1020" s="45"/>
      <c r="AA1020" s="45"/>
      <c r="AB1020" s="45"/>
    </row>
    <row r="1021" spans="3:28" ht="15" customHeight="1" x14ac:dyDescent="0.25">
      <c r="C1021" s="89"/>
      <c r="E1021" s="89"/>
      <c r="F1021" s="89"/>
      <c r="G1021" s="89"/>
      <c r="H1021" s="89"/>
      <c r="I1021" s="89"/>
      <c r="J1021" s="89"/>
      <c r="K1021" s="89"/>
      <c r="L1021" s="89"/>
      <c r="M1021" s="89"/>
      <c r="N1021" s="89"/>
      <c r="O1021" s="89"/>
      <c r="P1021" s="89"/>
      <c r="Q1021" s="89"/>
      <c r="R1021" s="191"/>
      <c r="S1021" s="191"/>
      <c r="T1021" s="89"/>
      <c r="U1021" s="89"/>
      <c r="V1021" s="89"/>
      <c r="W1021" s="191"/>
      <c r="X1021" s="191"/>
      <c r="Z1021" s="45"/>
      <c r="AA1021" s="45"/>
      <c r="AB1021" s="45"/>
    </row>
    <row r="1022" spans="3:28" ht="15" customHeight="1" x14ac:dyDescent="0.25">
      <c r="C1022" s="89"/>
      <c r="E1022" s="89"/>
      <c r="F1022" s="89"/>
      <c r="G1022" s="89"/>
      <c r="H1022" s="89"/>
      <c r="I1022" s="89"/>
      <c r="J1022" s="89"/>
      <c r="K1022" s="89"/>
      <c r="L1022" s="89"/>
      <c r="M1022" s="89"/>
      <c r="N1022" s="89"/>
      <c r="O1022" s="89"/>
      <c r="P1022" s="89"/>
      <c r="Q1022" s="89"/>
      <c r="R1022" s="191"/>
      <c r="S1022" s="191"/>
      <c r="T1022" s="89"/>
      <c r="U1022" s="89"/>
      <c r="V1022" s="89"/>
      <c r="W1022" s="191"/>
      <c r="X1022" s="191"/>
      <c r="Z1022" s="45"/>
      <c r="AA1022" s="45"/>
      <c r="AB1022" s="45"/>
    </row>
    <row r="1023" spans="3:28" ht="15" customHeight="1" x14ac:dyDescent="0.25">
      <c r="C1023" s="89"/>
      <c r="E1023" s="89"/>
      <c r="F1023" s="89"/>
      <c r="G1023" s="89"/>
      <c r="H1023" s="89"/>
      <c r="I1023" s="89"/>
      <c r="J1023" s="89"/>
      <c r="K1023" s="89"/>
      <c r="L1023" s="89"/>
      <c r="M1023" s="89"/>
      <c r="N1023" s="89"/>
      <c r="O1023" s="89"/>
      <c r="P1023" s="89"/>
      <c r="Q1023" s="89"/>
      <c r="R1023" s="191"/>
      <c r="S1023" s="191"/>
      <c r="T1023" s="89"/>
      <c r="U1023" s="89"/>
      <c r="V1023" s="89"/>
      <c r="W1023" s="191"/>
      <c r="X1023" s="191"/>
      <c r="Z1023" s="45"/>
      <c r="AA1023" s="45"/>
      <c r="AB1023" s="45"/>
    </row>
    <row r="1024" spans="3:28" ht="15" customHeight="1" x14ac:dyDescent="0.25">
      <c r="C1024" s="89"/>
      <c r="E1024" s="89"/>
      <c r="F1024" s="89"/>
      <c r="G1024" s="89"/>
      <c r="H1024" s="89"/>
      <c r="I1024" s="89"/>
      <c r="J1024" s="89"/>
      <c r="K1024" s="89"/>
      <c r="L1024" s="89"/>
      <c r="M1024" s="89"/>
      <c r="N1024" s="89"/>
      <c r="O1024" s="89"/>
      <c r="P1024" s="89"/>
      <c r="Q1024" s="89"/>
      <c r="R1024" s="191"/>
      <c r="S1024" s="191"/>
      <c r="T1024" s="89"/>
      <c r="U1024" s="89"/>
      <c r="V1024" s="89"/>
      <c r="W1024" s="191"/>
      <c r="X1024" s="191"/>
      <c r="Z1024" s="45"/>
      <c r="AA1024" s="45"/>
      <c r="AB1024" s="45"/>
    </row>
    <row r="1025" spans="3:28" ht="15" customHeight="1" x14ac:dyDescent="0.25">
      <c r="C1025" s="89"/>
      <c r="E1025" s="89"/>
      <c r="F1025" s="89"/>
      <c r="G1025" s="89"/>
      <c r="H1025" s="89"/>
      <c r="I1025" s="89"/>
      <c r="J1025" s="89"/>
      <c r="K1025" s="89"/>
      <c r="L1025" s="89"/>
      <c r="M1025" s="89"/>
      <c r="N1025" s="89"/>
      <c r="O1025" s="89"/>
      <c r="P1025" s="89"/>
      <c r="Q1025" s="89"/>
      <c r="R1025" s="191"/>
      <c r="S1025" s="191"/>
      <c r="T1025" s="89"/>
      <c r="U1025" s="89"/>
      <c r="V1025" s="89"/>
      <c r="W1025" s="191"/>
      <c r="X1025" s="191"/>
      <c r="Z1025" s="45"/>
      <c r="AA1025" s="45"/>
      <c r="AB1025" s="45"/>
    </row>
    <row r="1026" spans="3:28" ht="15" customHeight="1" x14ac:dyDescent="0.25">
      <c r="C1026" s="89"/>
      <c r="E1026" s="89"/>
      <c r="F1026" s="89"/>
      <c r="G1026" s="89"/>
      <c r="H1026" s="89"/>
      <c r="I1026" s="89"/>
      <c r="J1026" s="89"/>
      <c r="K1026" s="89"/>
      <c r="L1026" s="89"/>
      <c r="M1026" s="89"/>
      <c r="N1026" s="89"/>
      <c r="O1026" s="89"/>
      <c r="P1026" s="89"/>
      <c r="Q1026" s="89"/>
      <c r="R1026" s="191"/>
      <c r="S1026" s="191"/>
      <c r="T1026" s="89"/>
      <c r="U1026" s="89"/>
      <c r="V1026" s="89"/>
      <c r="W1026" s="191"/>
      <c r="X1026" s="191"/>
      <c r="Z1026" s="45"/>
      <c r="AA1026" s="45"/>
      <c r="AB1026" s="45"/>
    </row>
    <row r="1027" spans="3:28" ht="15" customHeight="1" x14ac:dyDescent="0.25">
      <c r="C1027" s="89"/>
      <c r="E1027" s="89"/>
      <c r="F1027" s="89"/>
      <c r="G1027" s="89"/>
      <c r="H1027" s="89"/>
      <c r="I1027" s="89"/>
      <c r="J1027" s="89"/>
      <c r="K1027" s="89"/>
      <c r="L1027" s="89"/>
      <c r="M1027" s="89"/>
      <c r="N1027" s="89"/>
      <c r="O1027" s="89"/>
      <c r="P1027" s="89"/>
      <c r="Q1027" s="89"/>
      <c r="R1027" s="191"/>
      <c r="S1027" s="191"/>
      <c r="T1027" s="89"/>
      <c r="U1027" s="89"/>
      <c r="V1027" s="89"/>
      <c r="W1027" s="191"/>
      <c r="X1027" s="191"/>
      <c r="Z1027" s="45"/>
      <c r="AA1027" s="45"/>
      <c r="AB1027" s="45"/>
    </row>
    <row r="1028" spans="3:28" ht="15" customHeight="1" x14ac:dyDescent="0.25">
      <c r="C1028" s="89"/>
      <c r="E1028" s="89"/>
      <c r="F1028" s="89"/>
      <c r="G1028" s="89"/>
      <c r="H1028" s="89"/>
      <c r="I1028" s="89"/>
      <c r="J1028" s="89"/>
      <c r="K1028" s="89"/>
      <c r="L1028" s="89"/>
      <c r="M1028" s="89"/>
      <c r="N1028" s="89"/>
      <c r="O1028" s="89"/>
      <c r="P1028" s="89"/>
      <c r="Q1028" s="89"/>
      <c r="R1028" s="191"/>
      <c r="S1028" s="191"/>
      <c r="T1028" s="89"/>
      <c r="U1028" s="89"/>
      <c r="V1028" s="89"/>
      <c r="W1028" s="191"/>
      <c r="X1028" s="191"/>
      <c r="Z1028" s="45"/>
      <c r="AA1028" s="45"/>
      <c r="AB1028" s="45"/>
    </row>
    <row r="1029" spans="3:28" ht="15" customHeight="1" x14ac:dyDescent="0.25">
      <c r="C1029" s="89"/>
      <c r="E1029" s="89"/>
      <c r="F1029" s="89"/>
      <c r="G1029" s="89"/>
      <c r="H1029" s="89"/>
      <c r="I1029" s="89"/>
      <c r="J1029" s="89"/>
      <c r="K1029" s="89"/>
      <c r="L1029" s="89"/>
      <c r="M1029" s="89"/>
      <c r="N1029" s="89"/>
      <c r="O1029" s="89"/>
      <c r="P1029" s="89"/>
      <c r="Q1029" s="89"/>
      <c r="R1029" s="191"/>
      <c r="S1029" s="191"/>
      <c r="T1029" s="89"/>
      <c r="U1029" s="89"/>
      <c r="V1029" s="89"/>
      <c r="W1029" s="191"/>
      <c r="X1029" s="191"/>
      <c r="Z1029" s="45"/>
      <c r="AA1029" s="45"/>
      <c r="AB1029" s="45"/>
    </row>
    <row r="1030" spans="3:28" ht="15" customHeight="1" x14ac:dyDescent="0.25">
      <c r="C1030" s="89"/>
      <c r="E1030" s="89"/>
      <c r="F1030" s="89"/>
      <c r="G1030" s="89"/>
      <c r="H1030" s="89"/>
      <c r="I1030" s="89"/>
      <c r="J1030" s="89"/>
      <c r="K1030" s="89"/>
      <c r="L1030" s="89"/>
      <c r="M1030" s="89"/>
      <c r="N1030" s="89"/>
      <c r="O1030" s="89"/>
      <c r="P1030" s="89"/>
      <c r="Q1030" s="89"/>
      <c r="R1030" s="191"/>
      <c r="S1030" s="191"/>
      <c r="T1030" s="89"/>
      <c r="U1030" s="89"/>
      <c r="V1030" s="89"/>
      <c r="W1030" s="191"/>
      <c r="X1030" s="191"/>
      <c r="Z1030" s="45"/>
      <c r="AA1030" s="45"/>
      <c r="AB1030" s="45"/>
    </row>
    <row r="1031" spans="3:28" ht="15" customHeight="1" x14ac:dyDescent="0.25">
      <c r="C1031" s="89"/>
      <c r="E1031" s="89"/>
      <c r="F1031" s="89"/>
      <c r="G1031" s="89"/>
      <c r="H1031" s="89"/>
      <c r="I1031" s="89"/>
      <c r="J1031" s="89"/>
      <c r="K1031" s="89"/>
      <c r="L1031" s="89"/>
      <c r="M1031" s="89"/>
      <c r="N1031" s="89"/>
      <c r="O1031" s="89"/>
      <c r="P1031" s="89"/>
      <c r="Q1031" s="89"/>
      <c r="R1031" s="191"/>
      <c r="S1031" s="191"/>
      <c r="T1031" s="89"/>
      <c r="U1031" s="89"/>
      <c r="V1031" s="89"/>
      <c r="W1031" s="191"/>
      <c r="X1031" s="191"/>
      <c r="Z1031" s="45"/>
      <c r="AA1031" s="45"/>
      <c r="AB1031" s="45"/>
    </row>
    <row r="1032" spans="3:28" ht="15" customHeight="1" x14ac:dyDescent="0.25">
      <c r="C1032" s="89"/>
      <c r="E1032" s="89"/>
      <c r="F1032" s="89"/>
      <c r="G1032" s="89"/>
      <c r="H1032" s="89"/>
      <c r="I1032" s="89"/>
      <c r="J1032" s="89"/>
      <c r="K1032" s="89"/>
      <c r="L1032" s="89"/>
      <c r="M1032" s="89"/>
      <c r="N1032" s="89"/>
      <c r="O1032" s="89"/>
      <c r="P1032" s="89"/>
      <c r="Q1032" s="89"/>
      <c r="R1032" s="191"/>
      <c r="S1032" s="191"/>
      <c r="T1032" s="89"/>
      <c r="U1032" s="89"/>
      <c r="V1032" s="89"/>
      <c r="W1032" s="191"/>
      <c r="X1032" s="191"/>
      <c r="Z1032" s="45"/>
      <c r="AA1032" s="45"/>
      <c r="AB1032" s="45"/>
    </row>
    <row r="1033" spans="3:28" ht="15" customHeight="1" x14ac:dyDescent="0.25">
      <c r="C1033" s="89"/>
      <c r="E1033" s="89"/>
      <c r="F1033" s="89"/>
      <c r="G1033" s="89"/>
      <c r="H1033" s="89"/>
      <c r="I1033" s="89"/>
      <c r="J1033" s="89"/>
      <c r="K1033" s="89"/>
      <c r="L1033" s="89"/>
      <c r="M1033" s="89"/>
      <c r="N1033" s="89"/>
      <c r="O1033" s="89"/>
      <c r="P1033" s="89"/>
      <c r="Q1033" s="89"/>
      <c r="R1033" s="191"/>
      <c r="S1033" s="191"/>
      <c r="T1033" s="89"/>
      <c r="U1033" s="89"/>
      <c r="V1033" s="89"/>
      <c r="W1033" s="191"/>
      <c r="X1033" s="191"/>
      <c r="Z1033" s="45"/>
      <c r="AA1033" s="45"/>
      <c r="AB1033" s="45"/>
    </row>
    <row r="1034" spans="3:28" ht="15" customHeight="1" x14ac:dyDescent="0.25">
      <c r="C1034" s="89"/>
      <c r="E1034" s="89"/>
      <c r="F1034" s="89"/>
      <c r="G1034" s="89"/>
      <c r="H1034" s="89"/>
      <c r="I1034" s="89"/>
      <c r="J1034" s="89"/>
      <c r="K1034" s="89"/>
      <c r="L1034" s="89"/>
      <c r="M1034" s="89"/>
      <c r="N1034" s="89"/>
      <c r="O1034" s="89"/>
      <c r="P1034" s="89"/>
      <c r="Q1034" s="89"/>
      <c r="R1034" s="191"/>
      <c r="S1034" s="191"/>
      <c r="T1034" s="89"/>
      <c r="U1034" s="89"/>
      <c r="V1034" s="89"/>
      <c r="W1034" s="191"/>
      <c r="X1034" s="191"/>
      <c r="Z1034" s="45"/>
      <c r="AA1034" s="45"/>
      <c r="AB1034" s="45"/>
    </row>
    <row r="1035" spans="3:28" ht="15" customHeight="1" x14ac:dyDescent="0.25">
      <c r="C1035" s="89"/>
      <c r="E1035" s="89"/>
      <c r="F1035" s="89"/>
      <c r="G1035" s="89"/>
      <c r="H1035" s="89"/>
      <c r="I1035" s="89"/>
      <c r="J1035" s="89"/>
      <c r="K1035" s="89"/>
      <c r="L1035" s="89"/>
      <c r="M1035" s="89"/>
      <c r="N1035" s="89"/>
      <c r="O1035" s="89"/>
      <c r="P1035" s="89"/>
      <c r="Q1035" s="89"/>
      <c r="R1035" s="191"/>
      <c r="S1035" s="191"/>
      <c r="T1035" s="89"/>
      <c r="U1035" s="89"/>
      <c r="V1035" s="89"/>
      <c r="W1035" s="191"/>
      <c r="X1035" s="191"/>
      <c r="Z1035" s="45"/>
      <c r="AA1035" s="45"/>
      <c r="AB1035" s="45"/>
    </row>
    <row r="1036" spans="3:28" ht="15" customHeight="1" x14ac:dyDescent="0.25">
      <c r="C1036" s="89"/>
      <c r="E1036" s="89"/>
      <c r="F1036" s="89"/>
      <c r="G1036" s="89"/>
      <c r="H1036" s="89"/>
      <c r="I1036" s="89"/>
      <c r="J1036" s="89"/>
      <c r="K1036" s="89"/>
      <c r="L1036" s="89"/>
      <c r="M1036" s="89"/>
      <c r="N1036" s="89"/>
      <c r="O1036" s="89"/>
      <c r="P1036" s="89"/>
      <c r="Q1036" s="89"/>
      <c r="R1036" s="191"/>
      <c r="S1036" s="191"/>
      <c r="T1036" s="89"/>
      <c r="U1036" s="89"/>
      <c r="V1036" s="89"/>
      <c r="W1036" s="191"/>
      <c r="X1036" s="191"/>
      <c r="Z1036" s="45"/>
      <c r="AA1036" s="45"/>
      <c r="AB1036" s="45"/>
    </row>
    <row r="1037" spans="3:28" ht="15" customHeight="1" x14ac:dyDescent="0.25">
      <c r="C1037" s="89"/>
      <c r="E1037" s="89"/>
      <c r="F1037" s="89"/>
      <c r="G1037" s="89"/>
      <c r="H1037" s="89"/>
      <c r="I1037" s="89"/>
      <c r="J1037" s="89"/>
      <c r="K1037" s="89"/>
      <c r="L1037" s="89"/>
      <c r="M1037" s="89"/>
      <c r="N1037" s="89"/>
      <c r="O1037" s="89"/>
      <c r="P1037" s="89"/>
      <c r="Q1037" s="89"/>
      <c r="R1037" s="191"/>
      <c r="S1037" s="191"/>
      <c r="T1037" s="89"/>
      <c r="U1037" s="89"/>
      <c r="V1037" s="89"/>
      <c r="W1037" s="191"/>
      <c r="X1037" s="191"/>
      <c r="Z1037" s="45"/>
      <c r="AA1037" s="45"/>
      <c r="AB1037" s="45"/>
    </row>
    <row r="1038" spans="3:28" ht="15" customHeight="1" x14ac:dyDescent="0.25">
      <c r="C1038" s="89"/>
      <c r="E1038" s="89"/>
      <c r="F1038" s="89"/>
      <c r="G1038" s="89"/>
      <c r="H1038" s="89"/>
      <c r="I1038" s="89"/>
      <c r="J1038" s="89"/>
      <c r="K1038" s="89"/>
      <c r="L1038" s="89"/>
      <c r="M1038" s="89"/>
      <c r="N1038" s="89"/>
      <c r="O1038" s="89"/>
      <c r="P1038" s="89"/>
      <c r="Q1038" s="89"/>
      <c r="R1038" s="191"/>
      <c r="S1038" s="191"/>
      <c r="T1038" s="89"/>
      <c r="U1038" s="89"/>
      <c r="V1038" s="89"/>
      <c r="W1038" s="191"/>
      <c r="X1038" s="191"/>
      <c r="Z1038" s="45"/>
      <c r="AA1038" s="45"/>
      <c r="AB1038" s="45"/>
    </row>
    <row r="1039" spans="3:28" ht="15" customHeight="1" x14ac:dyDescent="0.25">
      <c r="C1039" s="89"/>
      <c r="E1039" s="89"/>
      <c r="F1039" s="89"/>
      <c r="G1039" s="89"/>
      <c r="H1039" s="89"/>
      <c r="I1039" s="89"/>
      <c r="J1039" s="89"/>
      <c r="K1039" s="89"/>
      <c r="L1039" s="89"/>
      <c r="M1039" s="89"/>
      <c r="N1039" s="89"/>
      <c r="O1039" s="89"/>
      <c r="P1039" s="89"/>
      <c r="Q1039" s="89"/>
      <c r="R1039" s="191"/>
      <c r="S1039" s="191"/>
      <c r="T1039" s="89"/>
      <c r="U1039" s="89"/>
      <c r="V1039" s="89"/>
      <c r="W1039" s="191"/>
      <c r="X1039" s="191"/>
      <c r="Z1039" s="45"/>
      <c r="AA1039" s="45"/>
      <c r="AB1039" s="45"/>
    </row>
    <row r="1040" spans="3:28" ht="15" customHeight="1" x14ac:dyDescent="0.25">
      <c r="C1040" s="89"/>
      <c r="E1040" s="89"/>
      <c r="F1040" s="89"/>
      <c r="G1040" s="89"/>
      <c r="H1040" s="89"/>
      <c r="I1040" s="89"/>
      <c r="J1040" s="89"/>
      <c r="K1040" s="89"/>
      <c r="L1040" s="89"/>
      <c r="M1040" s="89"/>
      <c r="N1040" s="89"/>
      <c r="O1040" s="89"/>
      <c r="P1040" s="89"/>
      <c r="Q1040" s="89"/>
      <c r="R1040" s="191"/>
      <c r="S1040" s="191"/>
      <c r="T1040" s="89"/>
      <c r="U1040" s="89"/>
      <c r="V1040" s="89"/>
      <c r="W1040" s="191"/>
      <c r="X1040" s="191"/>
      <c r="Z1040" s="45"/>
      <c r="AA1040" s="45"/>
      <c r="AB1040" s="45"/>
    </row>
    <row r="1041" spans="3:28" ht="15" customHeight="1" x14ac:dyDescent="0.25">
      <c r="C1041" s="89"/>
      <c r="E1041" s="89"/>
      <c r="F1041" s="89"/>
      <c r="G1041" s="89"/>
      <c r="H1041" s="89"/>
      <c r="I1041" s="89"/>
      <c r="J1041" s="89"/>
      <c r="K1041" s="89"/>
      <c r="L1041" s="89"/>
      <c r="M1041" s="89"/>
      <c r="N1041" s="89"/>
      <c r="O1041" s="89"/>
      <c r="P1041" s="89"/>
      <c r="Q1041" s="89"/>
      <c r="R1041" s="191"/>
      <c r="S1041" s="191"/>
      <c r="T1041" s="89"/>
      <c r="U1041" s="89"/>
      <c r="V1041" s="89"/>
      <c r="W1041" s="191"/>
      <c r="X1041" s="191"/>
      <c r="Z1041" s="45"/>
      <c r="AA1041" s="45"/>
      <c r="AB1041" s="45"/>
    </row>
    <row r="1042" spans="3:28" ht="15" customHeight="1" x14ac:dyDescent="0.25">
      <c r="C1042" s="89"/>
      <c r="E1042" s="89"/>
      <c r="F1042" s="89"/>
      <c r="G1042" s="89"/>
      <c r="H1042" s="89"/>
      <c r="I1042" s="89"/>
      <c r="J1042" s="89"/>
      <c r="K1042" s="89"/>
      <c r="L1042" s="89"/>
      <c r="M1042" s="89"/>
      <c r="N1042" s="89"/>
      <c r="O1042" s="89"/>
      <c r="P1042" s="89"/>
      <c r="Q1042" s="89"/>
      <c r="R1042" s="191"/>
      <c r="S1042" s="191"/>
      <c r="T1042" s="89"/>
      <c r="U1042" s="89"/>
      <c r="V1042" s="89"/>
      <c r="W1042" s="191"/>
      <c r="X1042" s="191"/>
      <c r="Z1042" s="45"/>
      <c r="AA1042" s="45"/>
      <c r="AB1042" s="45"/>
    </row>
    <row r="1043" spans="3:28" ht="15" customHeight="1" x14ac:dyDescent="0.25">
      <c r="C1043" s="89"/>
      <c r="E1043" s="89"/>
      <c r="F1043" s="89"/>
      <c r="G1043" s="89"/>
      <c r="H1043" s="89"/>
      <c r="I1043" s="89"/>
      <c r="J1043" s="89"/>
      <c r="K1043" s="89"/>
      <c r="L1043" s="89"/>
      <c r="M1043" s="89"/>
      <c r="N1043" s="89"/>
      <c r="O1043" s="89"/>
      <c r="P1043" s="89"/>
      <c r="Q1043" s="89"/>
      <c r="R1043" s="191"/>
      <c r="S1043" s="191"/>
      <c r="T1043" s="89"/>
      <c r="U1043" s="89"/>
      <c r="V1043" s="89"/>
      <c r="W1043" s="191"/>
      <c r="X1043" s="191"/>
      <c r="Z1043" s="45"/>
      <c r="AA1043" s="45"/>
      <c r="AB1043" s="45"/>
    </row>
    <row r="1044" spans="3:28" ht="15" customHeight="1" x14ac:dyDescent="0.25">
      <c r="C1044" s="89"/>
      <c r="E1044" s="89"/>
      <c r="F1044" s="89"/>
      <c r="G1044" s="89"/>
      <c r="H1044" s="89"/>
      <c r="I1044" s="89"/>
      <c r="J1044" s="89"/>
      <c r="K1044" s="89"/>
      <c r="L1044" s="89"/>
      <c r="M1044" s="89"/>
      <c r="N1044" s="89"/>
      <c r="O1044" s="89"/>
      <c r="P1044" s="89"/>
      <c r="Q1044" s="89"/>
      <c r="R1044" s="191"/>
      <c r="S1044" s="191"/>
      <c r="T1044" s="89"/>
      <c r="U1044" s="89"/>
      <c r="V1044" s="89"/>
      <c r="W1044" s="191"/>
      <c r="X1044" s="191"/>
      <c r="Z1044" s="45"/>
      <c r="AA1044" s="45"/>
      <c r="AB1044" s="45"/>
    </row>
    <row r="1045" spans="3:28" ht="15" customHeight="1" x14ac:dyDescent="0.25">
      <c r="C1045" s="89"/>
      <c r="E1045" s="89"/>
      <c r="F1045" s="89"/>
      <c r="G1045" s="89"/>
      <c r="H1045" s="89"/>
      <c r="I1045" s="89"/>
      <c r="J1045" s="89"/>
      <c r="K1045" s="89"/>
      <c r="L1045" s="89"/>
      <c r="M1045" s="89"/>
      <c r="N1045" s="89"/>
      <c r="O1045" s="89"/>
      <c r="P1045" s="89"/>
      <c r="Q1045" s="89"/>
      <c r="R1045" s="191"/>
      <c r="S1045" s="191"/>
      <c r="T1045" s="89"/>
      <c r="U1045" s="89"/>
      <c r="V1045" s="89"/>
      <c r="W1045" s="191"/>
      <c r="X1045" s="191"/>
      <c r="Z1045" s="45"/>
      <c r="AA1045" s="45"/>
      <c r="AB1045" s="45"/>
    </row>
    <row r="1046" spans="3:28" ht="15" customHeight="1" x14ac:dyDescent="0.25">
      <c r="C1046" s="89"/>
      <c r="E1046" s="89"/>
      <c r="F1046" s="89"/>
      <c r="G1046" s="89"/>
      <c r="H1046" s="89"/>
      <c r="I1046" s="89"/>
      <c r="J1046" s="89"/>
      <c r="K1046" s="89"/>
      <c r="L1046" s="89"/>
      <c r="M1046" s="89"/>
      <c r="N1046" s="89"/>
      <c r="O1046" s="89"/>
      <c r="P1046" s="89"/>
      <c r="Q1046" s="89"/>
      <c r="R1046" s="191"/>
      <c r="S1046" s="191"/>
      <c r="T1046" s="89"/>
      <c r="U1046" s="89"/>
      <c r="V1046" s="89"/>
      <c r="W1046" s="191"/>
      <c r="X1046" s="191"/>
      <c r="Z1046" s="45"/>
      <c r="AA1046" s="45"/>
      <c r="AB1046" s="45"/>
    </row>
    <row r="1047" spans="3:28" ht="15" customHeight="1" x14ac:dyDescent="0.25">
      <c r="C1047" s="89"/>
      <c r="E1047" s="89"/>
      <c r="F1047" s="89"/>
      <c r="G1047" s="89"/>
      <c r="H1047" s="89"/>
      <c r="I1047" s="89"/>
      <c r="J1047" s="89"/>
      <c r="K1047" s="89"/>
      <c r="L1047" s="89"/>
      <c r="M1047" s="89"/>
      <c r="N1047" s="89"/>
      <c r="O1047" s="89"/>
      <c r="P1047" s="89"/>
      <c r="Q1047" s="89"/>
      <c r="R1047" s="191"/>
      <c r="S1047" s="191"/>
      <c r="T1047" s="89"/>
      <c r="U1047" s="89"/>
      <c r="V1047" s="89"/>
      <c r="W1047" s="191"/>
      <c r="X1047" s="191"/>
      <c r="Z1047" s="45"/>
      <c r="AA1047" s="45"/>
      <c r="AB1047" s="45"/>
    </row>
    <row r="1048" spans="3:28" ht="15" customHeight="1" x14ac:dyDescent="0.25">
      <c r="C1048" s="89"/>
      <c r="E1048" s="89"/>
      <c r="F1048" s="89"/>
      <c r="G1048" s="89"/>
      <c r="H1048" s="89"/>
      <c r="I1048" s="89"/>
      <c r="J1048" s="89"/>
      <c r="K1048" s="89"/>
      <c r="L1048" s="89"/>
      <c r="M1048" s="89"/>
      <c r="N1048" s="89"/>
      <c r="O1048" s="89"/>
      <c r="P1048" s="89"/>
      <c r="Q1048" s="89"/>
      <c r="R1048" s="191"/>
      <c r="S1048" s="191"/>
      <c r="T1048" s="89"/>
      <c r="U1048" s="89"/>
      <c r="V1048" s="89"/>
      <c r="W1048" s="191"/>
      <c r="X1048" s="191"/>
      <c r="Z1048" s="45"/>
      <c r="AA1048" s="45"/>
      <c r="AB1048" s="45"/>
    </row>
    <row r="1049" spans="3:28" ht="15" customHeight="1" x14ac:dyDescent="0.25">
      <c r="C1049" s="89"/>
      <c r="E1049" s="89"/>
      <c r="F1049" s="89"/>
      <c r="G1049" s="89"/>
      <c r="H1049" s="89"/>
      <c r="I1049" s="89"/>
      <c r="J1049" s="89"/>
      <c r="K1049" s="89"/>
      <c r="L1049" s="89"/>
      <c r="M1049" s="89"/>
      <c r="N1049" s="89"/>
      <c r="O1049" s="89"/>
      <c r="P1049" s="89"/>
      <c r="Q1049" s="89"/>
      <c r="R1049" s="191"/>
      <c r="S1049" s="191"/>
      <c r="T1049" s="89"/>
      <c r="U1049" s="89"/>
      <c r="V1049" s="89"/>
      <c r="W1049" s="191"/>
      <c r="X1049" s="191"/>
      <c r="Z1049" s="45"/>
      <c r="AA1049" s="45"/>
      <c r="AB1049" s="45"/>
    </row>
    <row r="1050" spans="3:28" ht="15" customHeight="1" x14ac:dyDescent="0.25">
      <c r="C1050" s="89"/>
      <c r="E1050" s="89"/>
      <c r="F1050" s="89"/>
      <c r="G1050" s="89"/>
      <c r="H1050" s="89"/>
      <c r="I1050" s="89"/>
      <c r="J1050" s="89"/>
      <c r="K1050" s="89"/>
      <c r="L1050" s="89"/>
      <c r="M1050" s="89"/>
      <c r="N1050" s="89"/>
      <c r="O1050" s="89"/>
      <c r="P1050" s="89"/>
      <c r="Q1050" s="89"/>
      <c r="R1050" s="191"/>
      <c r="S1050" s="191"/>
      <c r="T1050" s="89"/>
      <c r="U1050" s="89"/>
      <c r="V1050" s="89"/>
      <c r="W1050" s="191"/>
      <c r="X1050" s="191"/>
      <c r="Z1050" s="45"/>
      <c r="AA1050" s="45"/>
      <c r="AB1050" s="45"/>
    </row>
    <row r="1051" spans="3:28" ht="15" customHeight="1" x14ac:dyDescent="0.25">
      <c r="C1051" s="89"/>
      <c r="E1051" s="89"/>
      <c r="F1051" s="89"/>
      <c r="G1051" s="89"/>
      <c r="H1051" s="89"/>
      <c r="I1051" s="89"/>
      <c r="J1051" s="89"/>
      <c r="K1051" s="89"/>
      <c r="L1051" s="89"/>
      <c r="M1051" s="89"/>
      <c r="N1051" s="89"/>
      <c r="O1051" s="89"/>
      <c r="P1051" s="89"/>
      <c r="Q1051" s="89"/>
      <c r="R1051" s="191"/>
      <c r="S1051" s="191"/>
      <c r="T1051" s="89"/>
      <c r="U1051" s="89"/>
      <c r="V1051" s="89"/>
      <c r="W1051" s="191"/>
      <c r="X1051" s="191"/>
      <c r="Z1051" s="45"/>
      <c r="AA1051" s="45"/>
      <c r="AB1051" s="45"/>
    </row>
    <row r="1052" spans="3:28" ht="15" customHeight="1" x14ac:dyDescent="0.25">
      <c r="C1052" s="89"/>
      <c r="E1052" s="89"/>
      <c r="F1052" s="89"/>
      <c r="G1052" s="89"/>
      <c r="H1052" s="89"/>
      <c r="I1052" s="89"/>
      <c r="J1052" s="89"/>
      <c r="K1052" s="89"/>
      <c r="L1052" s="89"/>
      <c r="M1052" s="89"/>
      <c r="N1052" s="89"/>
      <c r="O1052" s="89"/>
      <c r="P1052" s="89"/>
      <c r="Q1052" s="89"/>
      <c r="R1052" s="191"/>
      <c r="S1052" s="191"/>
      <c r="T1052" s="89"/>
      <c r="U1052" s="89"/>
      <c r="V1052" s="89"/>
      <c r="W1052" s="191"/>
      <c r="X1052" s="191"/>
      <c r="Z1052" s="45"/>
      <c r="AA1052" s="45"/>
      <c r="AB1052" s="45"/>
    </row>
    <row r="1053" spans="3:28" ht="15" customHeight="1" x14ac:dyDescent="0.25">
      <c r="C1053" s="89"/>
      <c r="E1053" s="89"/>
      <c r="F1053" s="89"/>
      <c r="G1053" s="89"/>
      <c r="H1053" s="89"/>
      <c r="I1053" s="89"/>
      <c r="J1053" s="89"/>
      <c r="K1053" s="89"/>
      <c r="L1053" s="89"/>
      <c r="M1053" s="89"/>
      <c r="N1053" s="89"/>
      <c r="O1053" s="89"/>
      <c r="P1053" s="89"/>
      <c r="Q1053" s="89"/>
      <c r="R1053" s="191"/>
      <c r="S1053" s="191"/>
      <c r="T1053" s="89"/>
      <c r="U1053" s="89"/>
      <c r="V1053" s="89"/>
      <c r="W1053" s="191"/>
      <c r="X1053" s="191"/>
      <c r="Z1053" s="45"/>
      <c r="AA1053" s="45"/>
      <c r="AB1053" s="45"/>
    </row>
    <row r="1054" spans="3:28" ht="15" customHeight="1" x14ac:dyDescent="0.25">
      <c r="C1054" s="89"/>
      <c r="E1054" s="89"/>
      <c r="F1054" s="89"/>
      <c r="G1054" s="89"/>
      <c r="H1054" s="89"/>
      <c r="I1054" s="89"/>
      <c r="J1054" s="89"/>
      <c r="K1054" s="89"/>
      <c r="L1054" s="89"/>
      <c r="M1054" s="89"/>
      <c r="N1054" s="89"/>
      <c r="O1054" s="89"/>
      <c r="P1054" s="89"/>
      <c r="Q1054" s="89"/>
      <c r="R1054" s="191"/>
      <c r="S1054" s="191"/>
      <c r="T1054" s="89"/>
      <c r="U1054" s="89"/>
      <c r="V1054" s="89"/>
      <c r="W1054" s="191"/>
      <c r="X1054" s="191"/>
      <c r="Z1054" s="45"/>
      <c r="AA1054" s="45"/>
      <c r="AB1054" s="45"/>
    </row>
    <row r="1055" spans="3:28" ht="15" customHeight="1" x14ac:dyDescent="0.25">
      <c r="C1055" s="89"/>
      <c r="E1055" s="89"/>
      <c r="F1055" s="89"/>
      <c r="G1055" s="89"/>
      <c r="H1055" s="89"/>
      <c r="I1055" s="89"/>
      <c r="J1055" s="89"/>
      <c r="K1055" s="89"/>
      <c r="L1055" s="89"/>
      <c r="M1055" s="89"/>
      <c r="N1055" s="89"/>
      <c r="O1055" s="89"/>
      <c r="P1055" s="89"/>
      <c r="Q1055" s="89"/>
      <c r="R1055" s="191"/>
      <c r="S1055" s="191"/>
      <c r="T1055" s="89"/>
      <c r="U1055" s="89"/>
      <c r="V1055" s="89"/>
      <c r="W1055" s="191"/>
      <c r="X1055" s="191"/>
      <c r="Z1055" s="45"/>
      <c r="AA1055" s="45"/>
      <c r="AB1055" s="45"/>
    </row>
    <row r="1056" spans="3:28" ht="15" customHeight="1" x14ac:dyDescent="0.25">
      <c r="C1056" s="89"/>
      <c r="E1056" s="89"/>
      <c r="F1056" s="89"/>
      <c r="G1056" s="89"/>
      <c r="H1056" s="89"/>
      <c r="I1056" s="89"/>
      <c r="J1056" s="89"/>
      <c r="K1056" s="89"/>
      <c r="L1056" s="89"/>
      <c r="M1056" s="89"/>
      <c r="N1056" s="89"/>
      <c r="O1056" s="89"/>
      <c r="P1056" s="89"/>
      <c r="Q1056" s="89"/>
      <c r="R1056" s="191"/>
      <c r="S1056" s="191"/>
      <c r="T1056" s="89"/>
      <c r="U1056" s="89"/>
      <c r="V1056" s="89"/>
      <c r="W1056" s="191"/>
      <c r="X1056" s="191"/>
      <c r="Z1056" s="45"/>
      <c r="AA1056" s="45"/>
      <c r="AB1056" s="45"/>
    </row>
    <row r="1057" spans="3:28" ht="15" customHeight="1" x14ac:dyDescent="0.25">
      <c r="C1057" s="89"/>
      <c r="E1057" s="89"/>
      <c r="F1057" s="89"/>
      <c r="G1057" s="89"/>
      <c r="H1057" s="89"/>
      <c r="I1057" s="89"/>
      <c r="J1057" s="89"/>
      <c r="K1057" s="89"/>
      <c r="L1057" s="89"/>
      <c r="M1057" s="89"/>
      <c r="N1057" s="89"/>
      <c r="O1057" s="89"/>
      <c r="P1057" s="89"/>
      <c r="Q1057" s="89"/>
      <c r="R1057" s="191"/>
      <c r="S1057" s="191"/>
      <c r="T1057" s="89"/>
      <c r="U1057" s="89"/>
      <c r="V1057" s="89"/>
      <c r="W1057" s="191"/>
      <c r="X1057" s="191"/>
      <c r="Z1057" s="45"/>
      <c r="AA1057" s="45"/>
      <c r="AB1057" s="45"/>
    </row>
    <row r="1058" spans="3:28" ht="15" customHeight="1" x14ac:dyDescent="0.25">
      <c r="C1058" s="89"/>
      <c r="E1058" s="89"/>
      <c r="F1058" s="89"/>
      <c r="G1058" s="89"/>
      <c r="H1058" s="89"/>
      <c r="I1058" s="89"/>
      <c r="J1058" s="89"/>
      <c r="K1058" s="89"/>
      <c r="L1058" s="89"/>
      <c r="M1058" s="89"/>
      <c r="N1058" s="89"/>
      <c r="O1058" s="89"/>
      <c r="P1058" s="89"/>
      <c r="Q1058" s="89"/>
      <c r="R1058" s="191"/>
      <c r="S1058" s="191"/>
      <c r="T1058" s="89"/>
      <c r="U1058" s="89"/>
      <c r="V1058" s="89"/>
      <c r="W1058" s="191"/>
      <c r="X1058" s="191"/>
      <c r="Z1058" s="45"/>
      <c r="AA1058" s="45"/>
      <c r="AB1058" s="45"/>
    </row>
    <row r="1059" spans="3:28" ht="15" customHeight="1" x14ac:dyDescent="0.25">
      <c r="C1059" s="89"/>
      <c r="E1059" s="89"/>
      <c r="F1059" s="89"/>
      <c r="G1059" s="89"/>
      <c r="H1059" s="89"/>
      <c r="I1059" s="89"/>
      <c r="J1059" s="89"/>
      <c r="K1059" s="89"/>
      <c r="L1059" s="89"/>
      <c r="M1059" s="89"/>
      <c r="N1059" s="89"/>
      <c r="O1059" s="89"/>
      <c r="P1059" s="89"/>
      <c r="Q1059" s="89"/>
      <c r="R1059" s="191"/>
      <c r="S1059" s="191"/>
      <c r="T1059" s="89"/>
      <c r="U1059" s="89"/>
      <c r="V1059" s="89"/>
      <c r="W1059" s="191"/>
      <c r="X1059" s="191"/>
      <c r="Z1059" s="45"/>
      <c r="AA1059" s="45"/>
      <c r="AB1059" s="45"/>
    </row>
    <row r="1060" spans="3:28" ht="15" customHeight="1" x14ac:dyDescent="0.25">
      <c r="C1060" s="89"/>
      <c r="E1060" s="89"/>
      <c r="F1060" s="89"/>
      <c r="G1060" s="89"/>
      <c r="H1060" s="89"/>
      <c r="I1060" s="89"/>
      <c r="J1060" s="89"/>
      <c r="K1060" s="89"/>
      <c r="L1060" s="89"/>
      <c r="M1060" s="89"/>
      <c r="N1060" s="89"/>
      <c r="O1060" s="89"/>
      <c r="P1060" s="89"/>
      <c r="Q1060" s="89"/>
      <c r="R1060" s="191"/>
      <c r="S1060" s="191"/>
      <c r="T1060" s="89"/>
      <c r="U1060" s="89"/>
      <c r="V1060" s="89"/>
      <c r="W1060" s="191"/>
      <c r="X1060" s="191"/>
      <c r="Z1060" s="45"/>
      <c r="AA1060" s="45"/>
      <c r="AB1060" s="45"/>
    </row>
    <row r="1061" spans="3:28" ht="15" customHeight="1" x14ac:dyDescent="0.25">
      <c r="C1061" s="89"/>
      <c r="E1061" s="89"/>
      <c r="F1061" s="89"/>
      <c r="G1061" s="89"/>
      <c r="H1061" s="89"/>
      <c r="I1061" s="89"/>
      <c r="J1061" s="89"/>
      <c r="K1061" s="89"/>
      <c r="L1061" s="89"/>
      <c r="M1061" s="89"/>
      <c r="N1061" s="89"/>
      <c r="O1061" s="89"/>
      <c r="P1061" s="89"/>
      <c r="Q1061" s="89"/>
      <c r="R1061" s="191"/>
      <c r="S1061" s="191"/>
      <c r="T1061" s="89"/>
      <c r="U1061" s="89"/>
      <c r="V1061" s="89"/>
      <c r="W1061" s="191"/>
      <c r="X1061" s="191"/>
      <c r="Z1061" s="45"/>
      <c r="AA1061" s="45"/>
      <c r="AB1061" s="45"/>
    </row>
    <row r="1062" spans="3:28" ht="15" customHeight="1" x14ac:dyDescent="0.25">
      <c r="C1062" s="89"/>
      <c r="E1062" s="89"/>
      <c r="F1062" s="89"/>
      <c r="G1062" s="89"/>
      <c r="H1062" s="89"/>
      <c r="I1062" s="89"/>
      <c r="J1062" s="89"/>
      <c r="K1062" s="89"/>
      <c r="L1062" s="89"/>
      <c r="M1062" s="89"/>
      <c r="N1062" s="89"/>
      <c r="O1062" s="89"/>
      <c r="P1062" s="89"/>
      <c r="Q1062" s="89"/>
      <c r="R1062" s="191"/>
      <c r="S1062" s="191"/>
      <c r="T1062" s="89"/>
      <c r="U1062" s="89"/>
      <c r="V1062" s="89"/>
      <c r="W1062" s="191"/>
      <c r="X1062" s="191"/>
      <c r="Z1062" s="45"/>
      <c r="AA1062" s="45"/>
      <c r="AB1062" s="45"/>
    </row>
    <row r="1063" spans="3:28" ht="15" customHeight="1" x14ac:dyDescent="0.25">
      <c r="C1063" s="89"/>
      <c r="E1063" s="89"/>
      <c r="F1063" s="89"/>
      <c r="G1063" s="89"/>
      <c r="H1063" s="89"/>
      <c r="I1063" s="89"/>
      <c r="J1063" s="89"/>
      <c r="K1063" s="89"/>
      <c r="L1063" s="89"/>
      <c r="M1063" s="89"/>
      <c r="N1063" s="89"/>
      <c r="O1063" s="89"/>
      <c r="P1063" s="89"/>
      <c r="Q1063" s="89"/>
      <c r="R1063" s="191"/>
      <c r="S1063" s="191"/>
      <c r="T1063" s="89"/>
      <c r="U1063" s="89"/>
      <c r="V1063" s="89"/>
      <c r="W1063" s="191"/>
      <c r="X1063" s="191"/>
      <c r="Z1063" s="45"/>
      <c r="AA1063" s="45"/>
      <c r="AB1063" s="45"/>
    </row>
    <row r="1064" spans="3:28" ht="15" customHeight="1" x14ac:dyDescent="0.25">
      <c r="C1064" s="89"/>
      <c r="E1064" s="89"/>
      <c r="F1064" s="89"/>
      <c r="G1064" s="89"/>
      <c r="H1064" s="89"/>
      <c r="I1064" s="89"/>
      <c r="J1064" s="89"/>
      <c r="K1064" s="89"/>
      <c r="L1064" s="89"/>
      <c r="M1064" s="89"/>
      <c r="N1064" s="89"/>
      <c r="O1064" s="89"/>
      <c r="P1064" s="89"/>
      <c r="Q1064" s="89"/>
      <c r="R1064" s="191"/>
      <c r="S1064" s="191"/>
      <c r="T1064" s="89"/>
      <c r="U1064" s="89"/>
      <c r="V1064" s="89"/>
      <c r="W1064" s="191"/>
      <c r="X1064" s="191"/>
      <c r="Z1064" s="45"/>
      <c r="AA1064" s="45"/>
      <c r="AB1064" s="45"/>
    </row>
    <row r="1065" spans="3:28" ht="15" customHeight="1" x14ac:dyDescent="0.25">
      <c r="C1065" s="89"/>
      <c r="E1065" s="89"/>
      <c r="F1065" s="89"/>
      <c r="G1065" s="89"/>
      <c r="H1065" s="89"/>
      <c r="I1065" s="89"/>
      <c r="J1065" s="89"/>
      <c r="K1065" s="89"/>
      <c r="L1065" s="89"/>
      <c r="M1065" s="89"/>
      <c r="N1065" s="89"/>
      <c r="O1065" s="89"/>
      <c r="P1065" s="89"/>
      <c r="Q1065" s="89"/>
      <c r="R1065" s="191"/>
      <c r="S1065" s="191"/>
      <c r="T1065" s="89"/>
      <c r="U1065" s="89"/>
      <c r="V1065" s="89"/>
      <c r="W1065" s="191"/>
      <c r="X1065" s="191"/>
      <c r="Z1065" s="45"/>
      <c r="AA1065" s="45"/>
      <c r="AB1065" s="45"/>
    </row>
    <row r="1066" spans="3:28" ht="15" customHeight="1" x14ac:dyDescent="0.25">
      <c r="C1066" s="89"/>
      <c r="E1066" s="89"/>
      <c r="F1066" s="89"/>
      <c r="G1066" s="89"/>
      <c r="H1066" s="89"/>
      <c r="I1066" s="89"/>
      <c r="J1066" s="89"/>
      <c r="K1066" s="89"/>
      <c r="L1066" s="89"/>
      <c r="M1066" s="89"/>
      <c r="N1066" s="89"/>
      <c r="O1066" s="89"/>
      <c r="P1066" s="89"/>
      <c r="Q1066" s="89"/>
      <c r="R1066" s="191"/>
      <c r="S1066" s="191"/>
      <c r="T1066" s="89"/>
      <c r="U1066" s="89"/>
      <c r="V1066" s="89"/>
      <c r="W1066" s="191"/>
      <c r="X1066" s="191"/>
      <c r="Z1066" s="45"/>
      <c r="AA1066" s="45"/>
      <c r="AB1066" s="45"/>
    </row>
    <row r="1067" spans="3:28" ht="15" customHeight="1" x14ac:dyDescent="0.25">
      <c r="C1067" s="89"/>
      <c r="E1067" s="89"/>
      <c r="F1067" s="89"/>
      <c r="G1067" s="89"/>
      <c r="H1067" s="89"/>
      <c r="I1067" s="89"/>
      <c r="J1067" s="89"/>
      <c r="K1067" s="89"/>
      <c r="L1067" s="89"/>
      <c r="M1067" s="89"/>
      <c r="N1067" s="89"/>
      <c r="O1067" s="89"/>
      <c r="P1067" s="89"/>
      <c r="Q1067" s="89"/>
      <c r="R1067" s="191"/>
      <c r="S1067" s="191"/>
      <c r="T1067" s="89"/>
      <c r="U1067" s="89"/>
      <c r="V1067" s="89"/>
      <c r="W1067" s="191"/>
      <c r="X1067" s="191"/>
      <c r="Z1067" s="45"/>
      <c r="AA1067" s="45"/>
      <c r="AB1067" s="45"/>
    </row>
    <row r="1068" spans="3:28" ht="15" customHeight="1" x14ac:dyDescent="0.25">
      <c r="C1068" s="89"/>
      <c r="E1068" s="89"/>
      <c r="F1068" s="89"/>
      <c r="G1068" s="89"/>
      <c r="H1068" s="89"/>
      <c r="I1068" s="89"/>
      <c r="J1068" s="89"/>
      <c r="K1068" s="89"/>
      <c r="L1068" s="89"/>
      <c r="M1068" s="89"/>
      <c r="N1068" s="89"/>
      <c r="O1068" s="89"/>
      <c r="P1068" s="89"/>
      <c r="Q1068" s="89"/>
      <c r="R1068" s="191"/>
      <c r="S1068" s="191"/>
      <c r="T1068" s="89"/>
      <c r="U1068" s="89"/>
      <c r="V1068" s="89"/>
      <c r="W1068" s="191"/>
      <c r="X1068" s="191"/>
      <c r="Z1068" s="45"/>
      <c r="AA1068" s="45"/>
      <c r="AB1068" s="45"/>
    </row>
    <row r="1069" spans="3:28" ht="15" customHeight="1" x14ac:dyDescent="0.25">
      <c r="C1069" s="89"/>
      <c r="E1069" s="89"/>
      <c r="F1069" s="89"/>
      <c r="G1069" s="89"/>
      <c r="H1069" s="89"/>
      <c r="I1069" s="89"/>
      <c r="J1069" s="89"/>
      <c r="K1069" s="89"/>
      <c r="L1069" s="89"/>
      <c r="M1069" s="89"/>
      <c r="N1069" s="89"/>
      <c r="O1069" s="89"/>
      <c r="P1069" s="89"/>
      <c r="Q1069" s="89"/>
      <c r="R1069" s="191"/>
      <c r="S1069" s="191"/>
      <c r="T1069" s="89"/>
      <c r="U1069" s="89"/>
      <c r="V1069" s="89"/>
      <c r="W1069" s="191"/>
      <c r="X1069" s="191"/>
      <c r="Z1069" s="45"/>
      <c r="AA1069" s="45"/>
      <c r="AB1069" s="45"/>
    </row>
    <row r="1070" spans="3:28" ht="15" customHeight="1" x14ac:dyDescent="0.25">
      <c r="C1070" s="89"/>
      <c r="E1070" s="89"/>
      <c r="F1070" s="89"/>
      <c r="G1070" s="89"/>
      <c r="H1070" s="89"/>
      <c r="I1070" s="89"/>
      <c r="J1070" s="89"/>
      <c r="K1070" s="89"/>
      <c r="L1070" s="89"/>
      <c r="M1070" s="89"/>
      <c r="N1070" s="89"/>
      <c r="O1070" s="89"/>
      <c r="P1070" s="89"/>
      <c r="Q1070" s="89"/>
      <c r="R1070" s="191"/>
      <c r="S1070" s="191"/>
      <c r="T1070" s="89"/>
      <c r="U1070" s="89"/>
      <c r="V1070" s="89"/>
      <c r="W1070" s="191"/>
      <c r="X1070" s="191"/>
      <c r="Z1070" s="45"/>
      <c r="AA1070" s="45"/>
      <c r="AB1070" s="45"/>
    </row>
    <row r="1071" spans="3:28" ht="15" customHeight="1" x14ac:dyDescent="0.25">
      <c r="C1071" s="89"/>
      <c r="E1071" s="89"/>
      <c r="F1071" s="89"/>
      <c r="G1071" s="89"/>
      <c r="H1071" s="89"/>
      <c r="I1071" s="89"/>
      <c r="J1071" s="89"/>
      <c r="K1071" s="89"/>
      <c r="L1071" s="89"/>
      <c r="M1071" s="89"/>
      <c r="N1071" s="89"/>
      <c r="O1071" s="89"/>
      <c r="P1071" s="89"/>
      <c r="Q1071" s="89"/>
      <c r="R1071" s="191"/>
      <c r="S1071" s="191"/>
      <c r="T1071" s="89"/>
      <c r="U1071" s="89"/>
      <c r="V1071" s="89"/>
      <c r="W1071" s="191"/>
      <c r="X1071" s="191"/>
      <c r="Z1071" s="45"/>
      <c r="AA1071" s="45"/>
      <c r="AB1071" s="45"/>
    </row>
    <row r="1072" spans="3:28" ht="15" customHeight="1" x14ac:dyDescent="0.25">
      <c r="C1072" s="89"/>
      <c r="E1072" s="89"/>
      <c r="F1072" s="89"/>
      <c r="G1072" s="89"/>
      <c r="H1072" s="89"/>
      <c r="I1072" s="89"/>
      <c r="J1072" s="89"/>
      <c r="K1072" s="89"/>
      <c r="L1072" s="89"/>
      <c r="M1072" s="89"/>
      <c r="N1072" s="89"/>
      <c r="O1072" s="89"/>
      <c r="P1072" s="89"/>
      <c r="Q1072" s="89"/>
      <c r="R1072" s="191"/>
      <c r="S1072" s="191"/>
      <c r="T1072" s="89"/>
      <c r="U1072" s="89"/>
      <c r="V1072" s="89"/>
      <c r="W1072" s="191"/>
      <c r="X1072" s="191"/>
      <c r="Z1072" s="45"/>
      <c r="AA1072" s="45"/>
      <c r="AB1072" s="45"/>
    </row>
    <row r="1073" spans="3:28" ht="15" customHeight="1" x14ac:dyDescent="0.25">
      <c r="C1073" s="89"/>
      <c r="E1073" s="89"/>
      <c r="F1073" s="89"/>
      <c r="G1073" s="89"/>
      <c r="H1073" s="89"/>
      <c r="I1073" s="89"/>
      <c r="J1073" s="89"/>
      <c r="K1073" s="89"/>
      <c r="L1073" s="89"/>
      <c r="M1073" s="89"/>
      <c r="N1073" s="89"/>
      <c r="O1073" s="89"/>
      <c r="P1073" s="89"/>
      <c r="Q1073" s="89"/>
      <c r="R1073" s="191"/>
      <c r="S1073" s="191"/>
      <c r="T1073" s="89"/>
      <c r="U1073" s="89"/>
      <c r="V1073" s="89"/>
      <c r="W1073" s="191"/>
      <c r="X1073" s="191"/>
      <c r="Z1073" s="45"/>
      <c r="AA1073" s="45"/>
      <c r="AB1073" s="45"/>
    </row>
    <row r="1074" spans="3:28" ht="15" customHeight="1" x14ac:dyDescent="0.25">
      <c r="C1074" s="89"/>
      <c r="E1074" s="89"/>
      <c r="F1074" s="89"/>
      <c r="G1074" s="89"/>
      <c r="H1074" s="89"/>
      <c r="I1074" s="89"/>
      <c r="J1074" s="89"/>
      <c r="K1074" s="89"/>
      <c r="L1074" s="89"/>
      <c r="M1074" s="89"/>
      <c r="N1074" s="89"/>
      <c r="O1074" s="89"/>
      <c r="P1074" s="89"/>
      <c r="Q1074" s="89"/>
      <c r="R1074" s="191"/>
      <c r="S1074" s="191"/>
      <c r="T1074" s="89"/>
      <c r="U1074" s="89"/>
      <c r="V1074" s="89"/>
      <c r="W1074" s="191"/>
      <c r="X1074" s="191"/>
      <c r="Z1074" s="45"/>
      <c r="AA1074" s="45"/>
      <c r="AB1074" s="45"/>
    </row>
    <row r="1075" spans="3:28" ht="15" customHeight="1" x14ac:dyDescent="0.25">
      <c r="C1075" s="89"/>
      <c r="E1075" s="89"/>
      <c r="F1075" s="89"/>
      <c r="G1075" s="89"/>
      <c r="H1075" s="89"/>
      <c r="I1075" s="89"/>
      <c r="J1075" s="89"/>
      <c r="K1075" s="89"/>
      <c r="L1075" s="89"/>
      <c r="M1075" s="89"/>
      <c r="N1075" s="89"/>
      <c r="O1075" s="89"/>
      <c r="P1075" s="89"/>
      <c r="Q1075" s="89"/>
      <c r="R1075" s="191"/>
      <c r="S1075" s="191"/>
      <c r="T1075" s="89"/>
      <c r="U1075" s="89"/>
      <c r="V1075" s="89"/>
      <c r="W1075" s="191"/>
      <c r="X1075" s="191"/>
      <c r="Z1075" s="45"/>
      <c r="AA1075" s="45"/>
      <c r="AB1075" s="45"/>
    </row>
    <row r="1076" spans="3:28" ht="15" customHeight="1" x14ac:dyDescent="0.25">
      <c r="C1076" s="89"/>
      <c r="E1076" s="89"/>
      <c r="F1076" s="89"/>
      <c r="G1076" s="89"/>
      <c r="H1076" s="89"/>
      <c r="I1076" s="89"/>
      <c r="J1076" s="89"/>
      <c r="K1076" s="89"/>
      <c r="L1076" s="89"/>
      <c r="M1076" s="89"/>
      <c r="N1076" s="89"/>
      <c r="O1076" s="89"/>
      <c r="P1076" s="89"/>
      <c r="Q1076" s="89"/>
      <c r="R1076" s="191"/>
      <c r="S1076" s="191"/>
      <c r="T1076" s="89"/>
      <c r="U1076" s="89"/>
      <c r="V1076" s="89"/>
      <c r="W1076" s="191"/>
      <c r="X1076" s="191"/>
      <c r="Z1076" s="45"/>
      <c r="AA1076" s="45"/>
      <c r="AB1076" s="45"/>
    </row>
    <row r="1077" spans="3:28" ht="15" customHeight="1" x14ac:dyDescent="0.25">
      <c r="C1077" s="89"/>
      <c r="E1077" s="89"/>
      <c r="F1077" s="89"/>
      <c r="G1077" s="89"/>
      <c r="H1077" s="89"/>
      <c r="I1077" s="89"/>
      <c r="J1077" s="89"/>
      <c r="K1077" s="89"/>
      <c r="L1077" s="89"/>
      <c r="M1077" s="89"/>
      <c r="N1077" s="89"/>
      <c r="O1077" s="89"/>
      <c r="P1077" s="89"/>
      <c r="Q1077" s="89"/>
      <c r="R1077" s="191"/>
      <c r="S1077" s="191"/>
      <c r="T1077" s="89"/>
      <c r="U1077" s="89"/>
      <c r="V1077" s="89"/>
      <c r="W1077" s="191"/>
      <c r="X1077" s="191"/>
      <c r="Z1077" s="45"/>
      <c r="AA1077" s="45"/>
      <c r="AB1077" s="45"/>
    </row>
    <row r="1078" spans="3:28" ht="15" customHeight="1" x14ac:dyDescent="0.25">
      <c r="C1078" s="89"/>
      <c r="E1078" s="89"/>
      <c r="F1078" s="89"/>
      <c r="G1078" s="89"/>
      <c r="H1078" s="89"/>
      <c r="I1078" s="89"/>
      <c r="J1078" s="89"/>
      <c r="K1078" s="89"/>
      <c r="L1078" s="89"/>
      <c r="M1078" s="89"/>
      <c r="N1078" s="89"/>
      <c r="O1078" s="89"/>
      <c r="P1078" s="89"/>
      <c r="Q1078" s="89"/>
      <c r="R1078" s="191"/>
      <c r="S1078" s="191"/>
      <c r="T1078" s="89"/>
      <c r="U1078" s="89"/>
      <c r="V1078" s="89"/>
      <c r="W1078" s="191"/>
      <c r="X1078" s="191"/>
      <c r="Z1078" s="45"/>
      <c r="AA1078" s="45"/>
      <c r="AB1078" s="45"/>
    </row>
    <row r="1079" spans="3:28" ht="15" customHeight="1" x14ac:dyDescent="0.25">
      <c r="C1079" s="89"/>
      <c r="E1079" s="89"/>
      <c r="F1079" s="89"/>
      <c r="G1079" s="89"/>
      <c r="H1079" s="89"/>
      <c r="I1079" s="89"/>
      <c r="J1079" s="89"/>
      <c r="K1079" s="89"/>
      <c r="L1079" s="89"/>
      <c r="M1079" s="89"/>
      <c r="N1079" s="89"/>
      <c r="O1079" s="89"/>
      <c r="P1079" s="89"/>
      <c r="Q1079" s="89"/>
      <c r="R1079" s="191"/>
      <c r="S1079" s="191"/>
      <c r="T1079" s="89"/>
      <c r="U1079" s="89"/>
      <c r="V1079" s="89"/>
      <c r="W1079" s="191"/>
      <c r="X1079" s="191"/>
      <c r="Z1079" s="45"/>
      <c r="AA1079" s="45"/>
      <c r="AB1079" s="45"/>
    </row>
    <row r="1080" spans="3:28" ht="15" customHeight="1" x14ac:dyDescent="0.25">
      <c r="C1080" s="89"/>
      <c r="E1080" s="89"/>
      <c r="F1080" s="89"/>
      <c r="G1080" s="89"/>
      <c r="H1080" s="89"/>
      <c r="I1080" s="89"/>
      <c r="J1080" s="89"/>
      <c r="K1080" s="89"/>
      <c r="L1080" s="89"/>
      <c r="M1080" s="89"/>
      <c r="N1080" s="89"/>
      <c r="O1080" s="89"/>
      <c r="P1080" s="89"/>
      <c r="Q1080" s="89"/>
      <c r="R1080" s="191"/>
      <c r="S1080" s="191"/>
      <c r="T1080" s="89"/>
      <c r="U1080" s="89"/>
      <c r="V1080" s="89"/>
      <c r="W1080" s="191"/>
      <c r="X1080" s="191"/>
      <c r="Z1080" s="45"/>
      <c r="AA1080" s="45"/>
      <c r="AB1080" s="45"/>
    </row>
    <row r="1081" spans="3:28" ht="15" customHeight="1" x14ac:dyDescent="0.25">
      <c r="C1081" s="89"/>
      <c r="E1081" s="89"/>
      <c r="F1081" s="89"/>
      <c r="G1081" s="89"/>
      <c r="H1081" s="89"/>
      <c r="I1081" s="89"/>
      <c r="J1081" s="89"/>
      <c r="K1081" s="89"/>
      <c r="L1081" s="89"/>
      <c r="M1081" s="89"/>
      <c r="N1081" s="89"/>
      <c r="O1081" s="89"/>
      <c r="P1081" s="89"/>
      <c r="Q1081" s="89"/>
      <c r="R1081" s="191"/>
      <c r="S1081" s="191"/>
      <c r="T1081" s="89"/>
      <c r="U1081" s="89"/>
      <c r="V1081" s="89"/>
      <c r="W1081" s="191"/>
      <c r="X1081" s="191"/>
      <c r="Z1081" s="45"/>
      <c r="AA1081" s="45"/>
      <c r="AB1081" s="45"/>
    </row>
    <row r="1082" spans="3:28" ht="15" customHeight="1" x14ac:dyDescent="0.25">
      <c r="C1082" s="89"/>
      <c r="E1082" s="89"/>
      <c r="F1082" s="89"/>
      <c r="G1082" s="89"/>
      <c r="H1082" s="89"/>
      <c r="I1082" s="89"/>
      <c r="J1082" s="89"/>
      <c r="K1082" s="89"/>
      <c r="L1082" s="89"/>
      <c r="M1082" s="89"/>
      <c r="N1082" s="89"/>
      <c r="O1082" s="89"/>
      <c r="P1082" s="89"/>
      <c r="Q1082" s="89"/>
      <c r="R1082" s="191"/>
      <c r="S1082" s="191"/>
      <c r="T1082" s="89"/>
      <c r="U1082" s="89"/>
      <c r="V1082" s="89"/>
      <c r="W1082" s="191"/>
      <c r="X1082" s="191"/>
      <c r="Z1082" s="45"/>
      <c r="AA1082" s="45"/>
      <c r="AB1082" s="45"/>
    </row>
    <row r="1083" spans="3:28" ht="15" customHeight="1" x14ac:dyDescent="0.25">
      <c r="C1083" s="89"/>
      <c r="E1083" s="89"/>
      <c r="F1083" s="89"/>
      <c r="G1083" s="89"/>
      <c r="H1083" s="89"/>
      <c r="I1083" s="89"/>
      <c r="J1083" s="89"/>
      <c r="K1083" s="89"/>
      <c r="L1083" s="89"/>
      <c r="M1083" s="89"/>
      <c r="N1083" s="89"/>
      <c r="O1083" s="89"/>
      <c r="P1083" s="89"/>
      <c r="Q1083" s="89"/>
      <c r="R1083" s="191"/>
      <c r="S1083" s="191"/>
      <c r="T1083" s="89"/>
      <c r="U1083" s="89"/>
      <c r="V1083" s="89"/>
      <c r="W1083" s="191"/>
      <c r="X1083" s="191"/>
      <c r="Z1083" s="45"/>
      <c r="AA1083" s="45"/>
      <c r="AB1083" s="45"/>
    </row>
    <row r="1084" spans="3:28" ht="15" customHeight="1" x14ac:dyDescent="0.25">
      <c r="C1084" s="89"/>
      <c r="E1084" s="89"/>
      <c r="F1084" s="89"/>
      <c r="G1084" s="89"/>
      <c r="H1084" s="89"/>
      <c r="I1084" s="89"/>
      <c r="J1084" s="89"/>
      <c r="K1084" s="89"/>
      <c r="L1084" s="89"/>
      <c r="M1084" s="89"/>
      <c r="N1084" s="89"/>
      <c r="O1084" s="89"/>
      <c r="P1084" s="89"/>
      <c r="Q1084" s="89"/>
      <c r="R1084" s="191"/>
      <c r="S1084" s="191"/>
      <c r="T1084" s="89"/>
      <c r="U1084" s="89"/>
      <c r="V1084" s="89"/>
      <c r="W1084" s="191"/>
      <c r="X1084" s="191"/>
      <c r="Z1084" s="45"/>
      <c r="AA1084" s="45"/>
      <c r="AB1084" s="45"/>
    </row>
    <row r="1085" spans="3:28" ht="15" customHeight="1" x14ac:dyDescent="0.25">
      <c r="C1085" s="89"/>
      <c r="E1085" s="89"/>
      <c r="F1085" s="89"/>
      <c r="G1085" s="89"/>
      <c r="H1085" s="89"/>
      <c r="I1085" s="89"/>
      <c r="J1085" s="89"/>
      <c r="K1085" s="89"/>
      <c r="L1085" s="89"/>
      <c r="M1085" s="89"/>
      <c r="N1085" s="89"/>
      <c r="O1085" s="89"/>
      <c r="P1085" s="89"/>
      <c r="Q1085" s="89"/>
      <c r="R1085" s="191"/>
      <c r="S1085" s="191"/>
      <c r="T1085" s="89"/>
      <c r="U1085" s="89"/>
      <c r="V1085" s="89"/>
      <c r="W1085" s="191"/>
      <c r="X1085" s="191"/>
      <c r="Z1085" s="45"/>
      <c r="AA1085" s="45"/>
      <c r="AB1085" s="45"/>
    </row>
    <row r="1086" spans="3:28" ht="15" customHeight="1" x14ac:dyDescent="0.25">
      <c r="C1086" s="89"/>
      <c r="E1086" s="89"/>
      <c r="F1086" s="89"/>
      <c r="G1086" s="89"/>
      <c r="H1086" s="89"/>
      <c r="I1086" s="89"/>
      <c r="J1086" s="89"/>
      <c r="K1086" s="89"/>
      <c r="L1086" s="89"/>
      <c r="M1086" s="89"/>
      <c r="N1086" s="89"/>
      <c r="O1086" s="89"/>
      <c r="P1086" s="89"/>
      <c r="Q1086" s="89"/>
      <c r="R1086" s="191"/>
      <c r="S1086" s="191"/>
      <c r="T1086" s="89"/>
      <c r="U1086" s="89"/>
      <c r="V1086" s="89"/>
      <c r="W1086" s="191"/>
      <c r="X1086" s="191"/>
      <c r="Z1086" s="45"/>
      <c r="AA1086" s="45"/>
      <c r="AB1086" s="45"/>
    </row>
    <row r="1087" spans="3:28" ht="15" customHeight="1" x14ac:dyDescent="0.25">
      <c r="C1087" s="89"/>
      <c r="E1087" s="89"/>
      <c r="F1087" s="89"/>
      <c r="G1087" s="89"/>
      <c r="H1087" s="89"/>
      <c r="I1087" s="89"/>
      <c r="J1087" s="89"/>
      <c r="K1087" s="89"/>
      <c r="L1087" s="89"/>
      <c r="M1087" s="89"/>
      <c r="N1087" s="89"/>
      <c r="O1087" s="89"/>
      <c r="P1087" s="89"/>
      <c r="Q1087" s="89"/>
      <c r="R1087" s="191"/>
      <c r="S1087" s="191"/>
      <c r="T1087" s="89"/>
      <c r="U1087" s="89"/>
      <c r="V1087" s="89"/>
      <c r="W1087" s="191"/>
      <c r="X1087" s="191"/>
      <c r="Z1087" s="45"/>
      <c r="AA1087" s="45"/>
      <c r="AB1087" s="45"/>
    </row>
  </sheetData>
  <autoFilter ref="A3:AB1087"/>
  <sortState ref="A2:AB509">
    <sortCondition ref="D2:D1086"/>
    <sortCondition ref="J2:J1086"/>
  </sortState>
  <mergeCells count="1">
    <mergeCell ref="A1:XFD2"/>
  </mergeCells>
  <dataValidations count="3">
    <dataValidation type="list" allowBlank="1" showErrorMessage="1" sqref="H247 G218:G439 G472:G483">
      <formula1>CMSP_Categories</formula1>
    </dataValidation>
    <dataValidation type="list" allowBlank="1" showErrorMessage="1" sqref="H472:H483 H238:H246 H218:H232 H248:H276 H279:H281 H284:H287 H289:H374 H376 H378:H439">
      <formula1>CMSP_SubCategories</formula1>
    </dataValidation>
    <dataValidation type="list" allowBlank="1" showInputMessage="1" showErrorMessage="1" sqref="B476:B478">
      <formula1>#REF!</formula1>
    </dataValidation>
  </dataValidations>
  <hyperlinks>
    <hyperlink ref="M9" r:id="rId1"/>
    <hyperlink ref="M10" r:id="rId2"/>
    <hyperlink ref="M12" r:id="rId3"/>
    <hyperlink ref="M30" r:id="rId4"/>
    <hyperlink ref="M31" r:id="rId5"/>
    <hyperlink ref="M11" r:id="rId6"/>
    <hyperlink ref="M46" r:id="rId7"/>
    <hyperlink ref="M47" r:id="rId8"/>
    <hyperlink ref="M48" r:id="rId9"/>
    <hyperlink ref="M49" r:id="rId10"/>
    <hyperlink ref="M50" r:id="rId11"/>
    <hyperlink ref="M51" r:id="rId12"/>
    <hyperlink ref="M52" r:id="rId13"/>
    <hyperlink ref="M53" r:id="rId14"/>
    <hyperlink ref="M54" r:id="rId15"/>
    <hyperlink ref="M13" r:id="rId16"/>
    <hyperlink ref="M14" r:id="rId17"/>
    <hyperlink ref="M15" r:id="rId18"/>
    <hyperlink ref="M16" r:id="rId19"/>
    <hyperlink ref="M17" r:id="rId20"/>
    <hyperlink ref="M18" r:id="rId21"/>
    <hyperlink ref="M19" r:id="rId22"/>
    <hyperlink ref="M20" r:id="rId23"/>
    <hyperlink ref="M23" r:id="rId24"/>
    <hyperlink ref="M24" r:id="rId25"/>
    <hyperlink ref="M25" r:id="rId26"/>
    <hyperlink ref="M26" r:id="rId27"/>
    <hyperlink ref="M27" r:id="rId28"/>
    <hyperlink ref="M28" r:id="rId29"/>
    <hyperlink ref="M29" r:id="rId30"/>
    <hyperlink ref="M32" r:id="rId31"/>
    <hyperlink ref="M38" r:id="rId32"/>
    <hyperlink ref="M43" r:id="rId33"/>
    <hyperlink ref="M44" r:id="rId34"/>
    <hyperlink ref="M45" r:id="rId35"/>
    <hyperlink ref="M55" r:id="rId36"/>
    <hyperlink ref="M56" r:id="rId37"/>
    <hyperlink ref="M57" r:id="rId38"/>
    <hyperlink ref="M58" r:id="rId39"/>
    <hyperlink ref="M59" r:id="rId40"/>
    <hyperlink ref="M60" r:id="rId41"/>
    <hyperlink ref="M61" r:id="rId42"/>
    <hyperlink ref="M62" r:id="rId43"/>
    <hyperlink ref="M63" r:id="rId44"/>
    <hyperlink ref="M64" r:id="rId45"/>
    <hyperlink ref="M65" r:id="rId46"/>
    <hyperlink ref="M66" r:id="rId47"/>
    <hyperlink ref="M67" r:id="rId48"/>
    <hyperlink ref="M68" r:id="rId49"/>
    <hyperlink ref="M69" r:id="rId50"/>
    <hyperlink ref="M70" r:id="rId51"/>
    <hyperlink ref="M71" r:id="rId52"/>
    <hyperlink ref="M72" r:id="rId53"/>
    <hyperlink ref="M73" r:id="rId54"/>
    <hyperlink ref="M74" r:id="rId55"/>
    <hyperlink ref="M75" r:id="rId56"/>
    <hyperlink ref="M76" r:id="rId57"/>
    <hyperlink ref="M77" r:id="rId58"/>
    <hyperlink ref="M78" r:id="rId59"/>
    <hyperlink ref="M79" r:id="rId60"/>
    <hyperlink ref="M80" r:id="rId61"/>
    <hyperlink ref="M81" r:id="rId62"/>
    <hyperlink ref="M82" r:id="rId63"/>
    <hyperlink ref="M83" r:id="rId64"/>
    <hyperlink ref="M84" r:id="rId65"/>
    <hyperlink ref="M85" r:id="rId66"/>
    <hyperlink ref="M86" r:id="rId67"/>
    <hyperlink ref="M87" r:id="rId68"/>
    <hyperlink ref="M88" r:id="rId69"/>
    <hyperlink ref="M196" r:id="rId70"/>
    <hyperlink ref="U9" r:id="rId71"/>
    <hyperlink ref="V9" r:id="rId72"/>
    <hyperlink ref="M139" r:id="rId73"/>
    <hyperlink ref="M195" r:id="rId74"/>
    <hyperlink ref="M144" r:id="rId75"/>
    <hyperlink ref="M6" r:id="rId76"/>
    <hyperlink ref="M145" r:id="rId77"/>
    <hyperlink ref="V139" r:id="rId78"/>
    <hyperlink ref="V5:V8" r:id="rId79" display="http://ec2-50-19-218-171.compute-1.amazonaws.com/arcgis1/rest/services/"/>
    <hyperlink ref="U139" r:id="rId80"/>
    <hyperlink ref="U5:U8" r:id="rId81" display="http://www.northeastoceandata.org/data/data-download/"/>
    <hyperlink ref="M90" r:id="rId82"/>
    <hyperlink ref="M91" r:id="rId83"/>
    <hyperlink ref="M93" r:id="rId84"/>
    <hyperlink ref="V91" r:id="rId85"/>
    <hyperlink ref="V92" r:id="rId86"/>
    <hyperlink ref="V93" r:id="rId87"/>
    <hyperlink ref="M376" r:id="rId88"/>
    <hyperlink ref="M95" r:id="rId89"/>
    <hyperlink ref="V95" r:id="rId90"/>
    <hyperlink ref="V377" r:id="rId91"/>
    <hyperlink ref="M377" r:id="rId92"/>
    <hyperlink ref="V376" r:id="rId93"/>
    <hyperlink ref="V61" r:id="rId94"/>
    <hyperlink ref="P123" r:id="rId95" display="http://www.marinecadastre.gov/"/>
    <hyperlink ref="M146" r:id="rId96" location="x=-72.61&amp;y=41.03&amp;z=9&amp;logo=true&amp;controls=true&amp;dls[]=true&amp;dls[]=0.7&amp;dls[]=74&amp;basemap=ESRI+Ocean&amp;themes[ids][]=1&amp;themes[ids][]=4&amp;tab=data&amp;legends=false&amp;layers=true"/>
    <hyperlink ref="M143" r:id="rId97" location="x=-72.58&amp;y=41.10&amp;z=9&amp;logo=true&amp;controls=true&amp;dls[]=true&amp;dls[]=0.5&amp;dls[]=6&amp;basemap=ESRI+Ocean&amp;themes[ids][]=1&amp;tab=data&amp;legends=false&amp;layers=true"/>
    <hyperlink ref="U146" r:id="rId98"/>
    <hyperlink ref="M99" r:id="rId99" location="x=-72.73&amp;y=41.00&amp;z=9&amp;logo=true&amp;controls=true&amp;dls[]=true&amp;dls[]=1&amp;dls[]=20&amp;basemap=ESRI+Ocean&amp;themes[ids][]=1&amp;themes[ids][]=4&amp;tab=data&amp;legends=false&amp;layers=true"/>
    <hyperlink ref="U99" r:id="rId100"/>
    <hyperlink ref="U133" r:id="rId101"/>
    <hyperlink ref="U134" r:id="rId102"/>
    <hyperlink ref="M100" r:id="rId103" location="x=-72.73&amp;y=41.00&amp;z=9&amp;logo=true&amp;controls=true&amp;dls[]=false&amp;dls[]=0.5&amp;dls[]=11&amp;basemap=ESRI+Ocean&amp;themes[ids][]=1&amp;themes[ids][]=4&amp;tab=data&amp;legends=false&amp;layers=true"/>
    <hyperlink ref="M101" r:id="rId104" location="x=-72.73&amp;y=41.00&amp;z=9&amp;logo=true&amp;controls=true&amp;dls[]=true&amp;dls[]=0.5&amp;dls[]=12&amp;basemap=ESRI+Ocean&amp;themes[ids][]=1&amp;themes[ids][]=4&amp;tab=data&amp;legends=false&amp;layers=true"/>
    <hyperlink ref="M102" r:id="rId105" location="x=-72.73&amp;y=41.00&amp;z=9&amp;logo=true&amp;controls=true&amp;dls[]=true&amp;dls[]=0.5&amp;dls[]=68&amp;basemap=ESRI+Ocean&amp;themes[ids][]=1&amp;themes[ids][]=4&amp;tab=data&amp;legends=false&amp;layers=true"/>
    <hyperlink ref="M103" r:id="rId106" location="x=-72.73&amp;y=41.00&amp;z=9&amp;logo=true&amp;controls=true&amp;dls[]=true&amp;dls[]=0.5&amp;dls[]=69&amp;basemap=ESRI+Ocean&amp;themes[ids][]=1&amp;themes[ids][]=4&amp;tab=data&amp;legends=false&amp;layers=true"/>
    <hyperlink ref="M104" r:id="rId107" location="x=-72.73&amp;y=41.00&amp;z=9&amp;logo=true&amp;controls=true&amp;dls[]=true&amp;dls[]=0.5&amp;dls[]=70&amp;basemap=ESRI+Ocean&amp;themes[ids][]=1&amp;themes[ids][]=4&amp;tab=data&amp;legends=false&amp;layers=true"/>
    <hyperlink ref="M105" r:id="rId108" location="x=-72.73&amp;y=41.00&amp;z=9&amp;logo=true&amp;controls=true&amp;dls[]=true&amp;dls[]=0.5&amp;dls[]=71&amp;basemap=ESRI+Ocean&amp;themes[ids][]=1&amp;themes[ids][]=4&amp;tab=data&amp;legends=false&amp;layers=true"/>
    <hyperlink ref="M106" r:id="rId109" location="x=-72.73&amp;y=41.00&amp;z=9&amp;logo=true&amp;controls=true&amp;dls[]=true&amp;dls[]=0.5&amp;dls[]=72&amp;basemap=ESRI+Ocean&amp;themes[ids][]=1&amp;themes[ids][]=4&amp;tab=data&amp;legends=false&amp;layers=true"/>
    <hyperlink ref="M107" r:id="rId110" location="x=-72.73&amp;y=41.00&amp;z=9&amp;logo=true&amp;controls=true&amp;dls[]=true&amp;dls[]=0.5&amp;dls[]=73&amp;basemap=ESRI+Ocean&amp;themes[ids][]=1&amp;themes[ids][]=4&amp;tab=data&amp;legends=false&amp;layers=true"/>
    <hyperlink ref="M108" r:id="rId111" location="x=-72.73&amp;y=41.00&amp;z=9&amp;logo=true&amp;controls=true&amp;dls[]=true&amp;dls[]=0.5&amp;dls[]=14&amp;basemap=ESRI+Ocean&amp;themes[ids][]=1&amp;themes[ids][]=4&amp;tab=data&amp;legends=false&amp;layers=true"/>
    <hyperlink ref="M110" r:id="rId112" location="x=-72.73&amp;y=41.00&amp;z=9&amp;logo=true&amp;controls=true&amp;dls[]=true&amp;dls[]=0.5&amp;dls[]=52&amp;basemap=ESRI+Ocean&amp;themes[ids][]=2&amp;tab=data&amp;legends=false&amp;layers=true"/>
    <hyperlink ref="M112" r:id="rId113" location="x=-72.73&amp;y=41.00&amp;z=9&amp;logo=true&amp;controls=true&amp;dls[]=false&amp;dls[]=0.5&amp;dls[]=30&amp;basemap=ESRI+Ocean&amp;themes[ids][]=2&amp;tab=data&amp;legends=false&amp;layers=true"/>
    <hyperlink ref="M113" r:id="rId114" location="x=-72.73&amp;y=41.00&amp;z=9&amp;logo=true&amp;controls=true&amp;dls[]=false&amp;dls[]=0.5&amp;dls[]=135&amp;basemap=ESRI+Ocean&amp;themes[ids][]=2&amp;tab=data&amp;legends=false&amp;layers=true"/>
    <hyperlink ref="M114" r:id="rId115" location="x=-72.80&amp;y=40.84&amp;z=9&amp;logo=true&amp;controls=true&amp;dls[]=false&amp;dls[]=0.6&amp;dls[]=53&amp;basemap=ESRI+Ocean&amp;themes[ids][]=2&amp;tab=data&amp;legends=false&amp;layers=true"/>
    <hyperlink ref="M115" r:id="rId116" location="x=-72.81&amp;y=40.85&amp;z=9&amp;logo=true&amp;controls=true&amp;dls[]=true&amp;dls[]=0.5&amp;dls[]=33&amp;basemap=ESRI+Ocean&amp;themes[ids][]=2&amp;tab=data&amp;legends=false&amp;layers=true"/>
    <hyperlink ref="M109" r:id="rId117" location="x=-72.73&amp;y=41.00&amp;z=9&amp;logo=true&amp;controls=true&amp;dls[]=true&amp;dls[]=0.5&amp;dls[]=91&amp;basemap=ESRI+Ocean&amp;themes[ids][]=1&amp;themes[ids][]=4&amp;tab=data&amp;legends=false&amp;layers=true"/>
    <hyperlink ref="M111" r:id="rId118" location="x=-72.73&amp;y=41.00&amp;z=9&amp;logo=true&amp;controls=true&amp;dls[]=false&amp;dls[]=1&amp;dls[]=58&amp;basemap=ESRI+Ocean&amp;themes[ids][]=2&amp;tab=data&amp;legends=false&amp;layers=true"/>
    <hyperlink ref="M116" r:id="rId119" location="x=-72.81&amp;y=40.85&amp;z=9&amp;logo=true&amp;controls=true&amp;dls[]=false&amp;dls[]=0.5&amp;dls[]=9&amp;basemap=ESRI+Ocean&amp;themes[ids][]=2&amp;tab=data&amp;legends=false&amp;layers=true"/>
    <hyperlink ref="M117" r:id="rId120" location="x=-72.81&amp;y=40.85&amp;z=9&amp;logo=true&amp;controls=true&amp;dls[]=false&amp;dls[]=0.5&amp;dls[]=128&amp;basemap=ESRI+Ocean&amp;themes[ids][]=8&amp;tab=data&amp;legends=false&amp;layers=true"/>
    <hyperlink ref="M118" r:id="rId121" location="x=-72.59&amp;y=40.98&amp;z=9&amp;logo=true&amp;controls=true&amp;dls[]=true&amp;dls[]=0.5&amp;dls[]=98&amp;basemap=ESRI+Ocean&amp;themes[ids][]=8&amp;tab=data&amp;legends=false&amp;layers=true"/>
    <hyperlink ref="M119" r:id="rId122" location="x=-72.59&amp;y=40.98&amp;z=9&amp;logo=true&amp;controls=true&amp;dls[]=true&amp;dls[]=0.5&amp;dls[]=99&amp;basemap=ESRI+Ocean&amp;themes[ids][]=8&amp;tab=data&amp;legends=false&amp;layers=true"/>
    <hyperlink ref="M120" r:id="rId123" location="x=-72.59&amp;y=40.98&amp;z=9&amp;logo=true&amp;controls=true&amp;dls[]=true&amp;dls[]=0.5&amp;dls[]=102&amp;basemap=ESRI+Ocean&amp;themes[ids][]=8&amp;tab=data&amp;legends=false&amp;layers=true"/>
    <hyperlink ref="M121" r:id="rId124" location="x=-72.59&amp;y=40.98&amp;z=9&amp;logo=true&amp;controls=true&amp;dls[]=true&amp;dls[]=0.5&amp;dls[]=100&amp;basemap=ESRI+Ocean&amp;themes[ids][]=8&amp;tab=data&amp;legends=false&amp;layers=true"/>
    <hyperlink ref="M122" r:id="rId125" location="x=-72.59&amp;y=40.98&amp;z=9&amp;logo=true&amp;controls=true&amp;dls[]=true&amp;dls[]=0.5&amp;dls[]=101&amp;basemap=ESRI+Ocean&amp;themes[ids][]=8&amp;tab=data&amp;legends=false&amp;layers=true"/>
    <hyperlink ref="M123" r:id="rId126" location="x=-72.59&amp;y=40.98&amp;z=9&amp;logo=true&amp;controls=true&amp;dls[]=true&amp;dls[]=0.8&amp;dls[]=105&amp;basemap=ESRI+Ocean&amp;themes[ids][]=8&amp;tab=data&amp;legends=false&amp;layers=true"/>
    <hyperlink ref="M124" r:id="rId127" location="x=-72.59&amp;y=40.98&amp;z=9&amp;logo=true&amp;controls=true&amp;dls[]=false&amp;dls[]=0.5&amp;dls[]=122&amp;basemap=ESRI+Ocean&amp;themes[ids][]=8&amp;tab=data&amp;legends=false&amp;layers=true"/>
    <hyperlink ref="M125" r:id="rId128" location="x=-72.59&amp;y=40.98&amp;z=9&amp;logo=true&amp;controls=true&amp;dls[]=false&amp;dls[]=0.5&amp;dls[]=106&amp;basemap=ESRI+Ocean&amp;themes[ids][]=8&amp;tab=data&amp;legends=false&amp;layers=true"/>
    <hyperlink ref="M126" r:id="rId129" location="x=-72.59&amp;y=40.98&amp;z=9&amp;logo=true&amp;controls=true&amp;dls[]=false&amp;dls[]=0.5&amp;dls[]=86&amp;basemap=ESRI+Ocean&amp;themes[ids][]=8&amp;tab=data&amp;legends=false&amp;layers=true"/>
    <hyperlink ref="M127" r:id="rId130" location="x=-73.70&amp;y=40.69&amp;z=10&amp;logo=true&amp;controls=true&amp;dls[]=true&amp;dls[]=0.5&amp;dls[]=123&amp;basemap=ESRI+Ocean&amp;themes[ids][]=8&amp;tab=data&amp;legends=false&amp;layers=true"/>
    <hyperlink ref="M128" r:id="rId131" location="x=-73.65&amp;y=40.74&amp;z=10&amp;logo=true&amp;controls=true&amp;dls[]=true&amp;dls[]=0.5&amp;dls[]=125&amp;basemap=ESRI+Ocean&amp;themes[ids][]=8&amp;tab=data&amp;legends=false&amp;layers=true"/>
    <hyperlink ref="M129" r:id="rId132" location="x=-73.38&amp;y=40.84&amp;z=10&amp;logo=true&amp;controls=true&amp;dls[]=true&amp;dls[]=0.5&amp;dls[]=124&amp;basemap=ESRI+Ocean&amp;themes[ids][]=8&amp;tab=data&amp;legends=false&amp;layers=true"/>
    <hyperlink ref="M130" r:id="rId133" location="x=-73.38&amp;y=40.84&amp;z=10&amp;logo=true&amp;controls=true&amp;dls[]=true&amp;dls[]=0.5&amp;dls[]=126&amp;basemap=ESRI+Ocean&amp;themes[ids][]=8&amp;tab=data&amp;legends=false&amp;layers=true"/>
    <hyperlink ref="M131" r:id="rId134" location="x=-72.50&amp;y=40.92&amp;z=9&amp;logo=true&amp;controls=true&amp;dls[]=true&amp;dls[]=0.5&amp;dls[]=90&amp;basemap=ESRI+Ocean&amp;themes[ids][]=8&amp;tab=data&amp;legends=false&amp;layers=true"/>
    <hyperlink ref="M132" r:id="rId135" location="x=-72.50&amp;y=40.92&amp;z=9&amp;logo=true&amp;controls=true&amp;dls[]=false&amp;dls[]=0.6&amp;dls[]=34&amp;basemap=ESRI+Ocean&amp;themes[ids][]=8&amp;tab=data&amp;legends=false&amp;layers=true"/>
    <hyperlink ref="M133" r:id="rId136" location="x=-72.50&amp;y=40.92&amp;z=9&amp;logo=true&amp;controls=true&amp;dls[]=false&amp;dls[]=0.6&amp;dls[]=88&amp;basemap=ESRI+Ocean&amp;themes[ids][]=3&amp;tab=data&amp;legends=false&amp;layers=true"/>
    <hyperlink ref="M134" r:id="rId137" location="x=-72.50&amp;y=40.92&amp;z=9&amp;logo=true&amp;controls=true&amp;dls[]=false&amp;dls[]=0.5&amp;dls[]=7&amp;basemap=ESRI+Ocean&amp;themes[ids][]=3&amp;tab=data&amp;legends=false&amp;layers=true"/>
    <hyperlink ref="V232" r:id="rId138" display="https://www.google.com/url?q=http://csc.noaa.gov/arcgis/rest/services/MarineCadastre/PhysicalOceanographicAndMarineHabitat/MapServer/0&amp;usd=1&amp;usg=ALhdy29W_3ZkhCkcAJa68lnJVXnI4y2f4w"/>
    <hyperlink ref="R232" r:id="rId139" display="https://www.google.com/url?q=http://csc.noaa.gov/htdata/CMSP/Metadata/ArtificialReefs.htm&amp;usd=1&amp;usg=ALhdy2_dmTXturpsdJG4Vha0z2bGL4vKNQ"/>
    <hyperlink ref="V238" r:id="rId140" display="https://www.google.com/url?q=http://gis.boemre.gov/arcgis/rest/services/BOEM_BSEE/MMC_Layers/MapServer/9&amp;usd=1&amp;usg=ALhdy2-V9qPlR9KFjF238K3CXree9iBpiA"/>
    <hyperlink ref="V275" r:id="rId141" display="https://www.google.com/url?q=http://gis.boemre.gov/arcgis/rest/services/BOEM_BSEE/MMC_Layers/MapServer/18&amp;usd=1&amp;usg=ALhdy29BqQ-ozm0UmHesaM9TRTYN9RvThw"/>
    <hyperlink ref="R277" r:id="rId142" display="https://www.google.com/url?q=http://www.ncddc.noaa.gov/approved_recs/nos_de/ocs/ocs/ocs/MB_ParentDataset.html&amp;usd=1&amp;usg=ALhdy28ulrJJEjRrnK2TuqdkblwEz_GkCA"/>
    <hyperlink ref="V277" r:id="rId143" display="https://www.google.com/url?q=http://maritimeboundaries.noaa.gov/arcgis/rest/services/MaritimeBoundaries/US_Maritime_Limits_Boundaries/MapServer/3&amp;usd=1&amp;usg=ALhdy2-MpZFZCdusF2n-RJpVql-RY65r-g"/>
    <hyperlink ref="V278" r:id="rId144" display="https://www.google.com/url?q=http://geodata.epa.gov/ArcGIS/rest/services/OEI/EPA_Locations/MapServer/3&amp;usd=1&amp;usg=ALhdy2-Od20J1ls1Fq79dhCxQwYT6A48Ng"/>
    <hyperlink ref="R278" r:id="rId145" display="https://www.google.com/url?q=https://edg.epa.gov/metadata/rest/document%3Fxsl%3Desri_fgdc%26xml%3D/Public/OEI/EPA_Facilities/layer_metadata/RegionBoundariesEEZ.XML&amp;usd=1&amp;usg=ALhdy28tFTY1LrInqTj3B80LBW1gwzjfIg"/>
    <hyperlink ref="V282" r:id="rId146" display="https://www.google.com/url?q=http://egisws02.nos.noaa.gov/ArcGIS/rest/services/NMFS/EFHAreasProtectedFromFishing/MapServer/0&amp;usd=1&amp;usg=ALhdy2-ifPkuU7QwYJD7E3IfOKJoDemnBA"/>
    <hyperlink ref="R282" r:id="rId147" display="https://www.google.com/url?q=http://www.habitat.noaa.gov/protection/efh/newInv/EFHI/dd/metadata/efha_fgdc_std.htm&amp;usd=1&amp;usg=ALhdy2_wIi94r8uHC1_ch_K0T07eE5nxEQ"/>
    <hyperlink ref="R288" r:id="rId148" display="https://www.google.com/url?q=http://csc.noaa.gov/htdata/CMSP/Metadata/FederalEmergencyManagementAgencyRegions.htm&amp;usd=1&amp;usg=ALhdy29Qrm3xYmPFEOgj0Gjeowy2r45yLA"/>
    <hyperlink ref="V283" r:id="rId149" display="https://www.google.com/url?q=http://csc.noaa.gov/arcgis/rest/services/MarineCadastre/NavigationAndMarineTransportation/MapServer/3&amp;usd=1&amp;usg=ALhdy29xeb5tXWN9Bce5l4GusquRUCKiPA"/>
    <hyperlink ref="R283" r:id="rId150" display="https://www.google.com/url?q=http://csc.noaa.gov/htdata/CMSP/Metadata/COLREGSDemarcationLines.htm&amp;usd=1&amp;usg=ALhdy2_Ft0_idDOuibTwT2CWWmCl0Dzv2A"/>
    <hyperlink ref="V375" r:id="rId151" display="https://www.google.com/url?q=http://egisws02.nos.noaa.gov/ArcGIS/rest/services/MPA/MPAs_nonNMFS/MapServer/0&amp;usd=1&amp;usg=ALhdy28wQx4CrvAqQ0YxkzijyF5YLT6dSQ"/>
    <hyperlink ref="R375" r:id="rId152" display="https://www.google.com/url?q=http://marineprotectedareas.noaa.gov/pdf/helpful-resources/inventory/mpa_inventory_2013_metadata.pdf&amp;usd=1&amp;usg=ALhdy28axFAYZxSae4nismgMrc54UhvlMA"/>
    <hyperlink ref="V233" r:id="rId153" display="https://www.google.com/url?q=http://csc.noaa.gov/arcgis/rest/services/MarineCadastre/NationalViewer/MapServer/21&amp;usd=1&amp;usg=ALhdy2_NDzT_LSMsNIyJm0DSkNzXCi-g8Q"/>
    <hyperlink ref="V288" r:id="rId154" display="https://www.google.com/url?q=http://csc.noaa.gov/arcgis/rest/services/MarineCadastre/NationalViewer/MapServer/20&amp;usd=1&amp;usg=ALhdy2_WkeWHwzbmDXomRSOTUOdPC3__5w"/>
    <hyperlink ref="V234" r:id="rId155" display="https://www.google.com/url?q=http://csc.noaa.gov/arcgis/rest/services/MarineCadastre/NationalViewer/MapServer/22&amp;usd=1&amp;usg=ALhdy2_clWZ-7wfVqaeJe1LJZvTX_OhYGQ"/>
    <hyperlink ref="R233" r:id="rId156" display="https://www.google.com/url?q=http://csc.noaa.gov/htdata/CMSP/Metadata/NationalMarineFisheriesServiceRegions.htm&amp;usd=1&amp;usg=ALhdy298GPaQp9ZMp-YK3Ai0Gw_mQlstzQ"/>
    <hyperlink ref="V235" r:id="rId157" display="https://www.google.com/url?q=http://140.194.46.50:6080/arcgis/rest/services/National_Admin/USACE_DistrictBounds/MapServer/0&amp;usd=1&amp;usg=ALhdy284b4KY2zxX4kD65faIFSnMyUYS2w"/>
    <hyperlink ref="V236" r:id="rId158" display="https://www.google.com/url?q=http://140.194.46.50:6080/arcgis/rest/services/National_Admin/USACE_Regulatory_Boundary/MapServer/0&amp;usd=1&amp;usg=ALhdy2_5xN-nA39gSjyWHTU4X5N8XyfjFA"/>
    <hyperlink ref="V237" r:id="rId159" display="https://www.google.com/url?q=https://egis-e.uscg.mil/ArcGIS/rest/services/Jurisdictions_2D/MapServer/11&amp;usd=1&amp;usg=ALhdy2-S0fNbdMv4quxMdMYkaP_td6gbKQ"/>
    <hyperlink ref="R234" r:id="rId160" display="https://www.google.com/url?q=http://csc.noaa.gov/htdata/CMSP/Metadata/NationalParkServiceRegions.htm&amp;usd=1&amp;usg=ALhdy2-ViW8YWAtkD2krFPaolXpqGFze5Q"/>
    <hyperlink ref="V149" r:id="rId161" display="https://www.google.com/url?q=http://csc.noaa.gov/arcgis/rest/services/MarineCadastre/OceanEnergy/MapServer/2&amp;usd=1&amp;usg=ALhdy2_d4dvMAvuCKGjHpw7vbG6n_wuh8g"/>
    <hyperlink ref="R149" r:id="rId162" display="https://www.google.com/url?q=http://csc.noaa.gov/htdata/CMSP/Metadata/MarineHydrokineticProjects.htm&amp;usd=1&amp;usg=ALhdy29G11ELtUTKqad_V2qn0RkjH11tKg"/>
    <hyperlink ref="R150" r:id="rId163" display="https://www.google.com/url?q=http://csc.noaa.gov/htdata/CMSP/Metadata/SubmarineCables.htm&amp;usd=1&amp;usg=ALhdy28sdsE3XAKx8281ksLSYBUlcUnqBA"/>
    <hyperlink ref="V150" r:id="rId164" display="https://www.google.com/url?q=http://csc.noaa.gov/arcgis/rest/services/MarineCadastre/NavigationAndMarineTransportation/MapServer/4&amp;usd=1&amp;usg=ALhdy283Q7ygbtQyJvNKQyrQupImZ7NwPw"/>
    <hyperlink ref="V151" r:id="rId165" display="https://www.google.com/url?q=http://coastalmap.marine.usgs.gov/rest/services/EastCoast/AtlanticCoast/MapServer/234&amp;usd=1&amp;usg=ALhdy2_26Cr-8y1V2C_-Rlu60xoDrZ6SWw"/>
    <hyperlink ref="V152" r:id="rId166" display="https://www.google.com/url?q=http://csc.noaa.gov/arcgis/rest/services/MarineCadastre/PhysicalOceanographicAndMarineHabitat/MapServer/6&amp;usd=1&amp;usg=ALhdy2_JjLFdTb7tL-f168DJw7IFOlirXg"/>
    <hyperlink ref="V153" r:id="rId167" display="https://www.google.com/url?q=http://csc.noaa.gov/arcgis/rest/services/MarineCadastre/PhysicalOceanographicAndMarineHabitat/MapServer/1&amp;usd=1&amp;usg=ALhdy2-oxsFml8BrftKatXNP5vhSnEt3MQ"/>
    <hyperlink ref="V154" r:id="rId168" display="https://www.google.com/url?q=http://csc.noaa.gov/arcgis/rest/services/MarineCadastre/PhysicalOceanographicAndMarineHabitat/MapServer/5&amp;usd=1&amp;usg=ALhdy29Rn4Sy_M7MmuZZtdkcFXTH8MOBEw"/>
    <hyperlink ref="V239" r:id="rId169" display="https://www.google.com/url?q=http://www.csc.noaa.gov/ArcGISPUB/rest/services/MarineCadastre/OceanWaveResourcePotential/MapServer/0&amp;usd=1&amp;usg=ALhdy288Lwl37dcBAJ-JnaEYrF4X70Pwdw"/>
    <hyperlink ref="V240" r:id="rId170" display="https://www.google.com/url?q=http://www.csc.noaa.gov/ArcGISPUB/rest/services/MarineCadastre/OffshoreWindResourcePotential/MapServer/0&amp;usd=1&amp;usg=ALhdy2_H0FPRIvYpw86qkkTDs4Jq954SIg"/>
    <hyperlink ref="V241" r:id="rId171" display="https://www.google.com/url?q=http://csc.noaa.gov/arcgis/rest/services/MarineCadastre/NationalViewer/MapServer/13&amp;usd=1&amp;usg=ALhdy293eNCaX52O3y_5BgG2CAJtO6H34g"/>
    <hyperlink ref="V242" r:id="rId172" display="https://www.google.com/url?q=http://perigean-clone.ad.gatech.edu/ArcGIS/rest/services/usa_mc/MapServer/0&amp;usd=1&amp;usg=ALhdy2-Or6y1N7oJ4XvTTYf44Jhz8rz8ZQ"/>
    <hyperlink ref="V243" r:id="rId173" display="https://www.google.com/url?q=http://perigean-clone.ad.gatech.edu/ArcGIS/rest/services/usa_mp/MapServer/0&amp;usd=1&amp;usg=ALhdy28ZUm7jjCEsfV-6lFIMKJ1qb0G5qw"/>
    <hyperlink ref="V273" r:id="rId174" display="https://www.google.com/url?q=http://csc.noaa.gov/arcgis/rest/services/MarineCadastre/PhysicalOceanographicAndMarineHabitat/MapServer/2&amp;usd=1&amp;usg=ALhdy28w8YINg0cyxvjbVs1XzZ26wtysaA"/>
    <hyperlink ref="V161" r:id="rId175" display="https://www.google.com/url?q=http://csc.noaa.gov/arcgis/rest/services/MarineCadastre/NavigationAndMarineTransportation/MapServer/1&amp;usd=1&amp;usg=ALhdy2-3ame-hy588lShdAX3c779_mxhdA"/>
    <hyperlink ref="R161" r:id="rId176" display="https://www.google.com/url?q=http://csc.noaa.gov/htdata/CMSP/Metadata/WrecksAndObstructions.htm&amp;usd=1&amp;usg=ALhdy29olTTw6wRT4ZoivbPaPjGvOqO1uA"/>
    <hyperlink ref="R240" r:id="rId177" display="https://www.google.com/url?q=http://www.nrel.gov/gis/data/GIS_Data_Technology_Specific/United_States/Wind/metadata/atlantic_coast_metadata.htm&amp;usd=1&amp;usg=ALhdy2_okZO3-On7vbI93XrtQeZ9BUieew"/>
    <hyperlink ref="R152" r:id="rId178" display="https://www.google.com/url?q=http://csc.noaa.gov/htdata/CMSP/Metadata/BathymetricContours.htm&amp;usd=1&amp;usg=ALhdy28mnFufGLRzQCy_h37-I4qE5QX1Mw"/>
    <hyperlink ref="R151" r:id="rId179" display="https://www.google.com/url?q=http://woodshole.er.usgs.gov/openfile/of2005-1001/data/conmapsg/conmapsg.htm&amp;usd=1&amp;usg=ALhdy29pMsqKjaCORjZkXFgnu8lVNfWnQw"/>
    <hyperlink ref="R153" r:id="rId180" display="https://www.google.com/url?q=http://csc.noaa.gov/htdata/CMSP/Metadata/HighFrequencyRadarLocations.htm&amp;usd=1&amp;usg=ALhdy29WyGu8yWlaLWosCYugrMM-byO7qA"/>
    <hyperlink ref="R154" r:id="rId181" display="https://www.google.com/url?q=http://pubs.usgs.gov/ds/2005/118/data/atl_extmeta.htm&amp;usd=1&amp;usg=ALhdy2-GU3aKKEbJ7b6kVaydjwsyqSehtw"/>
    <hyperlink ref="R239" r:id="rId182" display="https://www.google.com/url?q=http://en.openei.org/datasets/files/884/pub/mapping_and_assessment_of_the_us_ocean_wave_energy_resource.pdf&amp;usd=1&amp;usg=ALhdy28D-YNQF66SLNpTTazLk2mrgHDrfA"/>
    <hyperlink ref="R241" r:id="rId183" display="https://www.google.com/url?q=http://csc.noaa.gov/htdata/CMSP/Metadata/OffshoreWindTechnologyDepthZones.htm&amp;usd=1&amp;usg=ALhdy2-ljvUKcpEeeXWioPIqynym_lHeyA"/>
    <hyperlink ref="R242" r:id="rId184" display="https://www.google.com/url?q=http://perigean-clone.ad.gatech.edu/ArcGIS/rest/services/usa_mc/MapServer&amp;usd=1&amp;usg=ALhdy2_Xq077DUUNktxFQ885NhSSM97-MQ"/>
    <hyperlink ref="R243" r:id="rId185" display="https://www.google.com/url?q=http://perigean-clone.ad.gatech.edu/ArcGIS/rest/services/usa_mp/MapServer&amp;usd=1&amp;usg=ALhdy29UHolerN5yvopdMmV3Oa-cFlRU1w"/>
    <hyperlink ref="R273" r:id="rId186" display="https://www.google.com/url?q=http://csc.noaa.gov/htdata/CMSP/Metadata/WeatherRadarStationsFederal.htm&amp;usd=1&amp;usg=ALhdy2917QA_kP-lqEA9ADucJsETG_itZQ"/>
    <hyperlink ref="U232" r:id="rId187"/>
    <hyperlink ref="U136:U161" r:id="rId188" display="http://marinecadastre.gov/data/"/>
    <hyperlink ref="V162" r:id="rId189" display="https://www.google.com/url?q=http://opdgig.dos.ny.gov/arcgis/rest/services/NYOPDIG/BioData/MapServer/0&amp;usd=1&amp;usg=ALhdy28-CrCWxr8LJi8mdgvmUxMavy8i1g"/>
    <hyperlink ref="V163" r:id="rId190" display="https://www.google.com/url?q=http://opdgig.dos.ny.gov/arcgis/rest/services/NYOPDIG/BioData/MapServer/1&amp;usd=1&amp;usg=ALhdy28ZkCTiZljfcVLLLrisH4gVXFVhRQ"/>
    <hyperlink ref="V164" r:id="rId191" display="https://www.google.com/url?q=http://opdgig.dos.ny.gov/arcgis/rest/services/NYOPDIG/BioData/MapServer/2&amp;usd=1&amp;usg=ALhdy2-RGsl9oFLMurBUnGXqIh7bGaThQw"/>
    <hyperlink ref="V165" r:id="rId192" display="https://www.google.com/url?q=http://opdgig.dos.ny.gov/arcgis/rest/services/NYOPDIG/BioData/MapServer/3&amp;usd=1&amp;usg=ALhdy28FBZM10ZraBNAr8TziDaflbXPfBw"/>
    <hyperlink ref="V166" r:id="rId193" display="https://www.google.com/url?q=http://opdgig.dos.ny.gov/arcgis/rest/services/NYOPDIG/BioData/MapServer/4&amp;usd=1&amp;usg=ALhdy2_Shqz5JunmTBQ-UQTs580ijYndgg"/>
    <hyperlink ref="V167" r:id="rId194" display="https://www.google.com/url?q=http://opdgig.dos.ny.gov/arcgis/rest/services/NYOPDIG/BioData/MapServer/5&amp;usd=1&amp;usg=ALhdy2_kOdfZpboNB_umx6FSOVK5QQq6_A"/>
    <hyperlink ref="V168" r:id="rId195" display="https://www.google.com/url?q=http://opdgig.dos.ny.gov/arcgis/rest/services/NYOPDIG/BioData/MapServer/6&amp;usd=1&amp;usg=ALhdy2_ZFRFQegme5cQPRBDff5vZqwlvJA"/>
    <hyperlink ref="V169" r:id="rId196" display="https://www.google.com/url?q=http://opdgig.dos.ny.gov/arcgis/rest/services/NYOPDIG/BioData/MapServer/7&amp;usd=1&amp;usg=ALhdy2-PmhrD3iS4frc7xuYRSGTwXPwqXw"/>
    <hyperlink ref="V170" r:id="rId197" display="https://www.google.com/url?q=http://opdgig.dos.ny.gov/arcgis/rest/services/NYOPDIG/BioData/MapServer/21&amp;usd=1&amp;usg=ALhdy2-_dcAvjocX2mJZc2GmZLb9LTPDwg"/>
    <hyperlink ref="V172" r:id="rId198" display="https://www.google.com/url?q=http://opdgig.dos.ny.gov/arcgis/rest/services/NYOPDIG/BioData/MapServer/70&amp;usd=1&amp;usg=ALhdy29uaNgnUn-yABe6PVokhgUV7Lzdsw"/>
    <hyperlink ref="V171" r:id="rId199" display="https://www.google.com/url?q=http://opdgig.dos.ny.gov/arcgis/rest/services/NYOPDIG/BioData/MapServer/44&amp;usd=1&amp;usg=ALhdy29OXbCOfYSBzaqDiZH1WX4tMnt6tQ"/>
    <hyperlink ref="V173" r:id="rId200" display="https://www.google.com/url?q=http://opdgig.dos.ny.gov/arcgis/rest/services/NYOPDIG/HumanUseData/MapServer/10&amp;usd=1&amp;usg=ALhdy28SA_WEIRTs97PWOUOBH9HVq1D_HQ"/>
    <hyperlink ref="V174" r:id="rId201" display="https://www.google.com/url?q=http://opdgig.dos.ny.gov/arcgis/rest/services/NYOPDIG/HumanUseData/MapServer/14&amp;usd=1&amp;usg=ALhdy2-PnB4hJyRjjW4SYQMowe_AQOlP3Q"/>
    <hyperlink ref="V175" r:id="rId202" display="https://www.google.com/url?q=http://opdgig.dos.ny.gov/arcgis/rest/services/NYOPDIG/HumanUseData/MapServer/7&amp;usd=1&amp;usg=ALhdy280yvFjgennsjL-RL_5Gkj4h9_zsg"/>
    <hyperlink ref="V176" r:id="rId203" display="https://www.google.com/url?q=http://opdgig.dos.ny.gov/arcgis/rest/services/NYOPDIG/HumanUseData/MapServer/15&amp;usd=1&amp;usg=ALhdy29ivvDW6KqaukuAdUenIa5Z5sEvOQ"/>
    <hyperlink ref="V177" r:id="rId204" display="https://www.google.com/url?q=http://opdgig.dos.ny.gov/arcgis/rest/services/NYOPDIG/HumanUseData/MapServer/12&amp;usd=1&amp;usg=ALhdy28VMl86In9VuelGySAlYk5GQPC-oA"/>
    <hyperlink ref="V178" r:id="rId205" display="https://www.google.com/url?q=http://opdgig.dos.ny.gov/arcgis/rest/services/NYOPDIG/HumanUseData/MapServer/13&amp;usd=1&amp;usg=ALhdy2_0OQrRZ3ChlrQao1o7txDcD9SSqQ"/>
    <hyperlink ref="V179" r:id="rId206" display="https://www.google.com/url?q=http://opdgig.dos.ny.gov/arcgis/rest/services/NYOPDIG/PhysicalData/MapServer/1&amp;usd=1&amp;usg=ALhdy2-fynqyBxyWZyEMrK5UxmhSNQxWYg"/>
    <hyperlink ref="V180" r:id="rId207" display="https://www.google.com/url?q=http://opdgig.dos.ny.gov/arcgis/rest/services/NYOPDIG/PhysicalData/MapServer/2&amp;usd=1&amp;usg=ALhdy2-_7KZ1TDQ9aW0UAarsBhn98HSzxQ"/>
    <hyperlink ref="V181" r:id="rId208" display="https://www.google.com/url?q=http://opdgig.dos.ny.gov/arcgis/rest/services/NYOPDIG/PhysicalData/MapServer/3&amp;usd=1&amp;usg=ALhdy2-XZ3HKjI4mAySeRC4ehcSfVFk2dg"/>
    <hyperlink ref="V182" r:id="rId209" display="https://www.google.com/url?q=http://opdgig.dos.ny.gov/arcgis/rest/services/NYOPDIG/PhysicalData/MapServer/4&amp;usd=1&amp;usg=ALhdy2-bejio5D8i6MPQMzlgU_Dljlj6WQ"/>
    <hyperlink ref="V183" r:id="rId210" display="https://www.google.com/url?q=http://opdgig.dos.ny.gov/arcgis/rest/services/NYOPDIG/PhysicalData/MapServer/5&amp;usd=1&amp;usg=ALhdy2__SYW0gGGgwrUJeN_ou6_KsaRG0w"/>
    <hyperlink ref="V184" r:id="rId211" display="https://www.google.com/url?q=http://opdgig.dos.ny.gov/arcgis/rest/services/NYOPDIG/PhysicalData/MapServer/6&amp;usd=1&amp;usg=ALhdy2_Qbj0qU9jGZeV7mvkplHaUU3ZpUg"/>
    <hyperlink ref="V185" r:id="rId212" display="https://www.google.com/url?q=http://opdgig.dos.ny.gov/arcgis/rest/services/NYOPDIG/PhysicalData/MapServer/7&amp;usd=1&amp;usg=ALhdy2_GVE-Gj5RuK6hE6NUl0bgYJOjLaA"/>
    <hyperlink ref="V186" r:id="rId213" display="https://www.google.com/url?q=http://opdgig.dos.ny.gov/arcgis/rest/services/NYOPDIG/PhysicalData/MapServer/8&amp;usd=1&amp;usg=ALhdy28nuDQPKZ4ycaOL9Pk7FNwc1VPSJw"/>
    <hyperlink ref="V187" r:id="rId214" display="https://www.google.com/url?q=http://opdgig.dos.ny.gov/arcgis/rest/services/NYOPDIG/PhysicalData/MapServer/9&amp;usd=1&amp;usg=ALhdy29NwULlYWBi34r1kTAZTS6uGH4ggg"/>
    <hyperlink ref="V188" r:id="rId215" display="https://www.google.com/url?q=http://opdgig.dos.ny.gov/arcgis/rest/services/NYOPDIG/PhysicalData/MapServer/10&amp;usd=1&amp;usg=ALhdy2_OBwWOFDeZCdFkusKReTE2MRhDcg"/>
    <hyperlink ref="V189" r:id="rId216" display="https://www.google.com/url?q=http://opdgig.dos.ny.gov/arcgis/rest/services/NYOPDIG/PhysicalData/MapServer/11&amp;usd=1&amp;usg=ALhdy2_dEH-8sHc6-6y6yZKywUinkX_5lg"/>
    <hyperlink ref="V190" r:id="rId217" display="https://www.google.com/url?q=http://opdgig.dos.ny.gov/arcgis/rest/services/NYOPDIG/PhysicalData/MapServer/12&amp;usd=1&amp;usg=ALhdy2_5u79zTzl6B66z0rou4hiAzKuHtQ"/>
    <hyperlink ref="V207" r:id="rId218" display="https://www.google.com/url?q=http://opdgig.dos.ny.gov/arcgis/rest/services/NYOPDIG/DataBrownfields/MapServer/2&amp;usd=1&amp;usg=ALhdy29YFOZCMYTdPePCMhEaDEWg4L2ybg"/>
    <hyperlink ref="V208" r:id="rId219" display="https://www.google.com/url?q=http://opdgig.dos.ny.gov/arcgis/rest/services/NYOPDIG/DataBrownfields/MapServer/3&amp;usd=1&amp;usg=ALhdy283GYM3vPQNmniZ3-I2Tf2xfXXAsw"/>
    <hyperlink ref="V209" r:id="rId220" display="https://www.google.com/url?q=http://opdgig.dos.ny.gov/arcgis/rest/services/NYOPDIG/DataBrownfields/MapServer/4&amp;usd=1&amp;usg=ALhdy28mkzqhvitPzx1Y4bBavpex-XTqAg"/>
    <hyperlink ref="V214" r:id="rId221"/>
    <hyperlink ref="V215" r:id="rId222"/>
    <hyperlink ref="V216" r:id="rId223"/>
    <hyperlink ref="V493" r:id="rId224"/>
    <hyperlink ref="V213" r:id="rId225"/>
    <hyperlink ref="V212" r:id="rId226"/>
    <hyperlink ref="V211" r:id="rId227"/>
    <hyperlink ref="V210" r:id="rId228"/>
    <hyperlink ref="R214" r:id="rId229"/>
    <hyperlink ref="R215" r:id="rId230"/>
    <hyperlink ref="R216" r:id="rId231"/>
    <hyperlink ref="R493" r:id="rId232"/>
    <hyperlink ref="U263" r:id="rId233"/>
    <hyperlink ref="U251" r:id="rId234"/>
    <hyperlink ref="U252" r:id="rId235"/>
    <hyperlink ref="U254" r:id="rId236"/>
    <hyperlink ref="U314" r:id="rId237"/>
    <hyperlink ref="M218" r:id="rId238"/>
    <hyperlink ref="U249" r:id="rId239"/>
    <hyperlink ref="M254" r:id="rId240"/>
    <hyperlink ref="F249" r:id="rId241"/>
    <hyperlink ref="O220" r:id="rId242"/>
    <hyperlink ref="V504" r:id="rId243"/>
    <hyperlink ref="U504" r:id="rId244"/>
    <hyperlink ref="U507" r:id="rId245"/>
    <hyperlink ref="M498" r:id="rId246"/>
    <hyperlink ref="U503" r:id="rId247"/>
    <hyperlink ref="U508" r:id="rId248"/>
    <hyperlink ref="Q506" r:id="rId249"/>
    <hyperlink ref="U506" r:id="rId250"/>
    <hyperlink ref="M508" r:id="rId251"/>
    <hyperlink ref="V509" r:id="rId252"/>
    <hyperlink ref="Q500" r:id="rId25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Q538"/>
  <sheetViews>
    <sheetView topLeftCell="F1" zoomScale="70" zoomScaleNormal="70" workbookViewId="0">
      <selection activeCell="AI24" sqref="AI24"/>
    </sheetView>
  </sheetViews>
  <sheetFormatPr defaultRowHeight="15" x14ac:dyDescent="0.25"/>
  <cols>
    <col min="14" max="14" width="10.7109375" bestFit="1" customWidth="1"/>
    <col min="18" max="18" width="10.7109375" bestFit="1" customWidth="1"/>
    <col min="22" max="22" width="10.7109375" bestFit="1" customWidth="1"/>
    <col min="25" max="25" width="10.7109375" bestFit="1" customWidth="1"/>
    <col min="26" max="32" width="9.28515625" bestFit="1" customWidth="1"/>
  </cols>
  <sheetData>
    <row r="1" spans="1:43" ht="23.25" x14ac:dyDescent="0.35">
      <c r="A1" s="349" t="s">
        <v>3009</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row>
    <row r="2" spans="1:43" x14ac:dyDescent="0.25">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row>
    <row r="3" spans="1:43" s="96" customFormat="1" ht="90" x14ac:dyDescent="0.25">
      <c r="A3" s="4" t="s">
        <v>678</v>
      </c>
      <c r="B3" s="168" t="s">
        <v>679</v>
      </c>
      <c r="C3" s="168" t="s">
        <v>1094</v>
      </c>
      <c r="D3" s="4" t="s">
        <v>1501</v>
      </c>
      <c r="E3" s="4" t="s">
        <v>1093</v>
      </c>
      <c r="F3" s="168" t="s">
        <v>724</v>
      </c>
      <c r="G3" s="168" t="s">
        <v>725</v>
      </c>
      <c r="H3" s="168" t="s">
        <v>1493</v>
      </c>
      <c r="I3" s="168" t="s">
        <v>601</v>
      </c>
      <c r="J3" s="168" t="s">
        <v>602</v>
      </c>
      <c r="K3" s="168" t="s">
        <v>598</v>
      </c>
      <c r="L3" s="4" t="s">
        <v>596</v>
      </c>
      <c r="M3" s="168" t="s">
        <v>595</v>
      </c>
      <c r="N3" s="168" t="s">
        <v>616</v>
      </c>
      <c r="O3" s="168" t="s">
        <v>606</v>
      </c>
      <c r="P3" s="168" t="s">
        <v>584</v>
      </c>
      <c r="Q3" s="168" t="s">
        <v>266</v>
      </c>
      <c r="R3" s="168" t="s">
        <v>614</v>
      </c>
      <c r="S3" s="4" t="s">
        <v>592</v>
      </c>
      <c r="T3" s="168" t="s">
        <v>593</v>
      </c>
      <c r="U3" s="168" t="s">
        <v>585</v>
      </c>
      <c r="V3" s="168" t="s">
        <v>676</v>
      </c>
      <c r="W3" s="168" t="s">
        <v>594</v>
      </c>
      <c r="X3" s="4" t="s">
        <v>1084</v>
      </c>
      <c r="Y3" s="88" t="s">
        <v>2440</v>
      </c>
      <c r="Z3" s="209" t="s">
        <v>2421</v>
      </c>
      <c r="AA3" s="209" t="s">
        <v>2422</v>
      </c>
      <c r="AB3" s="209" t="s">
        <v>2423</v>
      </c>
      <c r="AC3" s="209" t="s">
        <v>2424</v>
      </c>
      <c r="AD3" s="209" t="s">
        <v>2425</v>
      </c>
      <c r="AE3" s="209" t="s">
        <v>2426</v>
      </c>
      <c r="AF3" s="209" t="s">
        <v>2427</v>
      </c>
      <c r="AG3" s="209" t="s">
        <v>2431</v>
      </c>
      <c r="AH3" s="209" t="s">
        <v>2428</v>
      </c>
      <c r="AI3" s="209" t="s">
        <v>2429</v>
      </c>
      <c r="AJ3" s="209" t="s">
        <v>2430</v>
      </c>
      <c r="AK3" s="209" t="s">
        <v>3013</v>
      </c>
      <c r="AL3" s="209" t="s">
        <v>2827</v>
      </c>
      <c r="AM3" s="209" t="s">
        <v>2908</v>
      </c>
      <c r="AN3" s="209" t="s">
        <v>3012</v>
      </c>
      <c r="AO3" s="209" t="s">
        <v>2930</v>
      </c>
    </row>
    <row r="4" spans="1:43" s="96" customFormat="1" ht="15" customHeight="1" x14ac:dyDescent="0.25">
      <c r="A4" s="87" t="s">
        <v>208</v>
      </c>
      <c r="B4" s="90" t="s">
        <v>209</v>
      </c>
      <c r="C4" s="99" t="s">
        <v>1107</v>
      </c>
      <c r="D4" s="90" t="s">
        <v>1519</v>
      </c>
      <c r="E4" s="109" t="s">
        <v>2307</v>
      </c>
      <c r="F4" s="104" t="s">
        <v>208</v>
      </c>
      <c r="G4" s="104" t="s">
        <v>723</v>
      </c>
      <c r="H4" s="99" t="s">
        <v>1488</v>
      </c>
      <c r="I4" s="91" t="s">
        <v>12</v>
      </c>
      <c r="J4" s="91" t="s">
        <v>13</v>
      </c>
      <c r="K4" s="99" t="s">
        <v>268</v>
      </c>
      <c r="L4" s="114" t="s">
        <v>133</v>
      </c>
      <c r="M4" s="91" t="s">
        <v>131</v>
      </c>
      <c r="N4" s="170" t="s">
        <v>669</v>
      </c>
      <c r="O4" s="91" t="s">
        <v>615</v>
      </c>
      <c r="P4" s="91" t="s">
        <v>590</v>
      </c>
      <c r="Q4" s="98" t="s">
        <v>121</v>
      </c>
      <c r="R4" s="106">
        <v>40898</v>
      </c>
      <c r="S4" s="106" t="s">
        <v>677</v>
      </c>
      <c r="T4" s="115" t="s">
        <v>603</v>
      </c>
      <c r="U4" s="115" t="s">
        <v>2453</v>
      </c>
      <c r="V4" s="169" t="s">
        <v>605</v>
      </c>
      <c r="W4" s="98" t="s">
        <v>2242</v>
      </c>
      <c r="X4" s="109" t="s">
        <v>1086</v>
      </c>
      <c r="Y4" s="215">
        <v>42352</v>
      </c>
      <c r="Z4" s="211">
        <v>1</v>
      </c>
      <c r="AA4" s="211">
        <v>1</v>
      </c>
      <c r="AB4" s="211">
        <v>1</v>
      </c>
      <c r="AC4" s="212">
        <v>1</v>
      </c>
      <c r="AD4" s="212">
        <v>1</v>
      </c>
      <c r="AE4" s="212">
        <v>1</v>
      </c>
      <c r="AF4" s="334">
        <f t="shared" ref="AF4:AF67" si="0">(Z4*AA4*AB4*AC4*AD4*AE4)/10</f>
        <v>0.1</v>
      </c>
      <c r="AG4" s="212" t="s">
        <v>599</v>
      </c>
      <c r="AH4" s="212" t="s">
        <v>599</v>
      </c>
      <c r="AI4" s="212" t="s">
        <v>899</v>
      </c>
      <c r="AJ4" s="212" t="s">
        <v>2454</v>
      </c>
      <c r="AK4" s="212" t="s">
        <v>2455</v>
      </c>
      <c r="AL4" s="212"/>
      <c r="AM4" s="212"/>
      <c r="AN4" s="212"/>
      <c r="AO4" s="238" t="s">
        <v>3010</v>
      </c>
      <c r="AP4" s="211"/>
      <c r="AQ4" s="211"/>
    </row>
    <row r="5" spans="1:43" s="96" customFormat="1" ht="15" customHeight="1" x14ac:dyDescent="0.25">
      <c r="A5" s="87" t="s">
        <v>208</v>
      </c>
      <c r="B5" s="90" t="s">
        <v>209</v>
      </c>
      <c r="C5" s="99" t="s">
        <v>1105</v>
      </c>
      <c r="D5" s="90" t="s">
        <v>1504</v>
      </c>
      <c r="E5" s="109" t="s">
        <v>2306</v>
      </c>
      <c r="F5" s="104" t="s">
        <v>208</v>
      </c>
      <c r="G5" s="104" t="s">
        <v>723</v>
      </c>
      <c r="H5" s="99" t="s">
        <v>1488</v>
      </c>
      <c r="I5" s="91" t="s">
        <v>8</v>
      </c>
      <c r="J5" s="91" t="s">
        <v>9</v>
      </c>
      <c r="K5" s="99" t="s">
        <v>287</v>
      </c>
      <c r="L5" s="114" t="s">
        <v>130</v>
      </c>
      <c r="M5" s="91" t="s">
        <v>131</v>
      </c>
      <c r="N5" s="105">
        <v>40504</v>
      </c>
      <c r="O5" s="91" t="s">
        <v>611</v>
      </c>
      <c r="P5" s="91" t="s">
        <v>590</v>
      </c>
      <c r="Q5" s="98" t="s">
        <v>121</v>
      </c>
      <c r="R5" s="106">
        <v>40709</v>
      </c>
      <c r="S5" s="106" t="s">
        <v>677</v>
      </c>
      <c r="T5" s="115" t="s">
        <v>603</v>
      </c>
      <c r="U5" s="115" t="s">
        <v>2448</v>
      </c>
      <c r="V5" s="169" t="s">
        <v>605</v>
      </c>
      <c r="W5" s="98" t="s">
        <v>2242</v>
      </c>
      <c r="X5" s="109" t="s">
        <v>1086</v>
      </c>
      <c r="Y5" s="215">
        <v>42352</v>
      </c>
      <c r="Z5" s="211">
        <v>1</v>
      </c>
      <c r="AA5" s="211">
        <v>1</v>
      </c>
      <c r="AB5" s="211">
        <v>1</v>
      </c>
      <c r="AC5" s="212">
        <v>1</v>
      </c>
      <c r="AD5" s="212">
        <v>1</v>
      </c>
      <c r="AE5" s="212">
        <v>1</v>
      </c>
      <c r="AF5" s="89" t="s">
        <v>599</v>
      </c>
      <c r="AG5" s="212" t="s">
        <v>599</v>
      </c>
      <c r="AH5" s="212" t="s">
        <v>599</v>
      </c>
      <c r="AI5" s="212"/>
      <c r="AJ5" s="212"/>
      <c r="AK5" s="212"/>
      <c r="AL5" s="212"/>
      <c r="AM5" s="212"/>
      <c r="AN5" s="212"/>
      <c r="AO5" s="238" t="s">
        <v>599</v>
      </c>
      <c r="AP5" s="211"/>
      <c r="AQ5" s="211"/>
    </row>
    <row r="6" spans="1:43" s="96" customFormat="1" ht="15" customHeight="1" x14ac:dyDescent="0.25">
      <c r="A6" s="87" t="s">
        <v>208</v>
      </c>
      <c r="B6" s="91" t="s">
        <v>210</v>
      </c>
      <c r="C6" s="99" t="s">
        <v>1108</v>
      </c>
      <c r="D6" s="90" t="s">
        <v>1504</v>
      </c>
      <c r="E6" s="109" t="s">
        <v>2308</v>
      </c>
      <c r="F6" s="104" t="s">
        <v>208</v>
      </c>
      <c r="G6" s="91" t="s">
        <v>723</v>
      </c>
      <c r="H6" s="99" t="s">
        <v>1500</v>
      </c>
      <c r="I6" s="91" t="s">
        <v>14</v>
      </c>
      <c r="J6" s="91" t="s">
        <v>15</v>
      </c>
      <c r="K6" s="91" t="s">
        <v>267</v>
      </c>
      <c r="L6" s="114" t="s">
        <v>135</v>
      </c>
      <c r="M6" s="91" t="s">
        <v>134</v>
      </c>
      <c r="N6" s="90" t="s">
        <v>617</v>
      </c>
      <c r="O6" s="91" t="s">
        <v>611</v>
      </c>
      <c r="P6" s="91" t="s">
        <v>590</v>
      </c>
      <c r="Q6" s="98" t="s">
        <v>121</v>
      </c>
      <c r="R6" s="106">
        <v>41310</v>
      </c>
      <c r="S6" s="108" t="s">
        <v>677</v>
      </c>
      <c r="T6" s="115" t="s">
        <v>603</v>
      </c>
      <c r="U6" s="115" t="s">
        <v>2456</v>
      </c>
      <c r="V6" s="108" t="s">
        <v>605</v>
      </c>
      <c r="W6" s="98" t="s">
        <v>2242</v>
      </c>
      <c r="X6" s="109" t="s">
        <v>1086</v>
      </c>
      <c r="Y6" s="215">
        <v>42352</v>
      </c>
      <c r="Z6" s="211">
        <v>1</v>
      </c>
      <c r="AA6" s="211">
        <v>1</v>
      </c>
      <c r="AB6" s="211">
        <v>1</v>
      </c>
      <c r="AC6" s="212">
        <v>1</v>
      </c>
      <c r="AD6" s="212">
        <v>1</v>
      </c>
      <c r="AE6" s="212">
        <v>1</v>
      </c>
      <c r="AF6" s="89" t="s">
        <v>599</v>
      </c>
      <c r="AG6" s="212" t="s">
        <v>599</v>
      </c>
      <c r="AH6" s="212" t="s">
        <v>599</v>
      </c>
      <c r="AI6" s="212"/>
      <c r="AJ6" s="212"/>
      <c r="AK6" s="212"/>
      <c r="AL6" s="212"/>
      <c r="AM6" s="212"/>
      <c r="AN6" s="212"/>
      <c r="AO6" s="238" t="s">
        <v>599</v>
      </c>
      <c r="AP6" s="211"/>
      <c r="AQ6" s="211"/>
    </row>
    <row r="7" spans="1:43" s="96" customFormat="1" ht="15" customHeight="1" x14ac:dyDescent="0.25">
      <c r="A7" s="87" t="s">
        <v>208</v>
      </c>
      <c r="B7" s="91" t="s">
        <v>211</v>
      </c>
      <c r="C7" s="99" t="s">
        <v>1112</v>
      </c>
      <c r="D7" s="90" t="s">
        <v>1504</v>
      </c>
      <c r="E7" s="109" t="s">
        <v>1512</v>
      </c>
      <c r="F7" s="104" t="s">
        <v>208</v>
      </c>
      <c r="G7" s="91" t="s">
        <v>211</v>
      </c>
      <c r="H7" s="99" t="s">
        <v>1489</v>
      </c>
      <c r="I7" s="91" t="s">
        <v>790</v>
      </c>
      <c r="J7" s="91" t="s">
        <v>828</v>
      </c>
      <c r="K7" s="91" t="s">
        <v>267</v>
      </c>
      <c r="L7" s="114" t="s">
        <v>829</v>
      </c>
      <c r="M7" s="91" t="s">
        <v>131</v>
      </c>
      <c r="N7" s="105" t="s">
        <v>658</v>
      </c>
      <c r="O7" s="91" t="s">
        <v>830</v>
      </c>
      <c r="P7" s="91" t="s">
        <v>590</v>
      </c>
      <c r="Q7" s="98" t="s">
        <v>121</v>
      </c>
      <c r="R7" s="106">
        <v>41061</v>
      </c>
      <c r="S7" s="106" t="s">
        <v>746</v>
      </c>
      <c r="T7" s="115" t="s">
        <v>603</v>
      </c>
      <c r="U7" s="115" t="s">
        <v>2464</v>
      </c>
      <c r="V7" s="106">
        <v>41782</v>
      </c>
      <c r="W7" s="98" t="s">
        <v>2242</v>
      </c>
      <c r="X7" s="109" t="s">
        <v>1086</v>
      </c>
      <c r="Y7" s="215">
        <v>42353</v>
      </c>
      <c r="Z7" s="211">
        <v>1</v>
      </c>
      <c r="AA7" s="212">
        <v>1</v>
      </c>
      <c r="AB7" s="212">
        <v>1</v>
      </c>
      <c r="AC7" s="212">
        <v>1</v>
      </c>
      <c r="AD7" s="212">
        <v>1</v>
      </c>
      <c r="AE7" s="212">
        <v>1</v>
      </c>
      <c r="AF7" s="89" t="s">
        <v>599</v>
      </c>
      <c r="AG7" s="212" t="s">
        <v>599</v>
      </c>
      <c r="AH7" s="212" t="s">
        <v>599</v>
      </c>
      <c r="AI7" s="212"/>
      <c r="AJ7" s="212"/>
      <c r="AK7" s="212"/>
      <c r="AL7" s="212"/>
      <c r="AM7" s="212"/>
      <c r="AN7" s="212"/>
      <c r="AO7" s="238" t="s">
        <v>599</v>
      </c>
      <c r="AP7" s="211"/>
      <c r="AQ7" s="211"/>
    </row>
    <row r="8" spans="1:43" s="96" customFormat="1" ht="15" customHeight="1" x14ac:dyDescent="0.25">
      <c r="A8" s="100" t="s">
        <v>718</v>
      </c>
      <c r="B8" s="99"/>
      <c r="C8" s="99" t="s">
        <v>1097</v>
      </c>
      <c r="D8" s="90" t="s">
        <v>1504</v>
      </c>
      <c r="E8" s="109" t="s">
        <v>1545</v>
      </c>
      <c r="F8" s="99" t="s">
        <v>718</v>
      </c>
      <c r="G8" s="99" t="s">
        <v>719</v>
      </c>
      <c r="H8" s="99" t="s">
        <v>1481</v>
      </c>
      <c r="I8" s="99" t="s">
        <v>731</v>
      </c>
      <c r="J8" s="90" t="s">
        <v>736</v>
      </c>
      <c r="K8" s="99" t="s">
        <v>268</v>
      </c>
      <c r="L8" s="112" t="s">
        <v>741</v>
      </c>
      <c r="M8" s="99" t="s">
        <v>745</v>
      </c>
      <c r="N8" s="99" t="s">
        <v>753</v>
      </c>
      <c r="O8" s="90" t="s">
        <v>752</v>
      </c>
      <c r="P8" s="91" t="s">
        <v>590</v>
      </c>
      <c r="Q8" s="98" t="s">
        <v>121</v>
      </c>
      <c r="R8" s="103">
        <v>40709</v>
      </c>
      <c r="S8" s="108" t="s">
        <v>747</v>
      </c>
      <c r="T8" s="115" t="s">
        <v>603</v>
      </c>
      <c r="U8" s="115" t="s">
        <v>2724</v>
      </c>
      <c r="V8" s="103">
        <v>41781</v>
      </c>
      <c r="W8" s="98" t="s">
        <v>2242</v>
      </c>
      <c r="X8" s="109" t="s">
        <v>1086</v>
      </c>
      <c r="Y8" s="215">
        <v>42354</v>
      </c>
      <c r="Z8" s="211">
        <v>1</v>
      </c>
      <c r="AA8" s="211">
        <v>1</v>
      </c>
      <c r="AB8" s="211">
        <v>1</v>
      </c>
      <c r="AC8" s="212">
        <v>1</v>
      </c>
      <c r="AD8" s="212">
        <v>1</v>
      </c>
      <c r="AE8" s="212">
        <v>1</v>
      </c>
      <c r="AF8" s="89" t="s">
        <v>599</v>
      </c>
      <c r="AG8" s="212" t="s">
        <v>599</v>
      </c>
      <c r="AH8" s="212" t="s">
        <v>599</v>
      </c>
      <c r="AI8" s="212"/>
      <c r="AJ8" s="212"/>
      <c r="AK8" s="212"/>
      <c r="AL8" s="212"/>
      <c r="AM8" s="212"/>
      <c r="AN8" s="212"/>
      <c r="AO8" s="238" t="s">
        <v>599</v>
      </c>
      <c r="AP8" s="211"/>
      <c r="AQ8" s="211"/>
    </row>
    <row r="9" spans="1:43" s="96" customFormat="1" ht="15" customHeight="1" x14ac:dyDescent="0.25">
      <c r="A9" s="86" t="s">
        <v>214</v>
      </c>
      <c r="B9" s="91" t="s">
        <v>219</v>
      </c>
      <c r="C9" s="99" t="s">
        <v>1168</v>
      </c>
      <c r="D9" s="90" t="s">
        <v>1504</v>
      </c>
      <c r="E9" s="109" t="s">
        <v>1535</v>
      </c>
      <c r="F9" s="86" t="s">
        <v>214</v>
      </c>
      <c r="G9" s="91" t="s">
        <v>219</v>
      </c>
      <c r="H9" s="99" t="s">
        <v>1485</v>
      </c>
      <c r="I9" s="91" t="s">
        <v>94</v>
      </c>
      <c r="J9" s="91" t="s">
        <v>95</v>
      </c>
      <c r="K9" s="99" t="s">
        <v>268</v>
      </c>
      <c r="L9" s="114" t="s">
        <v>190</v>
      </c>
      <c r="M9" s="91" t="s">
        <v>191</v>
      </c>
      <c r="N9" s="90"/>
      <c r="O9" s="91" t="s">
        <v>646</v>
      </c>
      <c r="P9" s="91" t="s">
        <v>590</v>
      </c>
      <c r="Q9" s="98" t="s">
        <v>121</v>
      </c>
      <c r="R9" s="173">
        <v>40817</v>
      </c>
      <c r="S9" s="106" t="s">
        <v>677</v>
      </c>
      <c r="T9" s="115" t="s">
        <v>603</v>
      </c>
      <c r="U9" s="115" t="s">
        <v>2688</v>
      </c>
      <c r="V9" s="108" t="s">
        <v>605</v>
      </c>
      <c r="W9" s="98" t="s">
        <v>2242</v>
      </c>
      <c r="X9" s="109" t="s">
        <v>1086</v>
      </c>
      <c r="Y9" s="215">
        <v>42354</v>
      </c>
      <c r="Z9" s="211">
        <v>1</v>
      </c>
      <c r="AA9" s="211">
        <v>1</v>
      </c>
      <c r="AB9" s="211">
        <v>1</v>
      </c>
      <c r="AC9" s="212">
        <v>1</v>
      </c>
      <c r="AD9" s="212">
        <v>1</v>
      </c>
      <c r="AE9" s="212">
        <v>1</v>
      </c>
      <c r="AF9" s="89" t="s">
        <v>599</v>
      </c>
      <c r="AG9" s="212" t="s">
        <v>599</v>
      </c>
      <c r="AH9" s="212" t="s">
        <v>599</v>
      </c>
      <c r="AI9" s="212"/>
      <c r="AJ9" s="212"/>
      <c r="AK9" s="212"/>
      <c r="AL9" s="212"/>
      <c r="AM9" s="212"/>
      <c r="AN9" s="212"/>
      <c r="AO9" s="238" t="s">
        <v>599</v>
      </c>
      <c r="AP9" s="211"/>
      <c r="AQ9" s="211"/>
    </row>
    <row r="10" spans="1:43" s="96" customFormat="1" ht="15" customHeight="1" x14ac:dyDescent="0.25">
      <c r="A10" s="86" t="s">
        <v>214</v>
      </c>
      <c r="B10" s="91" t="s">
        <v>219</v>
      </c>
      <c r="C10" s="99" t="s">
        <v>1169</v>
      </c>
      <c r="D10" s="90" t="s">
        <v>1504</v>
      </c>
      <c r="E10" s="109" t="s">
        <v>2347</v>
      </c>
      <c r="F10" s="86" t="s">
        <v>214</v>
      </c>
      <c r="G10" s="91" t="s">
        <v>219</v>
      </c>
      <c r="H10" s="99" t="s">
        <v>1485</v>
      </c>
      <c r="I10" s="91" t="s">
        <v>96</v>
      </c>
      <c r="J10" s="91" t="s">
        <v>97</v>
      </c>
      <c r="K10" s="91" t="s">
        <v>269</v>
      </c>
      <c r="L10" s="114" t="s">
        <v>192</v>
      </c>
      <c r="M10" s="91" t="s">
        <v>131</v>
      </c>
      <c r="N10" s="90">
        <v>2010</v>
      </c>
      <c r="O10" s="91" t="s">
        <v>644</v>
      </c>
      <c r="P10" s="91" t="s">
        <v>590</v>
      </c>
      <c r="Q10" s="98" t="s">
        <v>121</v>
      </c>
      <c r="R10" s="169">
        <v>2010</v>
      </c>
      <c r="S10" s="108" t="s">
        <v>677</v>
      </c>
      <c r="T10" s="115" t="s">
        <v>603</v>
      </c>
      <c r="U10" s="115" t="s">
        <v>2690</v>
      </c>
      <c r="V10" s="169" t="s">
        <v>605</v>
      </c>
      <c r="W10" s="98" t="s">
        <v>2242</v>
      </c>
      <c r="X10" s="109" t="s">
        <v>1086</v>
      </c>
      <c r="Y10" s="215">
        <v>42354</v>
      </c>
      <c r="Z10" s="210">
        <v>1</v>
      </c>
      <c r="AA10" s="211">
        <v>1</v>
      </c>
      <c r="AB10" s="211">
        <v>1</v>
      </c>
      <c r="AC10" s="212">
        <v>1</v>
      </c>
      <c r="AD10" s="212">
        <v>1</v>
      </c>
      <c r="AE10" s="212">
        <v>1</v>
      </c>
      <c r="AF10" s="89" t="s">
        <v>599</v>
      </c>
      <c r="AG10" s="212" t="s">
        <v>599</v>
      </c>
      <c r="AH10" s="212" t="s">
        <v>599</v>
      </c>
      <c r="AI10" s="212"/>
      <c r="AJ10" s="212"/>
      <c r="AK10" s="212"/>
      <c r="AL10" s="212"/>
      <c r="AM10" s="212"/>
      <c r="AN10" s="212"/>
      <c r="AO10" s="238" t="s">
        <v>599</v>
      </c>
      <c r="AP10" s="211"/>
      <c r="AQ10" s="211"/>
    </row>
    <row r="11" spans="1:43" s="96" customFormat="1" ht="15" customHeight="1" x14ac:dyDescent="0.25">
      <c r="A11" s="86" t="s">
        <v>220</v>
      </c>
      <c r="B11" s="91"/>
      <c r="C11" s="99" t="s">
        <v>1173</v>
      </c>
      <c r="D11" s="90" t="s">
        <v>1504</v>
      </c>
      <c r="E11" s="109" t="s">
        <v>1525</v>
      </c>
      <c r="F11" s="86" t="s">
        <v>759</v>
      </c>
      <c r="G11" s="131" t="s">
        <v>760</v>
      </c>
      <c r="H11" s="99" t="s">
        <v>1492</v>
      </c>
      <c r="I11" s="91" t="s">
        <v>104</v>
      </c>
      <c r="J11" s="91" t="s">
        <v>105</v>
      </c>
      <c r="K11" s="99" t="s">
        <v>287</v>
      </c>
      <c r="L11" s="114" t="s">
        <v>196</v>
      </c>
      <c r="M11" s="91" t="s">
        <v>131</v>
      </c>
      <c r="N11" s="90"/>
      <c r="O11" s="91" t="s">
        <v>651</v>
      </c>
      <c r="P11" s="91" t="s">
        <v>590</v>
      </c>
      <c r="Q11" s="98" t="s">
        <v>121</v>
      </c>
      <c r="R11" s="106">
        <v>40666</v>
      </c>
      <c r="S11" s="108" t="s">
        <v>677</v>
      </c>
      <c r="T11" s="115" t="s">
        <v>603</v>
      </c>
      <c r="U11" s="115" t="s">
        <v>2697</v>
      </c>
      <c r="V11" s="169" t="s">
        <v>605</v>
      </c>
      <c r="W11" s="98" t="s">
        <v>2242</v>
      </c>
      <c r="X11" s="109" t="s">
        <v>1086</v>
      </c>
      <c r="Y11" s="215">
        <v>42354</v>
      </c>
      <c r="Z11" s="211">
        <v>1</v>
      </c>
      <c r="AA11" s="211">
        <v>1</v>
      </c>
      <c r="AB11" s="211">
        <v>1</v>
      </c>
      <c r="AC11" s="212">
        <v>1</v>
      </c>
      <c r="AD11" s="212">
        <v>1</v>
      </c>
      <c r="AE11" s="212">
        <v>1</v>
      </c>
      <c r="AF11" s="89" t="s">
        <v>599</v>
      </c>
      <c r="AG11" s="212" t="s">
        <v>599</v>
      </c>
      <c r="AH11" s="212" t="s">
        <v>599</v>
      </c>
      <c r="AI11" s="212"/>
      <c r="AJ11" s="212"/>
      <c r="AK11" s="212"/>
      <c r="AL11" s="212"/>
      <c r="AM11" s="212"/>
      <c r="AN11" s="212"/>
      <c r="AO11" s="238" t="s">
        <v>599</v>
      </c>
      <c r="AP11" s="211"/>
      <c r="AQ11" s="211"/>
    </row>
    <row r="12" spans="1:43" s="96" customFormat="1" ht="15" customHeight="1" x14ac:dyDescent="0.25">
      <c r="A12" s="86" t="s">
        <v>220</v>
      </c>
      <c r="B12" s="91"/>
      <c r="C12" s="99" t="s">
        <v>1175</v>
      </c>
      <c r="D12" s="90" t="s">
        <v>1504</v>
      </c>
      <c r="E12" s="109" t="s">
        <v>1524</v>
      </c>
      <c r="F12" s="86" t="s">
        <v>759</v>
      </c>
      <c r="G12" s="131" t="s">
        <v>758</v>
      </c>
      <c r="H12" s="99" t="s">
        <v>1491</v>
      </c>
      <c r="I12" s="91" t="s">
        <v>107</v>
      </c>
      <c r="J12" s="91" t="s">
        <v>108</v>
      </c>
      <c r="K12" s="99" t="s">
        <v>268</v>
      </c>
      <c r="L12" s="114" t="s">
        <v>199</v>
      </c>
      <c r="M12" s="91" t="s">
        <v>131</v>
      </c>
      <c r="N12" s="90" t="s">
        <v>653</v>
      </c>
      <c r="O12" s="91" t="s">
        <v>652</v>
      </c>
      <c r="P12" s="91" t="s">
        <v>590</v>
      </c>
      <c r="Q12" s="98" t="s">
        <v>121</v>
      </c>
      <c r="R12" s="106">
        <v>40709</v>
      </c>
      <c r="S12" s="106" t="s">
        <v>677</v>
      </c>
      <c r="T12" s="115" t="s">
        <v>603</v>
      </c>
      <c r="U12" s="115" t="s">
        <v>2700</v>
      </c>
      <c r="V12" s="169" t="s">
        <v>605</v>
      </c>
      <c r="W12" s="98" t="s">
        <v>2242</v>
      </c>
      <c r="X12" s="109" t="s">
        <v>1086</v>
      </c>
      <c r="Y12" s="215">
        <v>42354</v>
      </c>
      <c r="Z12" s="211">
        <v>1</v>
      </c>
      <c r="AA12" s="211">
        <v>1</v>
      </c>
      <c r="AB12" s="211">
        <v>1</v>
      </c>
      <c r="AC12" s="212">
        <v>1</v>
      </c>
      <c r="AD12" s="212">
        <v>1</v>
      </c>
      <c r="AE12" s="212">
        <v>1</v>
      </c>
      <c r="AF12" s="89" t="s">
        <v>599</v>
      </c>
      <c r="AG12" s="212" t="s">
        <v>599</v>
      </c>
      <c r="AH12" s="212" t="s">
        <v>599</v>
      </c>
      <c r="AI12" s="212"/>
      <c r="AJ12" s="212"/>
      <c r="AK12" s="212"/>
      <c r="AL12" s="212"/>
      <c r="AM12" s="212"/>
      <c r="AN12" s="212"/>
      <c r="AO12" s="238" t="s">
        <v>599</v>
      </c>
      <c r="AP12" s="211"/>
      <c r="AQ12" s="211"/>
    </row>
    <row r="13" spans="1:43" s="96" customFormat="1" ht="15" customHeight="1" x14ac:dyDescent="0.25">
      <c r="A13" s="86" t="s">
        <v>220</v>
      </c>
      <c r="B13" s="91"/>
      <c r="C13" s="99" t="s">
        <v>1176</v>
      </c>
      <c r="D13" s="90" t="s">
        <v>1504</v>
      </c>
      <c r="E13" s="109" t="s">
        <v>498</v>
      </c>
      <c r="F13" s="86" t="s">
        <v>759</v>
      </c>
      <c r="G13" s="131" t="s">
        <v>760</v>
      </c>
      <c r="H13" s="99" t="s">
        <v>1492</v>
      </c>
      <c r="I13" s="91" t="s">
        <v>109</v>
      </c>
      <c r="J13" s="91" t="s">
        <v>110</v>
      </c>
      <c r="K13" s="91" t="s">
        <v>269</v>
      </c>
      <c r="L13" s="114" t="s">
        <v>200</v>
      </c>
      <c r="M13" s="91" t="s">
        <v>131</v>
      </c>
      <c r="N13" s="90"/>
      <c r="O13" s="91" t="s">
        <v>651</v>
      </c>
      <c r="P13" s="91" t="s">
        <v>590</v>
      </c>
      <c r="Q13" s="98" t="s">
        <v>121</v>
      </c>
      <c r="R13" s="106">
        <v>40666</v>
      </c>
      <c r="S13" s="108" t="s">
        <v>677</v>
      </c>
      <c r="T13" s="115" t="s">
        <v>603</v>
      </c>
      <c r="U13" s="115" t="s">
        <v>2701</v>
      </c>
      <c r="V13" s="108" t="s">
        <v>605</v>
      </c>
      <c r="W13" s="98" t="s">
        <v>2242</v>
      </c>
      <c r="X13" s="109" t="s">
        <v>1086</v>
      </c>
      <c r="Y13" s="215">
        <v>42354</v>
      </c>
      <c r="Z13" s="210">
        <v>1</v>
      </c>
      <c r="AA13" s="211">
        <v>1</v>
      </c>
      <c r="AB13" s="211">
        <v>1</v>
      </c>
      <c r="AC13" s="212">
        <v>1</v>
      </c>
      <c r="AD13" s="212">
        <v>1</v>
      </c>
      <c r="AE13" s="212">
        <v>1</v>
      </c>
      <c r="AF13" s="89" t="s">
        <v>599</v>
      </c>
      <c r="AG13" s="212" t="s">
        <v>599</v>
      </c>
      <c r="AH13" s="212" t="s">
        <v>2702</v>
      </c>
      <c r="AI13" s="212"/>
      <c r="AJ13" s="212"/>
      <c r="AK13" s="212"/>
      <c r="AL13" s="212"/>
      <c r="AM13" s="212"/>
      <c r="AN13" s="212"/>
      <c r="AO13" s="238" t="s">
        <v>599</v>
      </c>
      <c r="AP13" s="211"/>
      <c r="AQ13" s="211"/>
    </row>
    <row r="14" spans="1:43" s="96" customFormat="1" ht="15" customHeight="1" x14ac:dyDescent="0.25">
      <c r="A14" s="86" t="s">
        <v>220</v>
      </c>
      <c r="B14" s="91"/>
      <c r="C14" s="99" t="s">
        <v>1177</v>
      </c>
      <c r="D14" s="90" t="s">
        <v>1504</v>
      </c>
      <c r="E14" s="109" t="s">
        <v>1524</v>
      </c>
      <c r="F14" s="86" t="s">
        <v>759</v>
      </c>
      <c r="G14" s="131" t="s">
        <v>758</v>
      </c>
      <c r="H14" s="99" t="s">
        <v>1491</v>
      </c>
      <c r="I14" s="91" t="s">
        <v>111</v>
      </c>
      <c r="J14" s="91" t="s">
        <v>112</v>
      </c>
      <c r="K14" s="91" t="s">
        <v>269</v>
      </c>
      <c r="L14" s="114" t="s">
        <v>201</v>
      </c>
      <c r="M14" s="91" t="s">
        <v>131</v>
      </c>
      <c r="N14" s="90">
        <v>2010</v>
      </c>
      <c r="O14" s="91" t="s">
        <v>644</v>
      </c>
      <c r="P14" s="91" t="s">
        <v>590</v>
      </c>
      <c r="Q14" s="98" t="s">
        <v>121</v>
      </c>
      <c r="R14" s="106">
        <v>40608</v>
      </c>
      <c r="S14" s="106" t="s">
        <v>677</v>
      </c>
      <c r="T14" s="115" t="s">
        <v>603</v>
      </c>
      <c r="U14" s="115" t="s">
        <v>2703</v>
      </c>
      <c r="V14" s="169" t="s">
        <v>605</v>
      </c>
      <c r="W14" s="98" t="s">
        <v>2242</v>
      </c>
      <c r="X14" s="109" t="s">
        <v>1086</v>
      </c>
      <c r="Y14" s="215">
        <v>42354</v>
      </c>
      <c r="Z14" s="211">
        <v>1</v>
      </c>
      <c r="AA14" s="211">
        <v>1</v>
      </c>
      <c r="AB14" s="211">
        <v>1</v>
      </c>
      <c r="AC14" s="212">
        <v>1</v>
      </c>
      <c r="AD14" s="212">
        <v>1</v>
      </c>
      <c r="AE14" s="212">
        <v>1</v>
      </c>
      <c r="AF14" s="89" t="s">
        <v>599</v>
      </c>
      <c r="AG14" s="212" t="s">
        <v>599</v>
      </c>
      <c r="AH14" s="212" t="s">
        <v>599</v>
      </c>
      <c r="AI14" s="212"/>
      <c r="AJ14" s="212"/>
      <c r="AK14" s="212"/>
      <c r="AL14" s="212"/>
      <c r="AM14" s="212"/>
      <c r="AN14" s="212"/>
      <c r="AO14" s="238" t="s">
        <v>599</v>
      </c>
      <c r="AP14" s="211"/>
      <c r="AQ14" s="211"/>
    </row>
    <row r="15" spans="1:43" s="96" customFormat="1" ht="15" customHeight="1" x14ac:dyDescent="0.25">
      <c r="A15" s="87" t="s">
        <v>208</v>
      </c>
      <c r="B15" s="90" t="s">
        <v>209</v>
      </c>
      <c r="C15" s="99" t="s">
        <v>1104</v>
      </c>
      <c r="D15" s="90" t="s">
        <v>121</v>
      </c>
      <c r="E15" s="109" t="s">
        <v>498</v>
      </c>
      <c r="F15" s="104" t="s">
        <v>208</v>
      </c>
      <c r="G15" s="104" t="s">
        <v>723</v>
      </c>
      <c r="H15" s="99" t="s">
        <v>1488</v>
      </c>
      <c r="I15" s="91" t="s">
        <v>6</v>
      </c>
      <c r="J15" s="91" t="s">
        <v>7</v>
      </c>
      <c r="K15" s="99" t="s">
        <v>287</v>
      </c>
      <c r="L15" s="114" t="s">
        <v>129</v>
      </c>
      <c r="M15" s="91" t="s">
        <v>128</v>
      </c>
      <c r="N15" s="90" t="s">
        <v>613</v>
      </c>
      <c r="O15" s="91" t="s">
        <v>611</v>
      </c>
      <c r="P15" s="91" t="s">
        <v>590</v>
      </c>
      <c r="Q15" s="98" t="s">
        <v>121</v>
      </c>
      <c r="R15" s="106">
        <v>41430</v>
      </c>
      <c r="S15" s="108" t="s">
        <v>677</v>
      </c>
      <c r="T15" s="115" t="s">
        <v>603</v>
      </c>
      <c r="U15" s="115" t="s">
        <v>2447</v>
      </c>
      <c r="V15" s="108" t="s">
        <v>605</v>
      </c>
      <c r="W15" s="98" t="s">
        <v>2242</v>
      </c>
      <c r="X15" s="109" t="s">
        <v>1086</v>
      </c>
      <c r="Y15" s="215">
        <v>42352</v>
      </c>
      <c r="Z15" s="211">
        <v>1</v>
      </c>
      <c r="AA15" s="211">
        <v>1</v>
      </c>
      <c r="AB15" s="211">
        <v>1</v>
      </c>
      <c r="AC15" s="211">
        <v>1</v>
      </c>
      <c r="AD15" s="211">
        <v>1</v>
      </c>
      <c r="AE15" s="211">
        <v>1</v>
      </c>
      <c r="AF15" s="334">
        <f t="shared" si="0"/>
        <v>0.1</v>
      </c>
      <c r="AG15" s="212" t="s">
        <v>599</v>
      </c>
      <c r="AH15" s="212" t="s">
        <v>599</v>
      </c>
      <c r="AI15" s="212" t="s">
        <v>899</v>
      </c>
      <c r="AJ15" s="212" t="s">
        <v>2446</v>
      </c>
      <c r="AK15" s="212"/>
      <c r="AL15" s="212"/>
      <c r="AM15" s="212"/>
      <c r="AN15" s="212"/>
      <c r="AO15" s="238" t="s">
        <v>3010</v>
      </c>
      <c r="AP15" s="211"/>
      <c r="AQ15" s="211"/>
    </row>
    <row r="16" spans="1:43" s="96" customFormat="1" ht="15" customHeight="1" x14ac:dyDescent="0.25">
      <c r="A16" s="87" t="s">
        <v>208</v>
      </c>
      <c r="B16" s="90" t="s">
        <v>209</v>
      </c>
      <c r="C16" s="99" t="s">
        <v>1106</v>
      </c>
      <c r="D16" s="90" t="s">
        <v>121</v>
      </c>
      <c r="E16" s="109" t="s">
        <v>498</v>
      </c>
      <c r="F16" s="104" t="s">
        <v>208</v>
      </c>
      <c r="G16" s="104" t="s">
        <v>723</v>
      </c>
      <c r="H16" s="99" t="s">
        <v>1488</v>
      </c>
      <c r="I16" s="91" t="s">
        <v>10</v>
      </c>
      <c r="J16" s="91" t="s">
        <v>11</v>
      </c>
      <c r="K16" s="99" t="s">
        <v>268</v>
      </c>
      <c r="L16" s="114" t="s">
        <v>132</v>
      </c>
      <c r="M16" s="91" t="s">
        <v>131</v>
      </c>
      <c r="N16" s="105">
        <v>40504</v>
      </c>
      <c r="O16" s="91" t="s">
        <v>615</v>
      </c>
      <c r="P16" s="91" t="s">
        <v>590</v>
      </c>
      <c r="Q16" s="98" t="s">
        <v>121</v>
      </c>
      <c r="R16" s="106">
        <v>40709</v>
      </c>
      <c r="S16" s="108" t="s">
        <v>677</v>
      </c>
      <c r="T16" s="115" t="s">
        <v>603</v>
      </c>
      <c r="U16" s="115" t="s">
        <v>2450</v>
      </c>
      <c r="V16" s="108" t="s">
        <v>605</v>
      </c>
      <c r="W16" s="98" t="s">
        <v>2242</v>
      </c>
      <c r="X16" s="109" t="s">
        <v>1086</v>
      </c>
      <c r="Y16" s="215">
        <v>42352</v>
      </c>
      <c r="Z16" s="210">
        <v>1</v>
      </c>
      <c r="AA16" s="211">
        <v>1</v>
      </c>
      <c r="AB16" s="211">
        <v>1</v>
      </c>
      <c r="AC16" s="212">
        <v>1</v>
      </c>
      <c r="AD16" s="212">
        <v>1</v>
      </c>
      <c r="AE16" s="212">
        <v>1</v>
      </c>
      <c r="AF16" s="334">
        <f t="shared" si="0"/>
        <v>0.1</v>
      </c>
      <c r="AG16" s="212" t="s">
        <v>599</v>
      </c>
      <c r="AH16" s="212" t="s">
        <v>599</v>
      </c>
      <c r="AI16" s="212" t="s">
        <v>2451</v>
      </c>
      <c r="AJ16" s="212" t="s">
        <v>2452</v>
      </c>
      <c r="AK16" s="212"/>
      <c r="AL16" s="212"/>
      <c r="AM16" s="212"/>
      <c r="AN16" s="212"/>
      <c r="AO16" s="238" t="s">
        <v>3010</v>
      </c>
      <c r="AP16" s="211"/>
      <c r="AQ16" s="211"/>
    </row>
    <row r="17" spans="1:43" s="96" customFormat="1" ht="15" customHeight="1" x14ac:dyDescent="0.25">
      <c r="A17" s="87" t="s">
        <v>208</v>
      </c>
      <c r="B17" s="91" t="s">
        <v>210</v>
      </c>
      <c r="C17" s="99" t="s">
        <v>1110</v>
      </c>
      <c r="D17" s="90" t="s">
        <v>121</v>
      </c>
      <c r="E17" s="109" t="s">
        <v>498</v>
      </c>
      <c r="F17" s="104" t="s">
        <v>208</v>
      </c>
      <c r="G17" s="91" t="s">
        <v>210</v>
      </c>
      <c r="H17" s="99" t="s">
        <v>1500</v>
      </c>
      <c r="I17" s="91" t="s">
        <v>18</v>
      </c>
      <c r="J17" s="91" t="s">
        <v>19</v>
      </c>
      <c r="K17" s="99" t="s">
        <v>268</v>
      </c>
      <c r="L17" s="114" t="s">
        <v>137</v>
      </c>
      <c r="M17" s="91" t="s">
        <v>131</v>
      </c>
      <c r="N17" s="90" t="s">
        <v>657</v>
      </c>
      <c r="O17" s="91" t="s">
        <v>611</v>
      </c>
      <c r="P17" s="91" t="s">
        <v>590</v>
      </c>
      <c r="Q17" s="98" t="s">
        <v>121</v>
      </c>
      <c r="R17" s="106">
        <v>41066</v>
      </c>
      <c r="S17" s="108" t="s">
        <v>677</v>
      </c>
      <c r="T17" s="115" t="s">
        <v>603</v>
      </c>
      <c r="U17" s="115" t="s">
        <v>2459</v>
      </c>
      <c r="V17" s="108" t="s">
        <v>605</v>
      </c>
      <c r="W17" s="98" t="s">
        <v>2242</v>
      </c>
      <c r="X17" s="109" t="s">
        <v>1086</v>
      </c>
      <c r="Y17" s="215">
        <v>42352</v>
      </c>
      <c r="Z17" s="211">
        <v>1</v>
      </c>
      <c r="AA17" s="211">
        <v>1</v>
      </c>
      <c r="AB17" s="211">
        <v>1</v>
      </c>
      <c r="AC17" s="212">
        <v>1</v>
      </c>
      <c r="AD17" s="212">
        <v>1</v>
      </c>
      <c r="AE17" s="212">
        <v>1</v>
      </c>
      <c r="AF17" s="334">
        <f t="shared" si="0"/>
        <v>0.1</v>
      </c>
      <c r="AG17" s="212" t="s">
        <v>599</v>
      </c>
      <c r="AH17" s="212" t="s">
        <v>599</v>
      </c>
      <c r="AI17" s="212" t="s">
        <v>899</v>
      </c>
      <c r="AJ17" s="212" t="s">
        <v>2460</v>
      </c>
      <c r="AK17" s="212"/>
      <c r="AL17" s="212"/>
      <c r="AM17" s="212"/>
      <c r="AN17" s="212"/>
      <c r="AO17" s="238" t="s">
        <v>3010</v>
      </c>
      <c r="AP17" s="211"/>
      <c r="AQ17" s="211"/>
    </row>
    <row r="18" spans="1:43" s="96" customFormat="1" ht="15" customHeight="1" x14ac:dyDescent="0.25">
      <c r="A18" s="100" t="s">
        <v>718</v>
      </c>
      <c r="B18" s="99"/>
      <c r="C18" s="99" t="s">
        <v>1096</v>
      </c>
      <c r="D18" s="90" t="s">
        <v>121</v>
      </c>
      <c r="E18" s="109" t="s">
        <v>498</v>
      </c>
      <c r="F18" s="99" t="s">
        <v>718</v>
      </c>
      <c r="G18" s="99" t="s">
        <v>720</v>
      </c>
      <c r="H18" s="99" t="s">
        <v>1482</v>
      </c>
      <c r="I18" s="99" t="s">
        <v>730</v>
      </c>
      <c r="J18" s="90" t="s">
        <v>735</v>
      </c>
      <c r="K18" s="99" t="s">
        <v>268</v>
      </c>
      <c r="L18" s="112" t="s">
        <v>740</v>
      </c>
      <c r="M18" s="99" t="s">
        <v>207</v>
      </c>
      <c r="N18" s="102" t="s">
        <v>751</v>
      </c>
      <c r="O18" s="90" t="s">
        <v>750</v>
      </c>
      <c r="P18" s="91" t="s">
        <v>590</v>
      </c>
      <c r="Q18" s="98" t="s">
        <v>121</v>
      </c>
      <c r="R18" s="103">
        <v>40269</v>
      </c>
      <c r="S18" s="108" t="s">
        <v>746</v>
      </c>
      <c r="T18" s="115" t="s">
        <v>603</v>
      </c>
      <c r="U18" s="115" t="s">
        <v>2727</v>
      </c>
      <c r="V18" s="103">
        <v>41781</v>
      </c>
      <c r="W18" s="98" t="s">
        <v>2242</v>
      </c>
      <c r="X18" s="109" t="s">
        <v>1086</v>
      </c>
      <c r="Y18" s="215">
        <v>42354</v>
      </c>
      <c r="Z18" s="211">
        <v>1</v>
      </c>
      <c r="AA18" s="211">
        <v>1</v>
      </c>
      <c r="AB18" s="211">
        <v>1</v>
      </c>
      <c r="AC18" s="212">
        <v>1</v>
      </c>
      <c r="AD18" s="212">
        <v>1</v>
      </c>
      <c r="AE18" s="212">
        <v>1</v>
      </c>
      <c r="AF18" s="334">
        <f t="shared" si="0"/>
        <v>0.1</v>
      </c>
      <c r="AG18" s="212" t="s">
        <v>599</v>
      </c>
      <c r="AH18" s="212" t="s">
        <v>599</v>
      </c>
      <c r="AI18" s="212" t="s">
        <v>2451</v>
      </c>
      <c r="AJ18" s="212" t="s">
        <v>2433</v>
      </c>
      <c r="AK18" s="212"/>
      <c r="AL18" s="212"/>
      <c r="AM18" s="212"/>
      <c r="AN18" s="212"/>
      <c r="AO18" s="238" t="s">
        <v>3010</v>
      </c>
      <c r="AP18" s="211"/>
      <c r="AQ18" s="211"/>
    </row>
    <row r="19" spans="1:43" s="96" customFormat="1" ht="15" customHeight="1" x14ac:dyDescent="0.25">
      <c r="A19" s="87" t="s">
        <v>208</v>
      </c>
      <c r="B19" s="91" t="s">
        <v>211</v>
      </c>
      <c r="C19" s="99" t="s">
        <v>1114</v>
      </c>
      <c r="D19" s="90" t="s">
        <v>121</v>
      </c>
      <c r="E19" s="109" t="s">
        <v>498</v>
      </c>
      <c r="F19" s="104" t="s">
        <v>208</v>
      </c>
      <c r="G19" s="91" t="s">
        <v>211</v>
      </c>
      <c r="H19" s="99" t="s">
        <v>1489</v>
      </c>
      <c r="I19" s="91" t="s">
        <v>22</v>
      </c>
      <c r="J19" s="91" t="s">
        <v>23</v>
      </c>
      <c r="K19" s="99" t="s">
        <v>268</v>
      </c>
      <c r="L19" s="114" t="s">
        <v>139</v>
      </c>
      <c r="M19" s="91" t="s">
        <v>131</v>
      </c>
      <c r="N19" s="90" t="s">
        <v>658</v>
      </c>
      <c r="O19" s="91" t="s">
        <v>620</v>
      </c>
      <c r="P19" s="91" t="s">
        <v>590</v>
      </c>
      <c r="Q19" s="98" t="s">
        <v>121</v>
      </c>
      <c r="R19" s="106">
        <v>41585</v>
      </c>
      <c r="S19" s="108" t="s">
        <v>677</v>
      </c>
      <c r="T19" s="115" t="s">
        <v>603</v>
      </c>
      <c r="U19" s="115" t="s">
        <v>2467</v>
      </c>
      <c r="V19" s="108" t="s">
        <v>605</v>
      </c>
      <c r="W19" s="98" t="s">
        <v>2242</v>
      </c>
      <c r="X19" s="109" t="s">
        <v>1086</v>
      </c>
      <c r="Y19" s="215">
        <v>42353</v>
      </c>
      <c r="Z19" s="211">
        <v>1</v>
      </c>
      <c r="AA19" s="211">
        <v>1</v>
      </c>
      <c r="AB19" s="211">
        <v>1</v>
      </c>
      <c r="AC19" s="212">
        <v>1</v>
      </c>
      <c r="AD19" s="212">
        <v>1</v>
      </c>
      <c r="AE19" s="212">
        <v>1</v>
      </c>
      <c r="AF19" s="334">
        <f t="shared" si="0"/>
        <v>0.1</v>
      </c>
      <c r="AG19" s="212" t="s">
        <v>599</v>
      </c>
      <c r="AH19" s="212" t="s">
        <v>599</v>
      </c>
      <c r="AI19" s="212" t="s">
        <v>2451</v>
      </c>
      <c r="AJ19" s="212" t="s">
        <v>2465</v>
      </c>
      <c r="AK19" s="212"/>
      <c r="AL19" s="212"/>
      <c r="AM19" s="212"/>
      <c r="AN19" s="212"/>
      <c r="AO19" s="238" t="s">
        <v>3010</v>
      </c>
      <c r="AP19" s="211"/>
      <c r="AQ19" s="211"/>
    </row>
    <row r="20" spans="1:43" s="96" customFormat="1" ht="15" customHeight="1" x14ac:dyDescent="0.25">
      <c r="A20" s="87" t="s">
        <v>208</v>
      </c>
      <c r="B20" s="91" t="s">
        <v>211</v>
      </c>
      <c r="C20" s="99" t="s">
        <v>1115</v>
      </c>
      <c r="D20" s="90" t="s">
        <v>121</v>
      </c>
      <c r="E20" s="109" t="s">
        <v>498</v>
      </c>
      <c r="F20" s="104" t="s">
        <v>208</v>
      </c>
      <c r="G20" s="91" t="s">
        <v>211</v>
      </c>
      <c r="H20" s="99" t="s">
        <v>1489</v>
      </c>
      <c r="I20" s="86" t="s">
        <v>2468</v>
      </c>
      <c r="J20" s="91" t="s">
        <v>25</v>
      </c>
      <c r="K20" s="99" t="s">
        <v>268</v>
      </c>
      <c r="L20" s="114" t="s">
        <v>140</v>
      </c>
      <c r="M20" s="91" t="s">
        <v>131</v>
      </c>
      <c r="N20" s="90" t="s">
        <v>659</v>
      </c>
      <c r="O20" s="91" t="s">
        <v>611</v>
      </c>
      <c r="P20" s="91" t="s">
        <v>590</v>
      </c>
      <c r="Q20" s="98" t="s">
        <v>121</v>
      </c>
      <c r="R20" s="106">
        <v>41498</v>
      </c>
      <c r="S20" s="106" t="s">
        <v>677</v>
      </c>
      <c r="T20" s="115" t="s">
        <v>603</v>
      </c>
      <c r="U20" s="115" t="s">
        <v>2470</v>
      </c>
      <c r="V20" s="169" t="s">
        <v>605</v>
      </c>
      <c r="W20" s="98" t="s">
        <v>2242</v>
      </c>
      <c r="X20" s="109" t="s">
        <v>1086</v>
      </c>
      <c r="Y20" s="215">
        <v>42353</v>
      </c>
      <c r="Z20" s="211">
        <v>1</v>
      </c>
      <c r="AA20" s="211">
        <v>1</v>
      </c>
      <c r="AB20" s="211">
        <v>1</v>
      </c>
      <c r="AC20" s="212">
        <v>1</v>
      </c>
      <c r="AD20" s="212">
        <v>1</v>
      </c>
      <c r="AE20" s="212">
        <v>1</v>
      </c>
      <c r="AF20" s="334">
        <f t="shared" si="0"/>
        <v>0.1</v>
      </c>
      <c r="AG20" s="212" t="s">
        <v>599</v>
      </c>
      <c r="AH20" s="212" t="s">
        <v>599</v>
      </c>
      <c r="AI20" s="212" t="s">
        <v>2451</v>
      </c>
      <c r="AJ20" s="212" t="s">
        <v>2465</v>
      </c>
      <c r="AK20" s="212" t="s">
        <v>2469</v>
      </c>
      <c r="AL20" s="212"/>
      <c r="AM20" s="212"/>
      <c r="AN20" s="212"/>
      <c r="AO20" s="238" t="s">
        <v>3010</v>
      </c>
      <c r="AP20" s="211"/>
      <c r="AQ20" s="211"/>
    </row>
    <row r="21" spans="1:43" s="96" customFormat="1" ht="15" customHeight="1" x14ac:dyDescent="0.25">
      <c r="A21" s="87" t="s">
        <v>208</v>
      </c>
      <c r="B21" s="91" t="s">
        <v>211</v>
      </c>
      <c r="C21" s="99" t="s">
        <v>1116</v>
      </c>
      <c r="D21" s="90" t="s">
        <v>121</v>
      </c>
      <c r="E21" s="109" t="s">
        <v>498</v>
      </c>
      <c r="F21" s="104" t="s">
        <v>208</v>
      </c>
      <c r="G21" s="91" t="s">
        <v>211</v>
      </c>
      <c r="H21" s="99" t="s">
        <v>1489</v>
      </c>
      <c r="I21" s="214" t="s">
        <v>2471</v>
      </c>
      <c r="J21" s="91" t="s">
        <v>27</v>
      </c>
      <c r="K21" s="99" t="s">
        <v>268</v>
      </c>
      <c r="L21" s="114" t="s">
        <v>141</v>
      </c>
      <c r="M21" s="91" t="s">
        <v>142</v>
      </c>
      <c r="N21" s="90" t="s">
        <v>658</v>
      </c>
      <c r="O21" s="91" t="s">
        <v>611</v>
      </c>
      <c r="P21" s="91" t="s">
        <v>590</v>
      </c>
      <c r="Q21" s="98" t="s">
        <v>121</v>
      </c>
      <c r="R21" s="106">
        <v>41059</v>
      </c>
      <c r="S21" s="108" t="s">
        <v>677</v>
      </c>
      <c r="T21" s="115" t="s">
        <v>603</v>
      </c>
      <c r="U21" s="115" t="s">
        <v>2473</v>
      </c>
      <c r="V21" s="108" t="s">
        <v>605</v>
      </c>
      <c r="W21" s="98" t="s">
        <v>2242</v>
      </c>
      <c r="X21" s="109" t="s">
        <v>1086</v>
      </c>
      <c r="Y21" s="215">
        <v>42353</v>
      </c>
      <c r="Z21" s="211">
        <v>1</v>
      </c>
      <c r="AA21" s="211">
        <v>1</v>
      </c>
      <c r="AB21" s="211">
        <v>1</v>
      </c>
      <c r="AC21" s="212">
        <v>1</v>
      </c>
      <c r="AD21" s="212">
        <v>1</v>
      </c>
      <c r="AE21" s="212">
        <v>1</v>
      </c>
      <c r="AF21" s="334">
        <f t="shared" si="0"/>
        <v>0.1</v>
      </c>
      <c r="AG21" s="212" t="s">
        <v>599</v>
      </c>
      <c r="AH21" s="212" t="s">
        <v>599</v>
      </c>
      <c r="AI21" s="212" t="s">
        <v>2451</v>
      </c>
      <c r="AJ21" s="212" t="s">
        <v>2465</v>
      </c>
      <c r="AK21" s="212" t="s">
        <v>2472</v>
      </c>
      <c r="AL21" s="212"/>
      <c r="AM21" s="212"/>
      <c r="AN21" s="212"/>
      <c r="AO21" s="238" t="s">
        <v>3010</v>
      </c>
      <c r="AP21" s="211"/>
      <c r="AQ21" s="211"/>
    </row>
    <row r="22" spans="1:43" s="96" customFormat="1" ht="15" customHeight="1" x14ac:dyDescent="0.25">
      <c r="A22" s="87" t="s">
        <v>208</v>
      </c>
      <c r="B22" s="91" t="s">
        <v>211</v>
      </c>
      <c r="C22" s="99" t="s">
        <v>1117</v>
      </c>
      <c r="D22" s="90" t="s">
        <v>121</v>
      </c>
      <c r="E22" s="109" t="s">
        <v>498</v>
      </c>
      <c r="F22" s="104" t="s">
        <v>208</v>
      </c>
      <c r="G22" s="91" t="s">
        <v>211</v>
      </c>
      <c r="H22" s="99" t="s">
        <v>1489</v>
      </c>
      <c r="I22" s="91" t="s">
        <v>28</v>
      </c>
      <c r="J22" s="91" t="s">
        <v>29</v>
      </c>
      <c r="K22" s="99" t="s">
        <v>268</v>
      </c>
      <c r="L22" s="114" t="s">
        <v>144</v>
      </c>
      <c r="M22" s="91" t="s">
        <v>143</v>
      </c>
      <c r="N22" s="90" t="s">
        <v>660</v>
      </c>
      <c r="O22" s="91" t="s">
        <v>621</v>
      </c>
      <c r="P22" s="91" t="s">
        <v>590</v>
      </c>
      <c r="Q22" s="98" t="s">
        <v>121</v>
      </c>
      <c r="R22" s="106">
        <v>41500</v>
      </c>
      <c r="S22" s="106" t="s">
        <v>677</v>
      </c>
      <c r="T22" s="115" t="s">
        <v>603</v>
      </c>
      <c r="U22" s="115" t="s">
        <v>2474</v>
      </c>
      <c r="V22" s="169" t="s">
        <v>605</v>
      </c>
      <c r="W22" s="98" t="s">
        <v>2242</v>
      </c>
      <c r="X22" s="109" t="s">
        <v>1086</v>
      </c>
      <c r="Y22" s="215">
        <v>42353</v>
      </c>
      <c r="Z22" s="211">
        <v>1</v>
      </c>
      <c r="AA22" s="211">
        <v>1</v>
      </c>
      <c r="AB22" s="211">
        <v>1</v>
      </c>
      <c r="AC22" s="212">
        <v>1</v>
      </c>
      <c r="AD22" s="212">
        <v>1</v>
      </c>
      <c r="AE22" s="212">
        <v>1</v>
      </c>
      <c r="AF22" s="334">
        <f t="shared" si="0"/>
        <v>0.1</v>
      </c>
      <c r="AG22" s="212" t="s">
        <v>599</v>
      </c>
      <c r="AH22" s="212" t="s">
        <v>599</v>
      </c>
      <c r="AI22" s="212" t="s">
        <v>2475</v>
      </c>
      <c r="AJ22" s="212" t="s">
        <v>2465</v>
      </c>
      <c r="AK22" s="212"/>
      <c r="AL22" s="212"/>
      <c r="AM22" s="212"/>
      <c r="AN22" s="212"/>
      <c r="AO22" s="238" t="s">
        <v>3010</v>
      </c>
      <c r="AP22" s="211"/>
      <c r="AQ22" s="211"/>
    </row>
    <row r="23" spans="1:43" s="96" customFormat="1" ht="15" customHeight="1" x14ac:dyDescent="0.25">
      <c r="A23" s="87" t="s">
        <v>208</v>
      </c>
      <c r="B23" s="91" t="s">
        <v>211</v>
      </c>
      <c r="C23" s="99" t="s">
        <v>1118</v>
      </c>
      <c r="D23" s="90" t="s">
        <v>121</v>
      </c>
      <c r="E23" s="109" t="s">
        <v>498</v>
      </c>
      <c r="F23" s="104" t="s">
        <v>208</v>
      </c>
      <c r="G23" s="91" t="s">
        <v>211</v>
      </c>
      <c r="H23" s="99" t="s">
        <v>1489</v>
      </c>
      <c r="I23" s="91" t="s">
        <v>30</v>
      </c>
      <c r="J23" s="91" t="s">
        <v>31</v>
      </c>
      <c r="K23" s="99" t="s">
        <v>268</v>
      </c>
      <c r="L23" s="114" t="s">
        <v>146</v>
      </c>
      <c r="M23" s="91" t="s">
        <v>145</v>
      </c>
      <c r="N23" s="90" t="s">
        <v>661</v>
      </c>
      <c r="O23" s="91" t="s">
        <v>620</v>
      </c>
      <c r="P23" s="91" t="s">
        <v>590</v>
      </c>
      <c r="Q23" s="98" t="s">
        <v>121</v>
      </c>
      <c r="R23" s="106">
        <v>41664</v>
      </c>
      <c r="S23" s="108" t="s">
        <v>677</v>
      </c>
      <c r="T23" s="115" t="s">
        <v>603</v>
      </c>
      <c r="U23" s="115" t="s">
        <v>2476</v>
      </c>
      <c r="V23" s="108" t="s">
        <v>605</v>
      </c>
      <c r="W23" s="98" t="s">
        <v>2242</v>
      </c>
      <c r="X23" s="109" t="s">
        <v>1086</v>
      </c>
      <c r="Y23" s="215">
        <v>42353</v>
      </c>
      <c r="Z23" s="211">
        <v>1</v>
      </c>
      <c r="AA23" s="211">
        <v>1</v>
      </c>
      <c r="AB23" s="211">
        <v>1</v>
      </c>
      <c r="AC23" s="212">
        <v>1</v>
      </c>
      <c r="AD23" s="212">
        <v>1</v>
      </c>
      <c r="AE23" s="212">
        <v>1</v>
      </c>
      <c r="AF23" s="334">
        <f t="shared" si="0"/>
        <v>0.1</v>
      </c>
      <c r="AG23" s="212" t="s">
        <v>599</v>
      </c>
      <c r="AH23" s="212" t="s">
        <v>599</v>
      </c>
      <c r="AI23" s="212" t="s">
        <v>2477</v>
      </c>
      <c r="AJ23" s="212" t="s">
        <v>2478</v>
      </c>
      <c r="AK23" s="212" t="s">
        <v>2479</v>
      </c>
      <c r="AL23" s="212"/>
      <c r="AM23" s="212"/>
      <c r="AN23" s="212"/>
      <c r="AO23" s="238" t="s">
        <v>3010</v>
      </c>
      <c r="AP23" s="211"/>
      <c r="AQ23" s="211"/>
    </row>
    <row r="24" spans="1:43" s="96" customFormat="1" ht="15" customHeight="1" x14ac:dyDescent="0.25">
      <c r="A24" s="87" t="s">
        <v>208</v>
      </c>
      <c r="B24" s="91" t="s">
        <v>211</v>
      </c>
      <c r="C24" s="99" t="s">
        <v>1119</v>
      </c>
      <c r="D24" s="90" t="s">
        <v>121</v>
      </c>
      <c r="E24" s="109" t="s">
        <v>498</v>
      </c>
      <c r="F24" s="104" t="s">
        <v>208</v>
      </c>
      <c r="G24" s="91" t="s">
        <v>211</v>
      </c>
      <c r="H24" s="99" t="s">
        <v>1489</v>
      </c>
      <c r="I24" s="91" t="s">
        <v>837</v>
      </c>
      <c r="J24" s="91" t="s">
        <v>32</v>
      </c>
      <c r="K24" s="91" t="s">
        <v>269</v>
      </c>
      <c r="L24" s="114" t="s">
        <v>147</v>
      </c>
      <c r="M24" s="91" t="s">
        <v>131</v>
      </c>
      <c r="N24" s="90">
        <v>2011</v>
      </c>
      <c r="O24" s="91" t="s">
        <v>622</v>
      </c>
      <c r="P24" s="91" t="s">
        <v>590</v>
      </c>
      <c r="Q24" s="98" t="s">
        <v>121</v>
      </c>
      <c r="R24" s="106">
        <v>41516</v>
      </c>
      <c r="S24" s="106" t="s">
        <v>677</v>
      </c>
      <c r="T24" s="115" t="s">
        <v>603</v>
      </c>
      <c r="U24" s="115" t="s">
        <v>2480</v>
      </c>
      <c r="V24" s="169" t="s">
        <v>605</v>
      </c>
      <c r="W24" s="98" t="s">
        <v>2242</v>
      </c>
      <c r="X24" s="109" t="s">
        <v>1086</v>
      </c>
      <c r="Y24" s="215">
        <v>42353</v>
      </c>
      <c r="Z24" s="211">
        <v>1</v>
      </c>
      <c r="AA24" s="211">
        <v>1</v>
      </c>
      <c r="AB24" s="211">
        <v>1</v>
      </c>
      <c r="AC24" s="212">
        <v>1</v>
      </c>
      <c r="AD24" s="212">
        <v>1</v>
      </c>
      <c r="AE24" s="212">
        <v>1</v>
      </c>
      <c r="AF24" s="334">
        <f t="shared" si="0"/>
        <v>0.1</v>
      </c>
      <c r="AG24" s="212" t="s">
        <v>2481</v>
      </c>
      <c r="AH24" s="212" t="s">
        <v>2482</v>
      </c>
      <c r="AI24" s="212" t="s">
        <v>599</v>
      </c>
      <c r="AJ24" s="212" t="s">
        <v>2452</v>
      </c>
      <c r="AK24" s="212" t="s">
        <v>2493</v>
      </c>
      <c r="AL24" s="210"/>
      <c r="AM24" s="210"/>
      <c r="AN24" s="210"/>
      <c r="AO24" s="238" t="s">
        <v>3010</v>
      </c>
      <c r="AP24" s="211"/>
      <c r="AQ24" s="211"/>
    </row>
    <row r="25" spans="1:43" s="96" customFormat="1" ht="15" customHeight="1" x14ac:dyDescent="0.25">
      <c r="A25" s="87" t="s">
        <v>208</v>
      </c>
      <c r="B25" s="91" t="s">
        <v>211</v>
      </c>
      <c r="C25" s="99" t="s">
        <v>1120</v>
      </c>
      <c r="D25" s="90" t="s">
        <v>121</v>
      </c>
      <c r="E25" s="109" t="s">
        <v>498</v>
      </c>
      <c r="F25" s="104" t="s">
        <v>208</v>
      </c>
      <c r="G25" s="91" t="s">
        <v>211</v>
      </c>
      <c r="H25" s="99" t="s">
        <v>1489</v>
      </c>
      <c r="I25" s="91" t="s">
        <v>838</v>
      </c>
      <c r="J25" s="91" t="s">
        <v>33</v>
      </c>
      <c r="K25" s="91" t="s">
        <v>269</v>
      </c>
      <c r="L25" s="114" t="s">
        <v>148</v>
      </c>
      <c r="M25" s="91" t="s">
        <v>131</v>
      </c>
      <c r="N25" s="90">
        <v>2011</v>
      </c>
      <c r="O25" s="91" t="s">
        <v>622</v>
      </c>
      <c r="P25" s="91" t="s">
        <v>590</v>
      </c>
      <c r="Q25" s="98" t="s">
        <v>121</v>
      </c>
      <c r="R25" s="106">
        <v>41448</v>
      </c>
      <c r="S25" s="108" t="s">
        <v>677</v>
      </c>
      <c r="T25" s="115" t="s">
        <v>603</v>
      </c>
      <c r="U25" s="115" t="s">
        <v>2480</v>
      </c>
      <c r="V25" s="108" t="s">
        <v>605</v>
      </c>
      <c r="W25" s="98" t="s">
        <v>2242</v>
      </c>
      <c r="X25" s="109" t="s">
        <v>1086</v>
      </c>
      <c r="Y25" s="215">
        <v>42353</v>
      </c>
      <c r="Z25" s="211">
        <v>1</v>
      </c>
      <c r="AA25" s="211">
        <v>1</v>
      </c>
      <c r="AB25" s="211">
        <v>1</v>
      </c>
      <c r="AC25" s="212">
        <v>1</v>
      </c>
      <c r="AD25" s="212">
        <v>1</v>
      </c>
      <c r="AE25" s="212">
        <v>1</v>
      </c>
      <c r="AF25" s="334">
        <f t="shared" si="0"/>
        <v>0.1</v>
      </c>
      <c r="AG25" s="212" t="s">
        <v>2481</v>
      </c>
      <c r="AH25" s="212" t="s">
        <v>2482</v>
      </c>
      <c r="AI25" s="212" t="s">
        <v>599</v>
      </c>
      <c r="AJ25" s="212" t="s">
        <v>2452</v>
      </c>
      <c r="AK25" s="212" t="s">
        <v>2493</v>
      </c>
      <c r="AL25" s="212"/>
      <c r="AM25" s="212"/>
      <c r="AN25" s="212"/>
      <c r="AO25" s="238" t="s">
        <v>3010</v>
      </c>
      <c r="AP25" s="211"/>
      <c r="AQ25" s="211"/>
    </row>
    <row r="26" spans="1:43" s="96" customFormat="1" ht="15" customHeight="1" x14ac:dyDescent="0.25">
      <c r="A26" s="87" t="s">
        <v>208</v>
      </c>
      <c r="B26" s="91" t="s">
        <v>211</v>
      </c>
      <c r="C26" s="99" t="s">
        <v>1121</v>
      </c>
      <c r="D26" s="90" t="s">
        <v>121</v>
      </c>
      <c r="E26" s="109" t="s">
        <v>498</v>
      </c>
      <c r="F26" s="104" t="s">
        <v>208</v>
      </c>
      <c r="G26" s="91" t="s">
        <v>211</v>
      </c>
      <c r="H26" s="99" t="s">
        <v>1489</v>
      </c>
      <c r="I26" s="91" t="s">
        <v>839</v>
      </c>
      <c r="J26" s="91" t="s">
        <v>34</v>
      </c>
      <c r="K26" s="91" t="s">
        <v>269</v>
      </c>
      <c r="L26" s="114" t="s">
        <v>149</v>
      </c>
      <c r="M26" s="91" t="s">
        <v>131</v>
      </c>
      <c r="N26" s="90">
        <v>2011</v>
      </c>
      <c r="O26" s="91" t="s">
        <v>622</v>
      </c>
      <c r="P26" s="91" t="s">
        <v>590</v>
      </c>
      <c r="Q26" s="98" t="s">
        <v>121</v>
      </c>
      <c r="R26" s="106">
        <v>41448</v>
      </c>
      <c r="S26" s="106" t="s">
        <v>677</v>
      </c>
      <c r="T26" s="115" t="s">
        <v>603</v>
      </c>
      <c r="U26" s="115" t="s">
        <v>2484</v>
      </c>
      <c r="V26" s="169" t="s">
        <v>605</v>
      </c>
      <c r="W26" s="98" t="s">
        <v>2242</v>
      </c>
      <c r="X26" s="109" t="s">
        <v>1086</v>
      </c>
      <c r="Y26" s="215">
        <v>42353</v>
      </c>
      <c r="Z26" s="211">
        <v>1</v>
      </c>
      <c r="AA26" s="211">
        <v>1</v>
      </c>
      <c r="AB26" s="211">
        <v>1</v>
      </c>
      <c r="AC26" s="212">
        <v>1</v>
      </c>
      <c r="AD26" s="212">
        <v>1</v>
      </c>
      <c r="AE26" s="212">
        <v>1</v>
      </c>
      <c r="AF26" s="334">
        <f t="shared" si="0"/>
        <v>0.1</v>
      </c>
      <c r="AG26" s="212" t="s">
        <v>2481</v>
      </c>
      <c r="AH26" s="212" t="s">
        <v>2482</v>
      </c>
      <c r="AI26" s="212" t="s">
        <v>599</v>
      </c>
      <c r="AJ26" s="212" t="s">
        <v>2452</v>
      </c>
      <c r="AK26" s="212" t="s">
        <v>2493</v>
      </c>
      <c r="AL26" s="212"/>
      <c r="AM26" s="212"/>
      <c r="AN26" s="212"/>
      <c r="AO26" s="238" t="s">
        <v>3010</v>
      </c>
      <c r="AP26" s="211"/>
      <c r="AQ26" s="211"/>
    </row>
    <row r="27" spans="1:43" s="96" customFormat="1" ht="15" customHeight="1" x14ac:dyDescent="0.25">
      <c r="A27" s="87" t="s">
        <v>208</v>
      </c>
      <c r="B27" s="91" t="s">
        <v>211</v>
      </c>
      <c r="C27" s="99" t="s">
        <v>1122</v>
      </c>
      <c r="D27" s="90" t="s">
        <v>121</v>
      </c>
      <c r="E27" s="109" t="s">
        <v>498</v>
      </c>
      <c r="F27" s="104" t="s">
        <v>208</v>
      </c>
      <c r="G27" s="91" t="s">
        <v>211</v>
      </c>
      <c r="H27" s="99" t="s">
        <v>1489</v>
      </c>
      <c r="I27" s="91" t="s">
        <v>840</v>
      </c>
      <c r="J27" s="91" t="s">
        <v>35</v>
      </c>
      <c r="K27" s="91" t="s">
        <v>269</v>
      </c>
      <c r="L27" s="114" t="s">
        <v>155</v>
      </c>
      <c r="M27" s="91" t="s">
        <v>131</v>
      </c>
      <c r="N27" s="90">
        <v>2011</v>
      </c>
      <c r="O27" s="91" t="s">
        <v>622</v>
      </c>
      <c r="P27" s="91" t="s">
        <v>590</v>
      </c>
      <c r="Q27" s="98" t="s">
        <v>121</v>
      </c>
      <c r="R27" s="106">
        <v>41448</v>
      </c>
      <c r="S27" s="108" t="s">
        <v>677</v>
      </c>
      <c r="T27" s="115" t="s">
        <v>603</v>
      </c>
      <c r="U27" s="115" t="s">
        <v>2486</v>
      </c>
      <c r="V27" s="108" t="s">
        <v>605</v>
      </c>
      <c r="W27" s="98" t="s">
        <v>2242</v>
      </c>
      <c r="X27" s="109" t="s">
        <v>1086</v>
      </c>
      <c r="Y27" s="215">
        <v>42353</v>
      </c>
      <c r="Z27" s="211">
        <v>1</v>
      </c>
      <c r="AA27" s="211">
        <v>1</v>
      </c>
      <c r="AB27" s="211">
        <v>1</v>
      </c>
      <c r="AC27" s="212">
        <v>1</v>
      </c>
      <c r="AD27" s="212">
        <v>1</v>
      </c>
      <c r="AE27" s="212">
        <v>1</v>
      </c>
      <c r="AF27" s="334">
        <f t="shared" si="0"/>
        <v>0.1</v>
      </c>
      <c r="AG27" s="212" t="s">
        <v>2481</v>
      </c>
      <c r="AH27" s="212" t="s">
        <v>2482</v>
      </c>
      <c r="AI27" s="212" t="s">
        <v>599</v>
      </c>
      <c r="AJ27" s="212" t="s">
        <v>2452</v>
      </c>
      <c r="AK27" s="212" t="s">
        <v>2493</v>
      </c>
      <c r="AL27" s="212"/>
      <c r="AM27" s="212"/>
      <c r="AN27" s="212"/>
      <c r="AO27" s="238" t="s">
        <v>3010</v>
      </c>
      <c r="AP27" s="211"/>
      <c r="AQ27" s="211"/>
    </row>
    <row r="28" spans="1:43" s="96" customFormat="1" ht="15" customHeight="1" x14ac:dyDescent="0.25">
      <c r="A28" s="87" t="s">
        <v>208</v>
      </c>
      <c r="B28" s="91" t="s">
        <v>211</v>
      </c>
      <c r="C28" s="99" t="s">
        <v>1123</v>
      </c>
      <c r="D28" s="90" t="s">
        <v>121</v>
      </c>
      <c r="E28" s="109" t="s">
        <v>498</v>
      </c>
      <c r="F28" s="104" t="s">
        <v>208</v>
      </c>
      <c r="G28" s="91" t="s">
        <v>211</v>
      </c>
      <c r="H28" s="99" t="s">
        <v>1489</v>
      </c>
      <c r="I28" s="91" t="s">
        <v>841</v>
      </c>
      <c r="J28" s="91" t="s">
        <v>36</v>
      </c>
      <c r="K28" s="91" t="s">
        <v>269</v>
      </c>
      <c r="L28" s="114" t="s">
        <v>150</v>
      </c>
      <c r="M28" s="91" t="s">
        <v>131</v>
      </c>
      <c r="N28" s="90">
        <v>2011</v>
      </c>
      <c r="O28" s="91" t="s">
        <v>622</v>
      </c>
      <c r="P28" s="91" t="s">
        <v>590</v>
      </c>
      <c r="Q28" s="98" t="s">
        <v>121</v>
      </c>
      <c r="R28" s="106">
        <v>41448</v>
      </c>
      <c r="S28" s="106" t="s">
        <v>677</v>
      </c>
      <c r="T28" s="115" t="s">
        <v>603</v>
      </c>
      <c r="U28" s="115" t="s">
        <v>2487</v>
      </c>
      <c r="V28" s="169" t="s">
        <v>605</v>
      </c>
      <c r="W28" s="98" t="s">
        <v>2242</v>
      </c>
      <c r="X28" s="109" t="s">
        <v>1086</v>
      </c>
      <c r="Y28" s="215">
        <v>42353</v>
      </c>
      <c r="Z28" s="211">
        <v>1</v>
      </c>
      <c r="AA28" s="211">
        <v>1</v>
      </c>
      <c r="AB28" s="211">
        <v>1</v>
      </c>
      <c r="AC28" s="212">
        <v>1</v>
      </c>
      <c r="AD28" s="212">
        <v>1</v>
      </c>
      <c r="AE28" s="212">
        <v>1</v>
      </c>
      <c r="AF28" s="334">
        <f t="shared" si="0"/>
        <v>0.1</v>
      </c>
      <c r="AG28" s="212" t="s">
        <v>2481</v>
      </c>
      <c r="AH28" s="212" t="s">
        <v>2482</v>
      </c>
      <c r="AI28" s="212" t="s">
        <v>599</v>
      </c>
      <c r="AJ28" s="212" t="s">
        <v>2452</v>
      </c>
      <c r="AK28" s="212" t="s">
        <v>2493</v>
      </c>
      <c r="AL28" s="212"/>
      <c r="AM28" s="212"/>
      <c r="AN28" s="212"/>
      <c r="AO28" s="238" t="s">
        <v>3010</v>
      </c>
      <c r="AP28" s="211"/>
      <c r="AQ28" s="211"/>
    </row>
    <row r="29" spans="1:43" s="96" customFormat="1" ht="15" customHeight="1" x14ac:dyDescent="0.25">
      <c r="A29" s="87" t="s">
        <v>208</v>
      </c>
      <c r="B29" s="91" t="s">
        <v>211</v>
      </c>
      <c r="C29" s="99" t="s">
        <v>1124</v>
      </c>
      <c r="D29" s="90" t="s">
        <v>121</v>
      </c>
      <c r="E29" s="109" t="s">
        <v>498</v>
      </c>
      <c r="F29" s="104" t="s">
        <v>208</v>
      </c>
      <c r="G29" s="91" t="s">
        <v>211</v>
      </c>
      <c r="H29" s="99" t="s">
        <v>1489</v>
      </c>
      <c r="I29" s="91" t="s">
        <v>699</v>
      </c>
      <c r="J29" s="91" t="s">
        <v>704</v>
      </c>
      <c r="K29" s="91" t="s">
        <v>269</v>
      </c>
      <c r="L29" s="114" t="s">
        <v>708</v>
      </c>
      <c r="M29" s="91" t="s">
        <v>131</v>
      </c>
      <c r="N29" s="90">
        <v>2012</v>
      </c>
      <c r="O29" s="91" t="s">
        <v>622</v>
      </c>
      <c r="P29" s="91" t="s">
        <v>590</v>
      </c>
      <c r="Q29" s="98" t="s">
        <v>121</v>
      </c>
      <c r="R29" s="106">
        <v>41687</v>
      </c>
      <c r="S29" s="106" t="s">
        <v>677</v>
      </c>
      <c r="T29" s="115" t="s">
        <v>603</v>
      </c>
      <c r="U29" s="115" t="s">
        <v>2488</v>
      </c>
      <c r="V29" s="106">
        <v>41779</v>
      </c>
      <c r="W29" s="98" t="s">
        <v>2242</v>
      </c>
      <c r="X29" s="109" t="s">
        <v>1086</v>
      </c>
      <c r="Y29" s="215">
        <v>42353</v>
      </c>
      <c r="Z29" s="211">
        <v>1</v>
      </c>
      <c r="AA29" s="211">
        <v>1</v>
      </c>
      <c r="AB29" s="211">
        <v>1</v>
      </c>
      <c r="AC29" s="212">
        <v>1</v>
      </c>
      <c r="AD29" s="212">
        <v>1</v>
      </c>
      <c r="AE29" s="212">
        <v>1</v>
      </c>
      <c r="AF29" s="334">
        <f t="shared" si="0"/>
        <v>0.1</v>
      </c>
      <c r="AG29" s="212" t="s">
        <v>2485</v>
      </c>
      <c r="AH29" s="212" t="s">
        <v>2482</v>
      </c>
      <c r="AI29" s="212" t="s">
        <v>599</v>
      </c>
      <c r="AJ29" s="212" t="s">
        <v>2452</v>
      </c>
      <c r="AK29" s="212" t="s">
        <v>2493</v>
      </c>
      <c r="AL29" s="212"/>
      <c r="AM29" s="212"/>
      <c r="AN29" s="212"/>
      <c r="AO29" s="238" t="s">
        <v>3010</v>
      </c>
      <c r="AP29" s="211"/>
      <c r="AQ29" s="211"/>
    </row>
    <row r="30" spans="1:43" s="96" customFormat="1" ht="15" customHeight="1" x14ac:dyDescent="0.25">
      <c r="A30" s="87" t="s">
        <v>208</v>
      </c>
      <c r="B30" s="91" t="s">
        <v>211</v>
      </c>
      <c r="C30" s="99" t="s">
        <v>1125</v>
      </c>
      <c r="D30" s="90" t="s">
        <v>121</v>
      </c>
      <c r="E30" s="109" t="s">
        <v>498</v>
      </c>
      <c r="F30" s="104" t="s">
        <v>208</v>
      </c>
      <c r="G30" s="91" t="s">
        <v>211</v>
      </c>
      <c r="H30" s="99" t="s">
        <v>1489</v>
      </c>
      <c r="I30" s="91" t="s">
        <v>700</v>
      </c>
      <c r="J30" s="91" t="s">
        <v>705</v>
      </c>
      <c r="K30" s="91" t="s">
        <v>269</v>
      </c>
      <c r="L30" s="114" t="s">
        <v>709</v>
      </c>
      <c r="M30" s="91" t="s">
        <v>131</v>
      </c>
      <c r="N30" s="90">
        <v>2012</v>
      </c>
      <c r="O30" s="91" t="s">
        <v>622</v>
      </c>
      <c r="P30" s="91" t="s">
        <v>590</v>
      </c>
      <c r="Q30" s="98" t="s">
        <v>121</v>
      </c>
      <c r="R30" s="106">
        <v>41687</v>
      </c>
      <c r="S30" s="106" t="s">
        <v>677</v>
      </c>
      <c r="T30" s="115" t="s">
        <v>603</v>
      </c>
      <c r="U30" s="115" t="s">
        <v>2489</v>
      </c>
      <c r="V30" s="106">
        <v>41779</v>
      </c>
      <c r="W30" s="98" t="s">
        <v>2242</v>
      </c>
      <c r="X30" s="109" t="s">
        <v>1086</v>
      </c>
      <c r="Y30" s="215">
        <v>42353</v>
      </c>
      <c r="Z30" s="211">
        <v>1</v>
      </c>
      <c r="AA30" s="211">
        <v>1</v>
      </c>
      <c r="AB30" s="211">
        <v>1</v>
      </c>
      <c r="AC30" s="212">
        <v>1</v>
      </c>
      <c r="AD30" s="212">
        <v>1</v>
      </c>
      <c r="AE30" s="212">
        <v>1</v>
      </c>
      <c r="AF30" s="334">
        <f t="shared" si="0"/>
        <v>0.1</v>
      </c>
      <c r="AG30" s="212" t="s">
        <v>2485</v>
      </c>
      <c r="AH30" s="212" t="s">
        <v>2482</v>
      </c>
      <c r="AI30" s="212" t="s">
        <v>599</v>
      </c>
      <c r="AJ30" s="212" t="s">
        <v>2452</v>
      </c>
      <c r="AK30" s="212" t="s">
        <v>2493</v>
      </c>
      <c r="AL30" s="212"/>
      <c r="AM30" s="212"/>
      <c r="AN30" s="212"/>
      <c r="AO30" s="238" t="s">
        <v>3010</v>
      </c>
      <c r="AP30" s="211"/>
      <c r="AQ30" s="211"/>
    </row>
    <row r="31" spans="1:43" s="96" customFormat="1" ht="15" customHeight="1" x14ac:dyDescent="0.25">
      <c r="A31" s="87" t="s">
        <v>208</v>
      </c>
      <c r="B31" s="91" t="s">
        <v>211</v>
      </c>
      <c r="C31" s="99" t="s">
        <v>1126</v>
      </c>
      <c r="D31" s="90" t="s">
        <v>121</v>
      </c>
      <c r="E31" s="109" t="s">
        <v>498</v>
      </c>
      <c r="F31" s="104" t="s">
        <v>208</v>
      </c>
      <c r="G31" s="91" t="s">
        <v>211</v>
      </c>
      <c r="H31" s="99" t="s">
        <v>1489</v>
      </c>
      <c r="I31" s="91" t="s">
        <v>701</v>
      </c>
      <c r="J31" s="91" t="s">
        <v>706</v>
      </c>
      <c r="K31" s="91" t="s">
        <v>269</v>
      </c>
      <c r="L31" s="114" t="s">
        <v>710</v>
      </c>
      <c r="M31" s="91" t="s">
        <v>131</v>
      </c>
      <c r="N31" s="90">
        <v>2012</v>
      </c>
      <c r="O31" s="91" t="s">
        <v>622</v>
      </c>
      <c r="P31" s="91" t="s">
        <v>590</v>
      </c>
      <c r="Q31" s="98" t="s">
        <v>121</v>
      </c>
      <c r="R31" s="106">
        <v>41687</v>
      </c>
      <c r="S31" s="106" t="s">
        <v>677</v>
      </c>
      <c r="T31" s="115" t="s">
        <v>603</v>
      </c>
      <c r="U31" s="115" t="s">
        <v>2490</v>
      </c>
      <c r="V31" s="106">
        <v>41779</v>
      </c>
      <c r="W31" s="98" t="s">
        <v>2242</v>
      </c>
      <c r="X31" s="109" t="s">
        <v>1086</v>
      </c>
      <c r="Y31" s="215">
        <v>42353</v>
      </c>
      <c r="Z31" s="211">
        <v>1</v>
      </c>
      <c r="AA31" s="211">
        <v>1</v>
      </c>
      <c r="AB31" s="211">
        <v>1</v>
      </c>
      <c r="AC31" s="212">
        <v>1</v>
      </c>
      <c r="AD31" s="212">
        <v>1</v>
      </c>
      <c r="AE31" s="212">
        <v>1</v>
      </c>
      <c r="AF31" s="334">
        <f t="shared" si="0"/>
        <v>0.1</v>
      </c>
      <c r="AG31" s="212" t="s">
        <v>2485</v>
      </c>
      <c r="AH31" s="212" t="s">
        <v>2482</v>
      </c>
      <c r="AI31" s="212" t="s">
        <v>599</v>
      </c>
      <c r="AJ31" s="212" t="s">
        <v>2452</v>
      </c>
      <c r="AK31" s="212" t="s">
        <v>2493</v>
      </c>
      <c r="AL31" s="212"/>
      <c r="AM31" s="212"/>
      <c r="AN31" s="212"/>
      <c r="AO31" s="238" t="s">
        <v>3010</v>
      </c>
      <c r="AP31" s="211"/>
      <c r="AQ31" s="211"/>
    </row>
    <row r="32" spans="1:43" s="96" customFormat="1" ht="15" customHeight="1" x14ac:dyDescent="0.25">
      <c r="A32" s="87" t="s">
        <v>208</v>
      </c>
      <c r="B32" s="91" t="s">
        <v>211</v>
      </c>
      <c r="C32" s="99" t="s">
        <v>1127</v>
      </c>
      <c r="D32" s="90" t="s">
        <v>121</v>
      </c>
      <c r="E32" s="109" t="s">
        <v>498</v>
      </c>
      <c r="F32" s="104" t="s">
        <v>208</v>
      </c>
      <c r="G32" s="91" t="s">
        <v>211</v>
      </c>
      <c r="H32" s="99" t="s">
        <v>1489</v>
      </c>
      <c r="I32" s="91" t="s">
        <v>702</v>
      </c>
      <c r="J32" s="91" t="s">
        <v>707</v>
      </c>
      <c r="K32" s="91" t="s">
        <v>269</v>
      </c>
      <c r="L32" s="114" t="s">
        <v>711</v>
      </c>
      <c r="M32" s="91" t="s">
        <v>131</v>
      </c>
      <c r="N32" s="90">
        <v>2012</v>
      </c>
      <c r="O32" s="91" t="s">
        <v>622</v>
      </c>
      <c r="P32" s="91" t="s">
        <v>590</v>
      </c>
      <c r="Q32" s="98" t="s">
        <v>121</v>
      </c>
      <c r="R32" s="106">
        <v>41687</v>
      </c>
      <c r="S32" s="106" t="s">
        <v>677</v>
      </c>
      <c r="T32" s="115" t="s">
        <v>603</v>
      </c>
      <c r="U32" s="115" t="s">
        <v>2491</v>
      </c>
      <c r="V32" s="106">
        <v>41779</v>
      </c>
      <c r="W32" s="98" t="s">
        <v>2242</v>
      </c>
      <c r="X32" s="109" t="s">
        <v>1086</v>
      </c>
      <c r="Y32" s="215">
        <v>42353</v>
      </c>
      <c r="Z32" s="210">
        <v>1</v>
      </c>
      <c r="AA32" s="211">
        <v>1</v>
      </c>
      <c r="AB32" s="211">
        <v>1</v>
      </c>
      <c r="AC32" s="212">
        <v>1</v>
      </c>
      <c r="AD32" s="212">
        <v>1</v>
      </c>
      <c r="AE32" s="212">
        <v>1</v>
      </c>
      <c r="AF32" s="334">
        <f t="shared" si="0"/>
        <v>0.1</v>
      </c>
      <c r="AG32" s="212" t="s">
        <v>2485</v>
      </c>
      <c r="AH32" s="212" t="s">
        <v>2482</v>
      </c>
      <c r="AI32" s="212" t="s">
        <v>599</v>
      </c>
      <c r="AJ32" s="212" t="s">
        <v>2452</v>
      </c>
      <c r="AK32" s="212" t="s">
        <v>2493</v>
      </c>
      <c r="AL32" s="212"/>
      <c r="AM32" s="212"/>
      <c r="AN32" s="212"/>
      <c r="AO32" s="238" t="s">
        <v>3010</v>
      </c>
      <c r="AP32" s="211"/>
      <c r="AQ32" s="211"/>
    </row>
    <row r="33" spans="1:43" s="96" customFormat="1" ht="15" customHeight="1" x14ac:dyDescent="0.25">
      <c r="A33" s="87" t="s">
        <v>208</v>
      </c>
      <c r="B33" s="91" t="s">
        <v>211</v>
      </c>
      <c r="C33" s="99" t="s">
        <v>1128</v>
      </c>
      <c r="D33" s="90" t="s">
        <v>121</v>
      </c>
      <c r="E33" s="109" t="s">
        <v>498</v>
      </c>
      <c r="F33" s="104" t="s">
        <v>208</v>
      </c>
      <c r="G33" s="91" t="s">
        <v>211</v>
      </c>
      <c r="H33" s="99" t="s">
        <v>1489</v>
      </c>
      <c r="I33" s="91" t="s">
        <v>703</v>
      </c>
      <c r="J33" s="91" t="s">
        <v>707</v>
      </c>
      <c r="K33" s="91" t="s">
        <v>269</v>
      </c>
      <c r="L33" s="114" t="s">
        <v>712</v>
      </c>
      <c r="M33" s="91" t="s">
        <v>131</v>
      </c>
      <c r="N33" s="90">
        <v>2012</v>
      </c>
      <c r="O33" s="91" t="s">
        <v>622</v>
      </c>
      <c r="P33" s="91" t="s">
        <v>590</v>
      </c>
      <c r="Q33" s="98" t="s">
        <v>121</v>
      </c>
      <c r="R33" s="106">
        <v>41687</v>
      </c>
      <c r="S33" s="106" t="s">
        <v>677</v>
      </c>
      <c r="T33" s="115" t="s">
        <v>603</v>
      </c>
      <c r="U33" s="115" t="s">
        <v>2492</v>
      </c>
      <c r="V33" s="106">
        <v>41779</v>
      </c>
      <c r="W33" s="98" t="s">
        <v>2242</v>
      </c>
      <c r="X33" s="109" t="s">
        <v>1086</v>
      </c>
      <c r="Y33" s="215">
        <v>42353</v>
      </c>
      <c r="Z33" s="211">
        <v>1</v>
      </c>
      <c r="AA33" s="211">
        <v>1</v>
      </c>
      <c r="AB33" s="211">
        <v>1</v>
      </c>
      <c r="AC33" s="212">
        <v>1</v>
      </c>
      <c r="AD33" s="212">
        <v>1</v>
      </c>
      <c r="AE33" s="212">
        <v>1</v>
      </c>
      <c r="AF33" s="334">
        <f t="shared" si="0"/>
        <v>0.1</v>
      </c>
      <c r="AG33" s="212" t="s">
        <v>2485</v>
      </c>
      <c r="AH33" s="212" t="s">
        <v>2482</v>
      </c>
      <c r="AI33" s="212" t="s">
        <v>599</v>
      </c>
      <c r="AJ33" s="212" t="s">
        <v>2452</v>
      </c>
      <c r="AK33" s="212" t="s">
        <v>2493</v>
      </c>
      <c r="AL33" s="212"/>
      <c r="AM33" s="212"/>
      <c r="AN33" s="212"/>
      <c r="AO33" s="238" t="s">
        <v>3010</v>
      </c>
      <c r="AP33" s="211"/>
      <c r="AQ33" s="211"/>
    </row>
    <row r="34" spans="1:43" s="96" customFormat="1" ht="15" customHeight="1" x14ac:dyDescent="0.25">
      <c r="A34" s="87" t="s">
        <v>208</v>
      </c>
      <c r="B34" s="91" t="s">
        <v>212</v>
      </c>
      <c r="C34" s="99" t="s">
        <v>1129</v>
      </c>
      <c r="D34" s="90" t="s">
        <v>121</v>
      </c>
      <c r="E34" s="109" t="s">
        <v>1508</v>
      </c>
      <c r="F34" s="104" t="s">
        <v>208</v>
      </c>
      <c r="G34" s="91" t="s">
        <v>212</v>
      </c>
      <c r="H34" s="99" t="s">
        <v>1499</v>
      </c>
      <c r="I34" s="91" t="s">
        <v>37</v>
      </c>
      <c r="J34" s="91" t="s">
        <v>38</v>
      </c>
      <c r="K34" s="99" t="s">
        <v>268</v>
      </c>
      <c r="L34" s="114" t="s">
        <v>151</v>
      </c>
      <c r="M34" s="91" t="s">
        <v>131</v>
      </c>
      <c r="N34" s="90" t="s">
        <v>662</v>
      </c>
      <c r="O34" s="107" t="s">
        <v>623</v>
      </c>
      <c r="P34" s="91" t="s">
        <v>590</v>
      </c>
      <c r="Q34" s="98" t="s">
        <v>121</v>
      </c>
      <c r="R34" s="106">
        <v>41354</v>
      </c>
      <c r="S34" s="108" t="s">
        <v>677</v>
      </c>
      <c r="T34" s="115" t="s">
        <v>603</v>
      </c>
      <c r="U34" s="115" t="s">
        <v>2517</v>
      </c>
      <c r="V34" s="108" t="s">
        <v>605</v>
      </c>
      <c r="W34" s="98" t="s">
        <v>2242</v>
      </c>
      <c r="X34" s="109" t="s">
        <v>1086</v>
      </c>
      <c r="Y34" s="215">
        <v>42353</v>
      </c>
      <c r="Z34" s="211">
        <v>1</v>
      </c>
      <c r="AA34" s="211">
        <v>1</v>
      </c>
      <c r="AB34" s="211">
        <v>1</v>
      </c>
      <c r="AC34" s="212">
        <v>1</v>
      </c>
      <c r="AD34" s="212">
        <v>1</v>
      </c>
      <c r="AE34" s="212">
        <v>1</v>
      </c>
      <c r="AF34" s="334">
        <f t="shared" si="0"/>
        <v>0.1</v>
      </c>
      <c r="AG34" s="212" t="s">
        <v>2518</v>
      </c>
      <c r="AH34" s="212" t="s">
        <v>599</v>
      </c>
      <c r="AI34" s="212" t="s">
        <v>2477</v>
      </c>
      <c r="AJ34" s="212" t="s">
        <v>2478</v>
      </c>
      <c r="AK34" s="212" t="s">
        <v>2479</v>
      </c>
      <c r="AL34" s="212"/>
      <c r="AM34" s="212"/>
      <c r="AN34" s="212"/>
      <c r="AO34" s="238" t="s">
        <v>3011</v>
      </c>
      <c r="AP34" s="211"/>
      <c r="AQ34" s="211"/>
    </row>
    <row r="35" spans="1:43" s="96" customFormat="1" ht="15" customHeight="1" x14ac:dyDescent="0.25">
      <c r="A35" s="87" t="s">
        <v>208</v>
      </c>
      <c r="B35" s="91" t="s">
        <v>212</v>
      </c>
      <c r="C35" s="99" t="s">
        <v>1130</v>
      </c>
      <c r="D35" s="90" t="s">
        <v>121</v>
      </c>
      <c r="E35" s="109" t="s">
        <v>498</v>
      </c>
      <c r="F35" s="104" t="s">
        <v>208</v>
      </c>
      <c r="G35" s="91" t="s">
        <v>212</v>
      </c>
      <c r="H35" s="99" t="s">
        <v>1499</v>
      </c>
      <c r="I35" s="91" t="s">
        <v>2520</v>
      </c>
      <c r="J35" s="91" t="s">
        <v>843</v>
      </c>
      <c r="K35" s="91" t="s">
        <v>269</v>
      </c>
      <c r="L35" s="114" t="s">
        <v>845</v>
      </c>
      <c r="M35" s="91" t="s">
        <v>131</v>
      </c>
      <c r="N35" s="90" t="s">
        <v>858</v>
      </c>
      <c r="O35" s="107" t="s">
        <v>844</v>
      </c>
      <c r="P35" s="91" t="s">
        <v>590</v>
      </c>
      <c r="Q35" s="98" t="s">
        <v>121</v>
      </c>
      <c r="R35" s="106">
        <v>41640</v>
      </c>
      <c r="S35" s="108" t="s">
        <v>677</v>
      </c>
      <c r="T35" s="171" t="s">
        <v>2525</v>
      </c>
      <c r="U35" s="115" t="s">
        <v>2516</v>
      </c>
      <c r="V35" s="106">
        <v>41782</v>
      </c>
      <c r="W35" s="98" t="s">
        <v>2242</v>
      </c>
      <c r="X35" s="109" t="s">
        <v>1086</v>
      </c>
      <c r="Y35" s="215">
        <v>42353</v>
      </c>
      <c r="Z35" s="211">
        <v>1</v>
      </c>
      <c r="AA35" s="212">
        <v>1</v>
      </c>
      <c r="AB35" s="212">
        <v>1</v>
      </c>
      <c r="AC35" s="212">
        <v>1</v>
      </c>
      <c r="AD35" s="212">
        <v>1</v>
      </c>
      <c r="AE35" s="212">
        <v>1</v>
      </c>
      <c r="AF35" s="334">
        <f t="shared" si="0"/>
        <v>0.1</v>
      </c>
      <c r="AG35" s="212" t="s">
        <v>2519</v>
      </c>
      <c r="AH35" s="212" t="s">
        <v>2482</v>
      </c>
      <c r="AI35" s="212" t="s">
        <v>599</v>
      </c>
      <c r="AJ35" s="212" t="s">
        <v>2452</v>
      </c>
      <c r="AK35" s="212"/>
      <c r="AL35" s="212"/>
      <c r="AM35" s="212"/>
      <c r="AN35" s="212"/>
      <c r="AO35" s="238" t="s">
        <v>3010</v>
      </c>
      <c r="AP35" s="211"/>
      <c r="AQ35" s="211"/>
    </row>
    <row r="36" spans="1:43" s="96" customFormat="1" ht="15" customHeight="1" x14ac:dyDescent="0.25">
      <c r="A36" s="87" t="s">
        <v>208</v>
      </c>
      <c r="B36" s="91" t="s">
        <v>212</v>
      </c>
      <c r="C36" s="99" t="s">
        <v>1132</v>
      </c>
      <c r="D36" s="90" t="s">
        <v>121</v>
      </c>
      <c r="E36" s="109" t="s">
        <v>498</v>
      </c>
      <c r="F36" s="104" t="s">
        <v>208</v>
      </c>
      <c r="G36" s="91" t="s">
        <v>212</v>
      </c>
      <c r="H36" s="99" t="s">
        <v>1499</v>
      </c>
      <c r="I36" s="91" t="s">
        <v>849</v>
      </c>
      <c r="J36" s="91" t="s">
        <v>850</v>
      </c>
      <c r="K36" s="91" t="s">
        <v>269</v>
      </c>
      <c r="L36" s="114" t="s">
        <v>851</v>
      </c>
      <c r="M36" s="91" t="s">
        <v>856</v>
      </c>
      <c r="N36" s="90" t="s">
        <v>858</v>
      </c>
      <c r="O36" s="107" t="s">
        <v>844</v>
      </c>
      <c r="P36" s="91" t="s">
        <v>590</v>
      </c>
      <c r="Q36" s="98" t="s">
        <v>121</v>
      </c>
      <c r="R36" s="106">
        <v>41640</v>
      </c>
      <c r="S36" s="108" t="s">
        <v>677</v>
      </c>
      <c r="T36" s="171" t="s">
        <v>2525</v>
      </c>
      <c r="U36" s="115" t="s">
        <v>2540</v>
      </c>
      <c r="V36" s="106">
        <v>41782</v>
      </c>
      <c r="W36" s="98" t="s">
        <v>2242</v>
      </c>
      <c r="X36" s="109" t="s">
        <v>1086</v>
      </c>
      <c r="Y36" s="215">
        <v>42353</v>
      </c>
      <c r="Z36" s="211">
        <v>1</v>
      </c>
      <c r="AA36" s="212">
        <v>1</v>
      </c>
      <c r="AB36" s="212">
        <v>1</v>
      </c>
      <c r="AC36" s="212">
        <v>1</v>
      </c>
      <c r="AD36" s="212">
        <v>1</v>
      </c>
      <c r="AE36" s="212">
        <v>1</v>
      </c>
      <c r="AF36" s="334">
        <f t="shared" si="0"/>
        <v>0.1</v>
      </c>
      <c r="AG36" s="212" t="s">
        <v>2519</v>
      </c>
      <c r="AH36" s="212" t="s">
        <v>2482</v>
      </c>
      <c r="AI36" s="212" t="s">
        <v>599</v>
      </c>
      <c r="AJ36" s="212" t="s">
        <v>2452</v>
      </c>
      <c r="AK36" s="212"/>
      <c r="AL36" s="212"/>
      <c r="AM36" s="212"/>
      <c r="AN36" s="212"/>
      <c r="AO36" s="238" t="s">
        <v>3010</v>
      </c>
      <c r="AP36" s="211"/>
      <c r="AQ36" s="211"/>
    </row>
    <row r="37" spans="1:43" s="96" customFormat="1" ht="15" customHeight="1" x14ac:dyDescent="0.25">
      <c r="A37" s="87" t="s">
        <v>208</v>
      </c>
      <c r="B37" s="91" t="s">
        <v>212</v>
      </c>
      <c r="C37" s="99" t="s">
        <v>1133</v>
      </c>
      <c r="D37" s="90" t="s">
        <v>121</v>
      </c>
      <c r="E37" s="109" t="s">
        <v>498</v>
      </c>
      <c r="F37" s="104" t="s">
        <v>208</v>
      </c>
      <c r="G37" s="91" t="s">
        <v>212</v>
      </c>
      <c r="H37" s="99" t="s">
        <v>1499</v>
      </c>
      <c r="I37" s="91" t="s">
        <v>853</v>
      </c>
      <c r="J37" s="91" t="s">
        <v>854</v>
      </c>
      <c r="K37" s="91" t="s">
        <v>269</v>
      </c>
      <c r="L37" s="114" t="s">
        <v>852</v>
      </c>
      <c r="M37" s="91" t="s">
        <v>857</v>
      </c>
      <c r="N37" s="90" t="s">
        <v>858</v>
      </c>
      <c r="O37" s="107" t="s">
        <v>844</v>
      </c>
      <c r="P37" s="91" t="s">
        <v>590</v>
      </c>
      <c r="Q37" s="98" t="s">
        <v>121</v>
      </c>
      <c r="R37" s="106">
        <v>41640</v>
      </c>
      <c r="S37" s="108" t="s">
        <v>677</v>
      </c>
      <c r="T37" s="171" t="s">
        <v>2525</v>
      </c>
      <c r="U37" s="115" t="s">
        <v>2551</v>
      </c>
      <c r="V37" s="106">
        <v>41782</v>
      </c>
      <c r="W37" s="98" t="s">
        <v>2242</v>
      </c>
      <c r="X37" s="109" t="s">
        <v>1086</v>
      </c>
      <c r="Y37" s="215">
        <v>42353</v>
      </c>
      <c r="Z37" s="211">
        <v>1</v>
      </c>
      <c r="AA37" s="212">
        <v>1</v>
      </c>
      <c r="AB37" s="212">
        <v>1</v>
      </c>
      <c r="AC37" s="212">
        <v>1</v>
      </c>
      <c r="AD37" s="212">
        <v>1</v>
      </c>
      <c r="AE37" s="212">
        <v>1</v>
      </c>
      <c r="AF37" s="334">
        <f t="shared" si="0"/>
        <v>0.1</v>
      </c>
      <c r="AG37" s="212" t="s">
        <v>2519</v>
      </c>
      <c r="AH37" s="212" t="s">
        <v>2482</v>
      </c>
      <c r="AI37" s="212" t="s">
        <v>599</v>
      </c>
      <c r="AJ37" s="212" t="s">
        <v>2452</v>
      </c>
      <c r="AK37" s="212"/>
      <c r="AL37" s="212"/>
      <c r="AM37" s="212"/>
      <c r="AN37" s="212"/>
      <c r="AO37" s="238" t="s">
        <v>3010</v>
      </c>
      <c r="AP37" s="211"/>
      <c r="AQ37" s="211"/>
    </row>
    <row r="38" spans="1:43" s="96" customFormat="1" ht="15" customHeight="1" x14ac:dyDescent="0.25">
      <c r="A38" s="100" t="s">
        <v>718</v>
      </c>
      <c r="B38" s="99"/>
      <c r="C38" s="99" t="s">
        <v>1098</v>
      </c>
      <c r="D38" s="90" t="s">
        <v>121</v>
      </c>
      <c r="E38" s="109" t="s">
        <v>1536</v>
      </c>
      <c r="F38" s="99" t="s">
        <v>718</v>
      </c>
      <c r="G38" s="99" t="s">
        <v>719</v>
      </c>
      <c r="H38" s="99" t="s">
        <v>1481</v>
      </c>
      <c r="I38" s="99" t="s">
        <v>732</v>
      </c>
      <c r="J38" s="90" t="s">
        <v>737</v>
      </c>
      <c r="K38" s="99" t="s">
        <v>268</v>
      </c>
      <c r="L38" s="112" t="s">
        <v>742</v>
      </c>
      <c r="M38" s="99" t="s">
        <v>744</v>
      </c>
      <c r="N38" s="99">
        <v>2007</v>
      </c>
      <c r="O38" s="90" t="s">
        <v>754</v>
      </c>
      <c r="P38" s="91" t="s">
        <v>590</v>
      </c>
      <c r="Q38" s="98" t="s">
        <v>121</v>
      </c>
      <c r="R38" s="103">
        <v>40709</v>
      </c>
      <c r="S38" s="108" t="s">
        <v>748</v>
      </c>
      <c r="T38" s="115" t="s">
        <v>603</v>
      </c>
      <c r="U38" s="115" t="s">
        <v>2434</v>
      </c>
      <c r="V38" s="103">
        <v>41781</v>
      </c>
      <c r="W38" s="98" t="s">
        <v>2242</v>
      </c>
      <c r="X38" s="109" t="s">
        <v>1086</v>
      </c>
      <c r="Y38" s="215">
        <v>42352</v>
      </c>
      <c r="Z38" s="210">
        <v>1</v>
      </c>
      <c r="AA38" s="210">
        <v>1</v>
      </c>
      <c r="AB38" s="210">
        <v>1</v>
      </c>
      <c r="AC38" s="210">
        <v>1</v>
      </c>
      <c r="AD38" s="210">
        <v>1</v>
      </c>
      <c r="AE38" s="210">
        <v>1</v>
      </c>
      <c r="AF38" s="334">
        <f t="shared" si="0"/>
        <v>0.1</v>
      </c>
      <c r="AG38" s="210" t="s">
        <v>599</v>
      </c>
      <c r="AH38" s="210" t="s">
        <v>599</v>
      </c>
      <c r="AI38" s="210" t="s">
        <v>2432</v>
      </c>
      <c r="AJ38" s="210" t="s">
        <v>2433</v>
      </c>
      <c r="AK38" s="210"/>
      <c r="AL38" s="212"/>
      <c r="AM38" s="212"/>
      <c r="AN38" s="212"/>
      <c r="AO38" s="238" t="s">
        <v>3010</v>
      </c>
      <c r="AP38" s="211"/>
      <c r="AQ38" s="211"/>
    </row>
    <row r="39" spans="1:43" s="96" customFormat="1" ht="15" customHeight="1" x14ac:dyDescent="0.25">
      <c r="A39" s="87" t="s">
        <v>208</v>
      </c>
      <c r="B39" s="91" t="s">
        <v>212</v>
      </c>
      <c r="C39" s="99" t="s">
        <v>1134</v>
      </c>
      <c r="D39" s="90" t="s">
        <v>121</v>
      </c>
      <c r="E39" s="109" t="s">
        <v>498</v>
      </c>
      <c r="F39" s="104" t="s">
        <v>208</v>
      </c>
      <c r="G39" s="91" t="s">
        <v>212</v>
      </c>
      <c r="H39" s="99" t="s">
        <v>1499</v>
      </c>
      <c r="I39" s="91" t="s">
        <v>39</v>
      </c>
      <c r="J39" s="91" t="s">
        <v>40</v>
      </c>
      <c r="K39" s="99" t="s">
        <v>268</v>
      </c>
      <c r="L39" s="114" t="s">
        <v>152</v>
      </c>
      <c r="M39" s="91" t="s">
        <v>131</v>
      </c>
      <c r="N39" s="90" t="s">
        <v>663</v>
      </c>
      <c r="O39" s="107" t="s">
        <v>624</v>
      </c>
      <c r="P39" s="91" t="s">
        <v>590</v>
      </c>
      <c r="Q39" s="98" t="s">
        <v>121</v>
      </c>
      <c r="R39" s="106">
        <v>41577</v>
      </c>
      <c r="S39" s="108" t="s">
        <v>677</v>
      </c>
      <c r="T39" s="115" t="s">
        <v>603</v>
      </c>
      <c r="U39" s="115" t="s">
        <v>2615</v>
      </c>
      <c r="V39" s="169" t="s">
        <v>605</v>
      </c>
      <c r="W39" s="98" t="s">
        <v>2242</v>
      </c>
      <c r="X39" s="109" t="s">
        <v>1086</v>
      </c>
      <c r="Y39" s="215">
        <v>42354</v>
      </c>
      <c r="Z39" s="210">
        <v>1</v>
      </c>
      <c r="AA39" s="211">
        <v>1</v>
      </c>
      <c r="AB39" s="211">
        <v>1</v>
      </c>
      <c r="AC39" s="212">
        <v>1</v>
      </c>
      <c r="AD39" s="212">
        <v>1</v>
      </c>
      <c r="AE39" s="212">
        <v>1</v>
      </c>
      <c r="AF39" s="334">
        <f t="shared" si="0"/>
        <v>0.1</v>
      </c>
      <c r="AG39" s="212" t="s">
        <v>599</v>
      </c>
      <c r="AH39" s="212" t="s">
        <v>599</v>
      </c>
      <c r="AI39" s="212" t="s">
        <v>2616</v>
      </c>
      <c r="AJ39" s="212" t="s">
        <v>2478</v>
      </c>
      <c r="AK39" s="212"/>
      <c r="AL39" s="212"/>
      <c r="AM39" s="212"/>
      <c r="AN39" s="212"/>
      <c r="AO39" s="238" t="s">
        <v>3010</v>
      </c>
      <c r="AP39" s="211"/>
      <c r="AQ39" s="211"/>
    </row>
    <row r="40" spans="1:43" s="96" customFormat="1" ht="15" customHeight="1" x14ac:dyDescent="0.25">
      <c r="A40" s="87" t="s">
        <v>208</v>
      </c>
      <c r="B40" s="91" t="s">
        <v>213</v>
      </c>
      <c r="C40" s="99" t="s">
        <v>1143</v>
      </c>
      <c r="D40" s="90" t="s">
        <v>121</v>
      </c>
      <c r="E40" s="109" t="s">
        <v>498</v>
      </c>
      <c r="F40" s="104" t="s">
        <v>208</v>
      </c>
      <c r="G40" s="91" t="s">
        <v>213</v>
      </c>
      <c r="H40" s="99" t="s">
        <v>1490</v>
      </c>
      <c r="I40" s="91" t="s">
        <v>49</v>
      </c>
      <c r="J40" s="91" t="s">
        <v>50</v>
      </c>
      <c r="K40" s="91" t="s">
        <v>267</v>
      </c>
      <c r="L40" s="114" t="s">
        <v>164</v>
      </c>
      <c r="M40" s="91" t="s">
        <v>131</v>
      </c>
      <c r="N40" s="90" t="s">
        <v>664</v>
      </c>
      <c r="O40" s="91" t="s">
        <v>626</v>
      </c>
      <c r="P40" s="91" t="s">
        <v>590</v>
      </c>
      <c r="Q40" s="98" t="s">
        <v>121</v>
      </c>
      <c r="R40" s="106">
        <v>41470</v>
      </c>
      <c r="S40" s="108" t="s">
        <v>677</v>
      </c>
      <c r="T40" s="115" t="s">
        <v>603</v>
      </c>
      <c r="U40" s="115" t="s">
        <v>2618</v>
      </c>
      <c r="V40" s="169" t="s">
        <v>605</v>
      </c>
      <c r="W40" s="98" t="s">
        <v>2242</v>
      </c>
      <c r="X40" s="109" t="s">
        <v>1086</v>
      </c>
      <c r="Y40" s="215">
        <v>42354</v>
      </c>
      <c r="Z40" s="211">
        <v>1</v>
      </c>
      <c r="AA40" s="211">
        <v>1</v>
      </c>
      <c r="AB40" s="211">
        <v>1</v>
      </c>
      <c r="AC40" s="212">
        <v>1</v>
      </c>
      <c r="AD40" s="212">
        <v>1</v>
      </c>
      <c r="AE40" s="212">
        <v>1</v>
      </c>
      <c r="AF40" s="334">
        <f t="shared" si="0"/>
        <v>0.1</v>
      </c>
      <c r="AG40" s="212" t="s">
        <v>2619</v>
      </c>
      <c r="AH40" s="212"/>
      <c r="AI40" s="212" t="s">
        <v>2620</v>
      </c>
      <c r="AJ40" s="212" t="s">
        <v>2478</v>
      </c>
      <c r="AK40" s="212"/>
      <c r="AL40" s="212"/>
      <c r="AM40" s="212"/>
      <c r="AN40" s="212"/>
      <c r="AO40" s="238" t="s">
        <v>3010</v>
      </c>
      <c r="AP40" s="211"/>
      <c r="AQ40" s="211"/>
    </row>
    <row r="41" spans="1:43" s="96" customFormat="1" ht="15" customHeight="1" x14ac:dyDescent="0.25">
      <c r="A41" s="100" t="s">
        <v>718</v>
      </c>
      <c r="B41" s="99"/>
      <c r="C41" s="99" t="s">
        <v>1099</v>
      </c>
      <c r="D41" s="90" t="s">
        <v>121</v>
      </c>
      <c r="E41" s="109" t="s">
        <v>1536</v>
      </c>
      <c r="F41" s="99" t="s">
        <v>718</v>
      </c>
      <c r="G41" s="99" t="s">
        <v>719</v>
      </c>
      <c r="H41" s="99" t="s">
        <v>1481</v>
      </c>
      <c r="I41" s="99" t="s">
        <v>733</v>
      </c>
      <c r="J41" s="90" t="s">
        <v>738</v>
      </c>
      <c r="K41" s="99" t="s">
        <v>268</v>
      </c>
      <c r="L41" s="112" t="s">
        <v>743</v>
      </c>
      <c r="M41" s="99" t="s">
        <v>744</v>
      </c>
      <c r="N41" s="99">
        <v>2007</v>
      </c>
      <c r="O41" s="90" t="s">
        <v>754</v>
      </c>
      <c r="P41" s="91" t="s">
        <v>590</v>
      </c>
      <c r="Q41" s="98" t="s">
        <v>121</v>
      </c>
      <c r="R41" s="98">
        <v>2007</v>
      </c>
      <c r="S41" s="108" t="s">
        <v>749</v>
      </c>
      <c r="T41" s="115" t="s">
        <v>603</v>
      </c>
      <c r="U41" s="115" t="s">
        <v>2725</v>
      </c>
      <c r="V41" s="103">
        <v>41781</v>
      </c>
      <c r="W41" s="98" t="s">
        <v>2242</v>
      </c>
      <c r="X41" s="109" t="s">
        <v>1086</v>
      </c>
      <c r="Y41" s="215">
        <v>42354</v>
      </c>
      <c r="Z41" s="211">
        <v>1</v>
      </c>
      <c r="AA41" s="211">
        <v>1</v>
      </c>
      <c r="AB41" s="211">
        <v>1</v>
      </c>
      <c r="AC41" s="212">
        <v>1</v>
      </c>
      <c r="AD41" s="212">
        <v>1</v>
      </c>
      <c r="AE41" s="212">
        <v>1</v>
      </c>
      <c r="AF41" s="334">
        <f t="shared" si="0"/>
        <v>0.1</v>
      </c>
      <c r="AG41" s="212" t="s">
        <v>599</v>
      </c>
      <c r="AH41" s="212" t="s">
        <v>599</v>
      </c>
      <c r="AI41" s="212" t="s">
        <v>599</v>
      </c>
      <c r="AJ41" s="212" t="s">
        <v>2726</v>
      </c>
      <c r="AK41" s="212"/>
      <c r="AL41" s="212"/>
      <c r="AM41" s="212"/>
      <c r="AN41" s="212"/>
      <c r="AO41" s="238" t="s">
        <v>3010</v>
      </c>
      <c r="AP41" s="211"/>
      <c r="AQ41" s="211"/>
    </row>
    <row r="42" spans="1:43" s="96" customFormat="1" ht="15" customHeight="1" x14ac:dyDescent="0.25">
      <c r="A42" s="87" t="s">
        <v>208</v>
      </c>
      <c r="B42" s="91" t="s">
        <v>213</v>
      </c>
      <c r="C42" s="99" t="s">
        <v>1151</v>
      </c>
      <c r="D42" s="90" t="s">
        <v>121</v>
      </c>
      <c r="E42" s="109" t="s">
        <v>498</v>
      </c>
      <c r="F42" s="104" t="s">
        <v>208</v>
      </c>
      <c r="G42" s="91" t="s">
        <v>213</v>
      </c>
      <c r="H42" s="99" t="s">
        <v>1490</v>
      </c>
      <c r="I42" s="91" t="s">
        <v>64</v>
      </c>
      <c r="J42" s="91" t="s">
        <v>65</v>
      </c>
      <c r="K42" s="99" t="s">
        <v>287</v>
      </c>
      <c r="L42" s="114" t="s">
        <v>172</v>
      </c>
      <c r="M42" s="91" t="s">
        <v>131</v>
      </c>
      <c r="N42" s="90" t="s">
        <v>664</v>
      </c>
      <c r="O42" s="91" t="s">
        <v>626</v>
      </c>
      <c r="P42" s="91" t="s">
        <v>590</v>
      </c>
      <c r="Q42" s="98" t="s">
        <v>121</v>
      </c>
      <c r="R42" s="106">
        <v>41470</v>
      </c>
      <c r="S42" s="108" t="s">
        <v>677</v>
      </c>
      <c r="T42" s="115" t="s">
        <v>603</v>
      </c>
      <c r="U42" s="115" t="s">
        <v>2663</v>
      </c>
      <c r="V42" s="169" t="s">
        <v>605</v>
      </c>
      <c r="W42" s="98" t="s">
        <v>2242</v>
      </c>
      <c r="X42" s="109" t="s">
        <v>1086</v>
      </c>
      <c r="Y42" s="215">
        <v>42354</v>
      </c>
      <c r="Z42" s="211">
        <v>1</v>
      </c>
      <c r="AA42" s="211">
        <v>1</v>
      </c>
      <c r="AB42" s="211">
        <v>1</v>
      </c>
      <c r="AC42" s="212">
        <v>1</v>
      </c>
      <c r="AD42" s="212">
        <v>1</v>
      </c>
      <c r="AE42" s="212">
        <v>1</v>
      </c>
      <c r="AF42" s="334">
        <f t="shared" si="0"/>
        <v>0.1</v>
      </c>
      <c r="AG42" s="212" t="s">
        <v>2619</v>
      </c>
      <c r="AH42" s="212"/>
      <c r="AI42" s="212" t="s">
        <v>2620</v>
      </c>
      <c r="AJ42" s="212" t="s">
        <v>2478</v>
      </c>
      <c r="AK42" s="212"/>
      <c r="AL42" s="212"/>
      <c r="AM42" s="212"/>
      <c r="AN42" s="212"/>
      <c r="AO42" s="238" t="s">
        <v>3010</v>
      </c>
      <c r="AP42" s="211"/>
      <c r="AQ42" s="211"/>
    </row>
    <row r="43" spans="1:43" s="96" customFormat="1" ht="15" customHeight="1" x14ac:dyDescent="0.25">
      <c r="A43" s="87" t="s">
        <v>208</v>
      </c>
      <c r="B43" s="91" t="s">
        <v>213</v>
      </c>
      <c r="C43" s="99" t="s">
        <v>1152</v>
      </c>
      <c r="D43" s="90" t="s">
        <v>121</v>
      </c>
      <c r="E43" s="109" t="s">
        <v>498</v>
      </c>
      <c r="F43" s="104" t="s">
        <v>208</v>
      </c>
      <c r="G43" s="91" t="s">
        <v>213</v>
      </c>
      <c r="H43" s="99" t="s">
        <v>1490</v>
      </c>
      <c r="I43" s="91" t="s">
        <v>66</v>
      </c>
      <c r="J43" s="91" t="s">
        <v>67</v>
      </c>
      <c r="K43" s="91" t="s">
        <v>269</v>
      </c>
      <c r="L43" s="114" t="s">
        <v>173</v>
      </c>
      <c r="M43" s="91" t="s">
        <v>131</v>
      </c>
      <c r="N43" s="90" t="s">
        <v>664</v>
      </c>
      <c r="O43" s="91" t="s">
        <v>626</v>
      </c>
      <c r="P43" s="91" t="s">
        <v>590</v>
      </c>
      <c r="Q43" s="98" t="s">
        <v>121</v>
      </c>
      <c r="R43" s="106">
        <v>41353</v>
      </c>
      <c r="S43" s="106" t="s">
        <v>677</v>
      </c>
      <c r="T43" s="115" t="s">
        <v>603</v>
      </c>
      <c r="U43" s="115" t="s">
        <v>2664</v>
      </c>
      <c r="V43" s="108" t="s">
        <v>605</v>
      </c>
      <c r="W43" s="98" t="s">
        <v>2242</v>
      </c>
      <c r="X43" s="109" t="s">
        <v>1086</v>
      </c>
      <c r="Y43" s="215">
        <v>42354</v>
      </c>
      <c r="Z43" s="211">
        <v>1</v>
      </c>
      <c r="AA43" s="211">
        <v>1</v>
      </c>
      <c r="AB43" s="211">
        <v>1</v>
      </c>
      <c r="AC43" s="212">
        <v>1</v>
      </c>
      <c r="AD43" s="212">
        <v>1</v>
      </c>
      <c r="AE43" s="212">
        <v>1</v>
      </c>
      <c r="AF43" s="334">
        <f t="shared" si="0"/>
        <v>0.1</v>
      </c>
      <c r="AG43" s="212" t="s">
        <v>2619</v>
      </c>
      <c r="AH43" s="212"/>
      <c r="AI43" s="212" t="s">
        <v>2620</v>
      </c>
      <c r="AJ43" s="212" t="s">
        <v>2478</v>
      </c>
      <c r="AK43" s="212"/>
      <c r="AL43" s="212"/>
      <c r="AM43" s="212"/>
      <c r="AN43" s="212"/>
      <c r="AO43" s="238" t="s">
        <v>3010</v>
      </c>
      <c r="AP43" s="211"/>
      <c r="AQ43" s="211"/>
    </row>
    <row r="44" spans="1:43" s="96" customFormat="1" ht="15" customHeight="1" x14ac:dyDescent="0.25">
      <c r="A44" s="87" t="s">
        <v>208</v>
      </c>
      <c r="B44" s="90" t="s">
        <v>209</v>
      </c>
      <c r="C44" s="99" t="s">
        <v>1100</v>
      </c>
      <c r="D44" s="90" t="s">
        <v>121</v>
      </c>
      <c r="E44" s="109" t="s">
        <v>498</v>
      </c>
      <c r="F44" s="104" t="s">
        <v>208</v>
      </c>
      <c r="G44" s="104" t="s">
        <v>723</v>
      </c>
      <c r="H44" s="99" t="s">
        <v>1488</v>
      </c>
      <c r="I44" s="91" t="s">
        <v>0</v>
      </c>
      <c r="J44" s="91" t="s">
        <v>119</v>
      </c>
      <c r="K44" s="91" t="s">
        <v>267</v>
      </c>
      <c r="L44" s="114" t="s">
        <v>123</v>
      </c>
      <c r="M44" s="91" t="s">
        <v>122</v>
      </c>
      <c r="N44" s="105" t="s">
        <v>612</v>
      </c>
      <c r="O44" s="91" t="s">
        <v>607</v>
      </c>
      <c r="P44" s="91" t="s">
        <v>590</v>
      </c>
      <c r="Q44" s="98" t="s">
        <v>121</v>
      </c>
      <c r="R44" s="106">
        <v>41499</v>
      </c>
      <c r="S44" s="108" t="s">
        <v>677</v>
      </c>
      <c r="T44" s="115" t="s">
        <v>603</v>
      </c>
      <c r="U44" s="115" t="s">
        <v>2439</v>
      </c>
      <c r="V44" s="108" t="s">
        <v>605</v>
      </c>
      <c r="W44" s="98" t="s">
        <v>2242</v>
      </c>
      <c r="X44" s="109" t="s">
        <v>1086</v>
      </c>
      <c r="Y44" s="215">
        <v>42352</v>
      </c>
      <c r="Z44" s="211">
        <v>1</v>
      </c>
      <c r="AA44" s="211">
        <v>1</v>
      </c>
      <c r="AB44" s="211">
        <v>1</v>
      </c>
      <c r="AC44" s="212">
        <v>1</v>
      </c>
      <c r="AD44" s="212">
        <v>1</v>
      </c>
      <c r="AE44" s="212">
        <v>1</v>
      </c>
      <c r="AF44" s="334">
        <f t="shared" si="0"/>
        <v>0.1</v>
      </c>
      <c r="AG44" s="212" t="s">
        <v>599</v>
      </c>
      <c r="AH44" s="212" t="s">
        <v>599</v>
      </c>
      <c r="AI44" s="212" t="s">
        <v>2435</v>
      </c>
      <c r="AJ44" s="212" t="s">
        <v>2436</v>
      </c>
      <c r="AK44" s="212"/>
      <c r="AL44" s="212"/>
      <c r="AM44" s="212"/>
      <c r="AN44" s="212"/>
      <c r="AO44" s="238" t="s">
        <v>3010</v>
      </c>
      <c r="AP44" s="211"/>
      <c r="AQ44" s="211"/>
    </row>
    <row r="45" spans="1:43" s="96" customFormat="1" ht="15" customHeight="1" x14ac:dyDescent="0.25">
      <c r="A45" s="87" t="s">
        <v>208</v>
      </c>
      <c r="B45" s="90" t="s">
        <v>209</v>
      </c>
      <c r="C45" s="99" t="s">
        <v>1101</v>
      </c>
      <c r="D45" s="90" t="s">
        <v>121</v>
      </c>
      <c r="E45" s="109" t="s">
        <v>498</v>
      </c>
      <c r="F45" s="104" t="s">
        <v>208</v>
      </c>
      <c r="G45" s="104" t="s">
        <v>723</v>
      </c>
      <c r="H45" s="99" t="s">
        <v>1488</v>
      </c>
      <c r="I45" s="86" t="s">
        <v>2437</v>
      </c>
      <c r="J45" s="91" t="s">
        <v>2</v>
      </c>
      <c r="K45" s="91" t="s">
        <v>267</v>
      </c>
      <c r="L45" s="114" t="s">
        <v>125</v>
      </c>
      <c r="M45" s="91" t="s">
        <v>124</v>
      </c>
      <c r="N45" s="90" t="s">
        <v>656</v>
      </c>
      <c r="O45" s="91" t="s">
        <v>608</v>
      </c>
      <c r="P45" s="91" t="s">
        <v>590</v>
      </c>
      <c r="Q45" s="98" t="s">
        <v>121</v>
      </c>
      <c r="R45" s="106">
        <v>41610</v>
      </c>
      <c r="S45" s="106" t="s">
        <v>677</v>
      </c>
      <c r="T45" s="115" t="s">
        <v>603</v>
      </c>
      <c r="U45" s="115" t="s">
        <v>2441</v>
      </c>
      <c r="V45" s="169" t="s">
        <v>605</v>
      </c>
      <c r="W45" s="98" t="s">
        <v>2242</v>
      </c>
      <c r="X45" s="109" t="s">
        <v>1086</v>
      </c>
      <c r="Y45" s="215">
        <v>42352</v>
      </c>
      <c r="Z45" s="211">
        <v>1</v>
      </c>
      <c r="AA45" s="211">
        <v>1</v>
      </c>
      <c r="AB45" s="211">
        <v>1</v>
      </c>
      <c r="AC45" s="212">
        <v>1</v>
      </c>
      <c r="AD45" s="212">
        <v>1</v>
      </c>
      <c r="AE45" s="212">
        <v>1</v>
      </c>
      <c r="AF45" s="334">
        <f t="shared" si="0"/>
        <v>0.1</v>
      </c>
      <c r="AG45" s="212" t="s">
        <v>599</v>
      </c>
      <c r="AH45" s="212" t="s">
        <v>599</v>
      </c>
      <c r="AI45" s="212" t="s">
        <v>2432</v>
      </c>
      <c r="AJ45" s="212" t="s">
        <v>2443</v>
      </c>
      <c r="AK45" s="212" t="s">
        <v>2438</v>
      </c>
      <c r="AL45" s="212"/>
      <c r="AM45" s="212"/>
      <c r="AN45" s="212"/>
      <c r="AO45" s="238" t="s">
        <v>3010</v>
      </c>
      <c r="AP45" s="211"/>
      <c r="AQ45" s="211"/>
    </row>
    <row r="46" spans="1:43" s="96" customFormat="1" ht="15" customHeight="1" x14ac:dyDescent="0.25">
      <c r="A46" s="87" t="s">
        <v>214</v>
      </c>
      <c r="B46" s="91" t="s">
        <v>219</v>
      </c>
      <c r="C46" s="99" t="s">
        <v>1167</v>
      </c>
      <c r="D46" s="90" t="s">
        <v>121</v>
      </c>
      <c r="E46" s="109" t="s">
        <v>1540</v>
      </c>
      <c r="F46" s="104" t="s">
        <v>214</v>
      </c>
      <c r="G46" s="91" t="s">
        <v>219</v>
      </c>
      <c r="H46" s="99" t="s">
        <v>1485</v>
      </c>
      <c r="I46" s="91" t="s">
        <v>92</v>
      </c>
      <c r="J46" s="91" t="s">
        <v>93</v>
      </c>
      <c r="K46" s="99" t="s">
        <v>268</v>
      </c>
      <c r="L46" s="114" t="s">
        <v>188</v>
      </c>
      <c r="M46" s="91" t="s">
        <v>189</v>
      </c>
      <c r="N46" s="90" t="s">
        <v>666</v>
      </c>
      <c r="O46" s="107" t="s">
        <v>645</v>
      </c>
      <c r="P46" s="91" t="s">
        <v>590</v>
      </c>
      <c r="Q46" s="98" t="s">
        <v>121</v>
      </c>
      <c r="R46" s="106">
        <v>41379</v>
      </c>
      <c r="S46" s="108" t="s">
        <v>677</v>
      </c>
      <c r="T46" s="115" t="s">
        <v>603</v>
      </c>
      <c r="U46" s="115" t="s">
        <v>2687</v>
      </c>
      <c r="V46" s="169" t="s">
        <v>605</v>
      </c>
      <c r="W46" s="98" t="s">
        <v>2242</v>
      </c>
      <c r="X46" s="109" t="s">
        <v>1086</v>
      </c>
      <c r="Y46" s="215">
        <v>42354</v>
      </c>
      <c r="Z46" s="211">
        <v>1</v>
      </c>
      <c r="AA46" s="211">
        <v>1</v>
      </c>
      <c r="AB46" s="211">
        <v>1</v>
      </c>
      <c r="AC46" s="212">
        <v>1</v>
      </c>
      <c r="AD46" s="212">
        <v>1</v>
      </c>
      <c r="AE46" s="212">
        <v>1</v>
      </c>
      <c r="AF46" s="334">
        <f t="shared" si="0"/>
        <v>0.1</v>
      </c>
      <c r="AG46" s="212" t="s">
        <v>2667</v>
      </c>
      <c r="AH46" s="212" t="s">
        <v>599</v>
      </c>
      <c r="AI46" s="212" t="s">
        <v>2477</v>
      </c>
      <c r="AJ46" s="212" t="s">
        <v>2478</v>
      </c>
      <c r="AK46" s="212"/>
      <c r="AL46" s="212"/>
      <c r="AM46" s="212"/>
      <c r="AN46" s="212"/>
      <c r="AO46" s="238" t="s">
        <v>3010</v>
      </c>
      <c r="AP46" s="211"/>
      <c r="AQ46" s="211"/>
    </row>
    <row r="47" spans="1:43" s="96" customFormat="1" ht="15" customHeight="1" x14ac:dyDescent="0.25">
      <c r="A47" s="86" t="s">
        <v>220</v>
      </c>
      <c r="B47" s="91"/>
      <c r="C47" s="99" t="s">
        <v>1170</v>
      </c>
      <c r="D47" s="90" t="s">
        <v>121</v>
      </c>
      <c r="E47" s="109" t="s">
        <v>498</v>
      </c>
      <c r="F47" s="86" t="s">
        <v>759</v>
      </c>
      <c r="G47" s="116" t="s">
        <v>760</v>
      </c>
      <c r="H47" s="99" t="s">
        <v>1492</v>
      </c>
      <c r="I47" s="91" t="s">
        <v>98</v>
      </c>
      <c r="J47" s="91" t="s">
        <v>99</v>
      </c>
      <c r="K47" s="91" t="s">
        <v>267</v>
      </c>
      <c r="L47" s="114" t="s">
        <v>193</v>
      </c>
      <c r="M47" s="91" t="s">
        <v>131</v>
      </c>
      <c r="N47" s="90"/>
      <c r="O47" s="91" t="s">
        <v>647</v>
      </c>
      <c r="P47" s="91" t="s">
        <v>590</v>
      </c>
      <c r="Q47" s="98" t="s">
        <v>121</v>
      </c>
      <c r="R47" s="106">
        <v>40666</v>
      </c>
      <c r="S47" s="106" t="s">
        <v>677</v>
      </c>
      <c r="T47" s="115" t="s">
        <v>603</v>
      </c>
      <c r="U47" s="115" t="s">
        <v>2691</v>
      </c>
      <c r="V47" s="108" t="s">
        <v>605</v>
      </c>
      <c r="W47" s="98" t="s">
        <v>2242</v>
      </c>
      <c r="X47" s="109" t="s">
        <v>1086</v>
      </c>
      <c r="Y47" s="215">
        <v>42354</v>
      </c>
      <c r="Z47" s="211">
        <v>1</v>
      </c>
      <c r="AA47" s="211">
        <v>1</v>
      </c>
      <c r="AB47" s="211">
        <v>1</v>
      </c>
      <c r="AC47" s="212">
        <v>1</v>
      </c>
      <c r="AD47" s="212">
        <v>1</v>
      </c>
      <c r="AE47" s="212">
        <v>1</v>
      </c>
      <c r="AF47" s="334">
        <f t="shared" si="0"/>
        <v>0.1</v>
      </c>
      <c r="AG47" s="212" t="s">
        <v>599</v>
      </c>
      <c r="AH47" s="212" t="s">
        <v>599</v>
      </c>
      <c r="AI47" s="212" t="s">
        <v>2451</v>
      </c>
      <c r="AJ47" s="212" t="s">
        <v>2692</v>
      </c>
      <c r="AK47" s="212"/>
      <c r="AL47" s="212"/>
      <c r="AM47" s="212"/>
      <c r="AN47" s="212"/>
      <c r="AO47" s="238" t="s">
        <v>3010</v>
      </c>
      <c r="AP47" s="211"/>
      <c r="AQ47" s="211"/>
    </row>
    <row r="48" spans="1:43" s="96" customFormat="1" ht="15" customHeight="1" x14ac:dyDescent="0.25">
      <c r="A48" s="86" t="s">
        <v>220</v>
      </c>
      <c r="B48" s="91"/>
      <c r="C48" s="99" t="s">
        <v>1171</v>
      </c>
      <c r="D48" s="90" t="s">
        <v>121</v>
      </c>
      <c r="E48" s="109" t="s">
        <v>498</v>
      </c>
      <c r="F48" s="86" t="s">
        <v>759</v>
      </c>
      <c r="G48" s="116" t="s">
        <v>760</v>
      </c>
      <c r="H48" s="99" t="s">
        <v>1492</v>
      </c>
      <c r="I48" s="91" t="s">
        <v>100</v>
      </c>
      <c r="J48" s="91" t="s">
        <v>101</v>
      </c>
      <c r="K48" s="240" t="s">
        <v>268</v>
      </c>
      <c r="L48" s="114" t="s">
        <v>194</v>
      </c>
      <c r="M48" s="91" t="s">
        <v>131</v>
      </c>
      <c r="N48" s="170" t="s">
        <v>667</v>
      </c>
      <c r="O48" s="91" t="s">
        <v>648</v>
      </c>
      <c r="P48" s="91" t="s">
        <v>590</v>
      </c>
      <c r="Q48" s="98" t="s">
        <v>121</v>
      </c>
      <c r="R48" s="172" t="s">
        <v>670</v>
      </c>
      <c r="S48" s="108" t="s">
        <v>677</v>
      </c>
      <c r="T48" s="115" t="s">
        <v>603</v>
      </c>
      <c r="U48" s="115" t="s">
        <v>2693</v>
      </c>
      <c r="V48" s="169" t="s">
        <v>605</v>
      </c>
      <c r="W48" s="98" t="s">
        <v>2242</v>
      </c>
      <c r="X48" s="109" t="s">
        <v>1086</v>
      </c>
      <c r="Y48" s="215">
        <v>42354</v>
      </c>
      <c r="Z48" s="211">
        <v>1</v>
      </c>
      <c r="AA48" s="211">
        <v>1</v>
      </c>
      <c r="AB48" s="211">
        <v>1</v>
      </c>
      <c r="AC48" s="212">
        <v>1</v>
      </c>
      <c r="AD48" s="212">
        <v>1</v>
      </c>
      <c r="AE48" s="212">
        <v>1</v>
      </c>
      <c r="AF48" s="334">
        <f t="shared" si="0"/>
        <v>0.1</v>
      </c>
      <c r="AG48" s="254" t="s">
        <v>2890</v>
      </c>
      <c r="AH48" s="212" t="s">
        <v>599</v>
      </c>
      <c r="AI48" s="212" t="s">
        <v>599</v>
      </c>
      <c r="AJ48" s="212" t="s">
        <v>2452</v>
      </c>
      <c r="AK48" s="212"/>
      <c r="AL48" s="212" t="s">
        <v>3015</v>
      </c>
      <c r="AM48" s="212"/>
      <c r="AN48" s="212"/>
      <c r="AO48" s="238" t="s">
        <v>3010</v>
      </c>
      <c r="AP48" s="211"/>
      <c r="AQ48" s="211"/>
    </row>
    <row r="49" spans="1:43" s="96" customFormat="1" ht="15" customHeight="1" x14ac:dyDescent="0.25">
      <c r="A49" s="87" t="s">
        <v>208</v>
      </c>
      <c r="B49" s="90" t="s">
        <v>209</v>
      </c>
      <c r="C49" s="99" t="s">
        <v>1102</v>
      </c>
      <c r="D49" s="90" t="s">
        <v>121</v>
      </c>
      <c r="E49" s="109" t="s">
        <v>498</v>
      </c>
      <c r="F49" s="104" t="s">
        <v>208</v>
      </c>
      <c r="G49" s="104" t="s">
        <v>723</v>
      </c>
      <c r="H49" s="99" t="s">
        <v>1488</v>
      </c>
      <c r="I49" s="91" t="s">
        <v>3</v>
      </c>
      <c r="J49" s="91" t="s">
        <v>120</v>
      </c>
      <c r="K49" s="99" t="s">
        <v>268</v>
      </c>
      <c r="L49" s="114" t="s">
        <v>126</v>
      </c>
      <c r="M49" s="91" t="s">
        <v>124</v>
      </c>
      <c r="N49" s="105">
        <v>40406</v>
      </c>
      <c r="O49" s="91" t="s">
        <v>609</v>
      </c>
      <c r="P49" s="91" t="s">
        <v>590</v>
      </c>
      <c r="Q49" s="98" t="s">
        <v>121</v>
      </c>
      <c r="R49" s="169">
        <v>20121022</v>
      </c>
      <c r="S49" s="108" t="s">
        <v>677</v>
      </c>
      <c r="T49" s="115" t="s">
        <v>603</v>
      </c>
      <c r="U49" s="115" t="s">
        <v>2442</v>
      </c>
      <c r="V49" s="108" t="s">
        <v>605</v>
      </c>
      <c r="W49" s="98" t="s">
        <v>2242</v>
      </c>
      <c r="X49" s="109" t="s">
        <v>1086</v>
      </c>
      <c r="Y49" s="215">
        <v>42352</v>
      </c>
      <c r="Z49" s="211">
        <v>1</v>
      </c>
      <c r="AA49" s="211">
        <v>1</v>
      </c>
      <c r="AB49" s="211">
        <v>1</v>
      </c>
      <c r="AC49" s="212">
        <v>1</v>
      </c>
      <c r="AD49" s="212">
        <v>1</v>
      </c>
      <c r="AE49" s="212">
        <v>1</v>
      </c>
      <c r="AF49" s="334">
        <f t="shared" si="0"/>
        <v>0.1</v>
      </c>
      <c r="AG49" s="212" t="s">
        <v>599</v>
      </c>
      <c r="AH49" s="212" t="s">
        <v>599</v>
      </c>
      <c r="AI49" s="212" t="s">
        <v>2432</v>
      </c>
      <c r="AJ49" s="212" t="s">
        <v>2444</v>
      </c>
      <c r="AK49" s="212"/>
      <c r="AL49" s="212"/>
      <c r="AM49" s="212"/>
      <c r="AN49" s="212"/>
      <c r="AO49" s="238" t="s">
        <v>3010</v>
      </c>
      <c r="AP49" s="211"/>
      <c r="AQ49" s="211"/>
    </row>
    <row r="50" spans="1:43" s="96" customFormat="1" ht="15" customHeight="1" x14ac:dyDescent="0.25">
      <c r="A50" s="86" t="s">
        <v>220</v>
      </c>
      <c r="B50" s="91"/>
      <c r="C50" s="99" t="s">
        <v>1174</v>
      </c>
      <c r="D50" s="90" t="s">
        <v>121</v>
      </c>
      <c r="E50" s="109" t="s">
        <v>498</v>
      </c>
      <c r="F50" s="86" t="s">
        <v>759</v>
      </c>
      <c r="G50" s="131" t="s">
        <v>758</v>
      </c>
      <c r="H50" s="99" t="s">
        <v>1491</v>
      </c>
      <c r="I50" s="91" t="s">
        <v>106</v>
      </c>
      <c r="J50" s="91" t="s">
        <v>1917</v>
      </c>
      <c r="K50" s="99" t="s">
        <v>287</v>
      </c>
      <c r="L50" s="114" t="s">
        <v>197</v>
      </c>
      <c r="M50" s="91" t="s">
        <v>198</v>
      </c>
      <c r="N50" s="90"/>
      <c r="O50" s="91" t="s">
        <v>635</v>
      </c>
      <c r="P50" s="91" t="s">
        <v>590</v>
      </c>
      <c r="Q50" s="98" t="s">
        <v>121</v>
      </c>
      <c r="R50" s="106">
        <v>40676</v>
      </c>
      <c r="S50" s="106" t="s">
        <v>677</v>
      </c>
      <c r="T50" s="115" t="s">
        <v>603</v>
      </c>
      <c r="U50" s="115" t="s">
        <v>2699</v>
      </c>
      <c r="V50" s="108" t="s">
        <v>605</v>
      </c>
      <c r="W50" s="98" t="s">
        <v>2242</v>
      </c>
      <c r="X50" s="109" t="s">
        <v>1086</v>
      </c>
      <c r="Y50" s="215">
        <v>42354</v>
      </c>
      <c r="Z50" s="211">
        <v>1</v>
      </c>
      <c r="AA50" s="211">
        <v>1</v>
      </c>
      <c r="AB50" s="211">
        <v>1</v>
      </c>
      <c r="AC50" s="212">
        <v>1</v>
      </c>
      <c r="AD50" s="212">
        <v>1</v>
      </c>
      <c r="AE50" s="212">
        <v>1</v>
      </c>
      <c r="AF50" s="334">
        <f t="shared" si="0"/>
        <v>0.1</v>
      </c>
      <c r="AG50" s="212" t="s">
        <v>599</v>
      </c>
      <c r="AH50" s="212" t="s">
        <v>599</v>
      </c>
      <c r="AI50" s="212" t="s">
        <v>899</v>
      </c>
      <c r="AJ50" s="212" t="s">
        <v>899</v>
      </c>
      <c r="AK50" s="212"/>
      <c r="AL50" s="212"/>
      <c r="AM50" s="212"/>
      <c r="AN50" s="212"/>
      <c r="AO50" s="238" t="s">
        <v>3011</v>
      </c>
      <c r="AP50" s="211"/>
      <c r="AQ50" s="211"/>
    </row>
    <row r="51" spans="1:43" s="96" customFormat="1" ht="15" customHeight="1" x14ac:dyDescent="0.25">
      <c r="A51" s="86" t="s">
        <v>221</v>
      </c>
      <c r="B51" s="91"/>
      <c r="C51" s="99" t="s">
        <v>1178</v>
      </c>
      <c r="D51" s="90" t="s">
        <v>121</v>
      </c>
      <c r="E51" s="109" t="s">
        <v>1509</v>
      </c>
      <c r="F51" s="91" t="s">
        <v>722</v>
      </c>
      <c r="G51" s="91" t="s">
        <v>722</v>
      </c>
      <c r="H51" s="99" t="s">
        <v>1498</v>
      </c>
      <c r="I51" s="91" t="s">
        <v>113</v>
      </c>
      <c r="J51" s="91" t="s">
        <v>114</v>
      </c>
      <c r="K51" s="99" t="s">
        <v>268</v>
      </c>
      <c r="L51" s="114" t="s">
        <v>202</v>
      </c>
      <c r="M51" s="91" t="s">
        <v>203</v>
      </c>
      <c r="N51" s="90">
        <v>2010</v>
      </c>
      <c r="O51" s="91" t="s">
        <v>654</v>
      </c>
      <c r="P51" s="91" t="s">
        <v>590</v>
      </c>
      <c r="Q51" s="98" t="s">
        <v>121</v>
      </c>
      <c r="R51" s="169">
        <v>2011</v>
      </c>
      <c r="S51" s="108" t="s">
        <v>677</v>
      </c>
      <c r="T51" s="115" t="s">
        <v>603</v>
      </c>
      <c r="U51" s="115" t="s">
        <v>2704</v>
      </c>
      <c r="V51" s="108" t="s">
        <v>605</v>
      </c>
      <c r="W51" s="98" t="s">
        <v>2242</v>
      </c>
      <c r="X51" s="109" t="s">
        <v>1086</v>
      </c>
      <c r="Y51" s="215">
        <v>42354</v>
      </c>
      <c r="Z51" s="211">
        <v>1</v>
      </c>
      <c r="AA51" s="211">
        <v>1</v>
      </c>
      <c r="AB51" s="211">
        <v>1</v>
      </c>
      <c r="AC51" s="212">
        <v>1</v>
      </c>
      <c r="AD51" s="212">
        <v>1</v>
      </c>
      <c r="AE51" s="212">
        <v>1</v>
      </c>
      <c r="AF51" s="334">
        <f t="shared" si="0"/>
        <v>0.1</v>
      </c>
      <c r="AG51" s="212" t="s">
        <v>2705</v>
      </c>
      <c r="AH51" s="212" t="s">
        <v>599</v>
      </c>
      <c r="AI51" s="212" t="s">
        <v>2706</v>
      </c>
      <c r="AJ51" s="212" t="s">
        <v>2668</v>
      </c>
      <c r="AK51" s="212"/>
      <c r="AL51" s="212"/>
      <c r="AM51" s="212"/>
      <c r="AN51" s="212"/>
      <c r="AO51" s="238" t="s">
        <v>3010</v>
      </c>
      <c r="AP51" s="211"/>
      <c r="AQ51" s="211"/>
    </row>
    <row r="52" spans="1:43" s="96" customFormat="1" ht="15" customHeight="1" x14ac:dyDescent="0.25">
      <c r="A52" s="86" t="s">
        <v>221</v>
      </c>
      <c r="B52" s="91"/>
      <c r="C52" s="99" t="s">
        <v>1179</v>
      </c>
      <c r="D52" s="90" t="s">
        <v>121</v>
      </c>
      <c r="E52" s="109" t="s">
        <v>498</v>
      </c>
      <c r="F52" s="91" t="s">
        <v>722</v>
      </c>
      <c r="G52" s="91" t="s">
        <v>722</v>
      </c>
      <c r="H52" s="99" t="s">
        <v>1498</v>
      </c>
      <c r="I52" s="91" t="s">
        <v>115</v>
      </c>
      <c r="J52" s="91" t="s">
        <v>116</v>
      </c>
      <c r="K52" s="99" t="s">
        <v>268</v>
      </c>
      <c r="L52" s="114" t="s">
        <v>204</v>
      </c>
      <c r="M52" s="91" t="s">
        <v>205</v>
      </c>
      <c r="N52" s="90">
        <v>2010</v>
      </c>
      <c r="O52" s="91" t="s">
        <v>654</v>
      </c>
      <c r="P52" s="91" t="s">
        <v>590</v>
      </c>
      <c r="Q52" s="98" t="s">
        <v>121</v>
      </c>
      <c r="R52" s="169">
        <v>2011</v>
      </c>
      <c r="S52" s="106" t="s">
        <v>677</v>
      </c>
      <c r="T52" s="115" t="s">
        <v>603</v>
      </c>
      <c r="U52" s="115" t="s">
        <v>2707</v>
      </c>
      <c r="V52" s="169" t="s">
        <v>605</v>
      </c>
      <c r="W52" s="98" t="s">
        <v>2242</v>
      </c>
      <c r="X52" s="109" t="s">
        <v>1086</v>
      </c>
      <c r="Y52" s="215">
        <v>42354</v>
      </c>
      <c r="Z52" s="211">
        <v>1</v>
      </c>
      <c r="AA52" s="211">
        <v>1</v>
      </c>
      <c r="AB52" s="211">
        <v>1</v>
      </c>
      <c r="AC52" s="212">
        <v>1</v>
      </c>
      <c r="AD52" s="212">
        <v>1</v>
      </c>
      <c r="AE52" s="212">
        <v>1</v>
      </c>
      <c r="AF52" s="334">
        <f t="shared" si="0"/>
        <v>0.1</v>
      </c>
      <c r="AG52" s="212" t="s">
        <v>2705</v>
      </c>
      <c r="AH52" s="212" t="s">
        <v>599</v>
      </c>
      <c r="AI52" s="212" t="s">
        <v>2706</v>
      </c>
      <c r="AJ52" s="212" t="s">
        <v>2668</v>
      </c>
      <c r="AK52" s="212"/>
      <c r="AL52" s="212"/>
      <c r="AM52" s="212"/>
      <c r="AN52" s="212"/>
      <c r="AO52" s="238" t="s">
        <v>3010</v>
      </c>
      <c r="AP52" s="211"/>
      <c r="AQ52" s="211"/>
    </row>
    <row r="53" spans="1:43" s="96" customFormat="1" ht="15" customHeight="1" x14ac:dyDescent="0.25">
      <c r="A53" s="86" t="s">
        <v>1571</v>
      </c>
      <c r="B53" s="86"/>
      <c r="C53" s="99" t="s">
        <v>1626</v>
      </c>
      <c r="D53" s="90" t="s">
        <v>121</v>
      </c>
      <c r="E53" s="109"/>
      <c r="F53" s="86" t="s">
        <v>718</v>
      </c>
      <c r="G53" s="86" t="s">
        <v>720</v>
      </c>
      <c r="H53" s="99" t="s">
        <v>1482</v>
      </c>
      <c r="I53" s="91" t="s">
        <v>1615</v>
      </c>
      <c r="J53" s="91" t="s">
        <v>1622</v>
      </c>
      <c r="K53" s="99" t="s">
        <v>268</v>
      </c>
      <c r="L53" s="115" t="s">
        <v>1619</v>
      </c>
      <c r="M53" s="91" t="s">
        <v>131</v>
      </c>
      <c r="N53" s="90" t="s">
        <v>1631</v>
      </c>
      <c r="O53" s="91" t="s">
        <v>322</v>
      </c>
      <c r="P53" s="91" t="s">
        <v>590</v>
      </c>
      <c r="Q53" s="98" t="s">
        <v>121</v>
      </c>
      <c r="R53" s="106">
        <v>41718</v>
      </c>
      <c r="S53" s="108" t="s">
        <v>746</v>
      </c>
      <c r="T53" s="115" t="s">
        <v>603</v>
      </c>
      <c r="U53" s="91" t="s">
        <v>2708</v>
      </c>
      <c r="V53" s="174">
        <v>41905</v>
      </c>
      <c r="W53" s="98" t="s">
        <v>2242</v>
      </c>
      <c r="X53" s="109" t="s">
        <v>1086</v>
      </c>
      <c r="Y53" s="215">
        <v>42354</v>
      </c>
      <c r="Z53" s="211">
        <v>1</v>
      </c>
      <c r="AA53" s="211">
        <v>1</v>
      </c>
      <c r="AB53" s="211">
        <v>1</v>
      </c>
      <c r="AC53" s="212">
        <v>1</v>
      </c>
      <c r="AD53" s="212">
        <v>1</v>
      </c>
      <c r="AE53" s="212">
        <v>1</v>
      </c>
      <c r="AF53" s="334">
        <f t="shared" si="0"/>
        <v>0.1</v>
      </c>
      <c r="AG53" s="212" t="s">
        <v>599</v>
      </c>
      <c r="AH53" s="212" t="s">
        <v>599</v>
      </c>
      <c r="AI53" s="212" t="s">
        <v>899</v>
      </c>
      <c r="AJ53" s="212" t="s">
        <v>2689</v>
      </c>
      <c r="AK53" s="212"/>
      <c r="AL53" s="212"/>
      <c r="AM53" s="212"/>
      <c r="AN53" s="212"/>
      <c r="AO53" s="238" t="s">
        <v>3010</v>
      </c>
      <c r="AP53" s="211"/>
      <c r="AQ53" s="211"/>
    </row>
    <row r="54" spans="1:43" s="96" customFormat="1" ht="15" customHeight="1" x14ac:dyDescent="0.25">
      <c r="A54" s="87" t="s">
        <v>1571</v>
      </c>
      <c r="B54" s="91"/>
      <c r="C54" s="99" t="s">
        <v>1627</v>
      </c>
      <c r="D54" s="90" t="s">
        <v>121</v>
      </c>
      <c r="E54" s="109"/>
      <c r="F54" s="104" t="s">
        <v>1571</v>
      </c>
      <c r="G54" s="91" t="s">
        <v>1571</v>
      </c>
      <c r="H54" s="99" t="s">
        <v>2241</v>
      </c>
      <c r="I54" s="91" t="s">
        <v>1616</v>
      </c>
      <c r="J54" s="91" t="s">
        <v>1623</v>
      </c>
      <c r="K54" s="91" t="s">
        <v>2245</v>
      </c>
      <c r="L54" s="115" t="s">
        <v>1620</v>
      </c>
      <c r="M54" s="91" t="s">
        <v>744</v>
      </c>
      <c r="N54" s="90" t="s">
        <v>1637</v>
      </c>
      <c r="O54" s="91" t="s">
        <v>322</v>
      </c>
      <c r="P54" s="91" t="s">
        <v>590</v>
      </c>
      <c r="Q54" s="98" t="s">
        <v>121</v>
      </c>
      <c r="R54" s="174">
        <v>41855</v>
      </c>
      <c r="S54" s="106" t="s">
        <v>1630</v>
      </c>
      <c r="T54" s="171" t="s">
        <v>1625</v>
      </c>
      <c r="U54" s="115" t="s">
        <v>2709</v>
      </c>
      <c r="V54" s="174">
        <v>41905</v>
      </c>
      <c r="W54" s="98" t="s">
        <v>2242</v>
      </c>
      <c r="X54" s="109" t="s">
        <v>1086</v>
      </c>
      <c r="Y54" s="215">
        <v>42354</v>
      </c>
      <c r="Z54" s="211">
        <v>1</v>
      </c>
      <c r="AA54" s="211">
        <v>1</v>
      </c>
      <c r="AB54" s="211">
        <v>1</v>
      </c>
      <c r="AC54" s="212">
        <v>1</v>
      </c>
      <c r="AD54" s="212">
        <v>1</v>
      </c>
      <c r="AE54" s="212">
        <v>1</v>
      </c>
      <c r="AF54" s="334">
        <f t="shared" si="0"/>
        <v>0.1</v>
      </c>
      <c r="AG54" s="212" t="s">
        <v>599</v>
      </c>
      <c r="AH54" s="212" t="s">
        <v>599</v>
      </c>
      <c r="AI54" s="212" t="s">
        <v>2639</v>
      </c>
      <c r="AJ54" s="212" t="s">
        <v>2710</v>
      </c>
      <c r="AK54" s="212"/>
      <c r="AL54" s="212"/>
      <c r="AM54" s="212"/>
      <c r="AN54" s="212"/>
      <c r="AO54" s="238" t="s">
        <v>3010</v>
      </c>
      <c r="AP54" s="211"/>
      <c r="AQ54" s="211"/>
    </row>
    <row r="55" spans="1:43" s="96" customFormat="1" ht="15" customHeight="1" x14ac:dyDescent="0.25">
      <c r="A55" s="86" t="s">
        <v>1571</v>
      </c>
      <c r="B55" s="86"/>
      <c r="C55" s="99" t="s">
        <v>1628</v>
      </c>
      <c r="D55" s="90" t="s">
        <v>121</v>
      </c>
      <c r="E55" s="109"/>
      <c r="F55" s="86" t="s">
        <v>1571</v>
      </c>
      <c r="G55" s="86" t="s">
        <v>1571</v>
      </c>
      <c r="H55" s="99" t="s">
        <v>2241</v>
      </c>
      <c r="I55" s="91" t="s">
        <v>1617</v>
      </c>
      <c r="J55" s="91"/>
      <c r="K55" s="91" t="s">
        <v>2245</v>
      </c>
      <c r="L55" s="129"/>
      <c r="M55" s="91" t="s">
        <v>744</v>
      </c>
      <c r="N55" s="90" t="s">
        <v>1637</v>
      </c>
      <c r="O55" s="91" t="s">
        <v>322</v>
      </c>
      <c r="P55" s="91" t="s">
        <v>590</v>
      </c>
      <c r="Q55" s="98" t="s">
        <v>121</v>
      </c>
      <c r="R55" s="174">
        <v>41855</v>
      </c>
      <c r="S55" s="106" t="s">
        <v>1630</v>
      </c>
      <c r="T55" s="171" t="s">
        <v>1625</v>
      </c>
      <c r="U55" s="115" t="s">
        <v>2711</v>
      </c>
      <c r="V55" s="174">
        <v>41905</v>
      </c>
      <c r="W55" s="98" t="s">
        <v>2242</v>
      </c>
      <c r="X55" s="109" t="s">
        <v>1086</v>
      </c>
      <c r="Y55" s="215">
        <v>42354</v>
      </c>
      <c r="Z55" s="211">
        <v>1</v>
      </c>
      <c r="AA55" s="211">
        <v>1</v>
      </c>
      <c r="AB55" s="211">
        <v>1</v>
      </c>
      <c r="AC55" s="212">
        <v>1</v>
      </c>
      <c r="AD55" s="212">
        <v>1</v>
      </c>
      <c r="AE55" s="212">
        <v>1</v>
      </c>
      <c r="AF55" s="334">
        <f t="shared" si="0"/>
        <v>0.1</v>
      </c>
      <c r="AG55" s="212" t="s">
        <v>599</v>
      </c>
      <c r="AH55" s="212" t="s">
        <v>599</v>
      </c>
      <c r="AI55" s="212" t="s">
        <v>2639</v>
      </c>
      <c r="AJ55" s="212" t="s">
        <v>2710</v>
      </c>
      <c r="AK55" s="212"/>
      <c r="AL55" s="212"/>
      <c r="AM55" s="212"/>
      <c r="AN55" s="212"/>
      <c r="AO55" s="238" t="s">
        <v>3010</v>
      </c>
      <c r="AP55" s="211"/>
      <c r="AQ55" s="211"/>
    </row>
    <row r="56" spans="1:43" s="96" customFormat="1" ht="15" customHeight="1" x14ac:dyDescent="0.25">
      <c r="A56" s="87" t="s">
        <v>208</v>
      </c>
      <c r="B56" s="90" t="s">
        <v>209</v>
      </c>
      <c r="C56" s="99" t="s">
        <v>1103</v>
      </c>
      <c r="D56" s="90" t="s">
        <v>121</v>
      </c>
      <c r="E56" s="109" t="s">
        <v>498</v>
      </c>
      <c r="F56" s="104" t="s">
        <v>208</v>
      </c>
      <c r="G56" s="104" t="s">
        <v>723</v>
      </c>
      <c r="H56" s="99" t="s">
        <v>1488</v>
      </c>
      <c r="I56" s="91" t="s">
        <v>4</v>
      </c>
      <c r="J56" s="91" t="s">
        <v>5</v>
      </c>
      <c r="K56" s="91" t="s">
        <v>267</v>
      </c>
      <c r="L56" s="114" t="s">
        <v>127</v>
      </c>
      <c r="M56" s="91" t="s">
        <v>128</v>
      </c>
      <c r="N56" s="90" t="s">
        <v>613</v>
      </c>
      <c r="O56" s="91" t="s">
        <v>611</v>
      </c>
      <c r="P56" s="91" t="s">
        <v>590</v>
      </c>
      <c r="Q56" s="98" t="s">
        <v>121</v>
      </c>
      <c r="R56" s="106">
        <v>41430</v>
      </c>
      <c r="S56" s="106" t="s">
        <v>677</v>
      </c>
      <c r="T56" s="115" t="s">
        <v>603</v>
      </c>
      <c r="U56" s="115" t="s">
        <v>2445</v>
      </c>
      <c r="V56" s="169" t="s">
        <v>605</v>
      </c>
      <c r="W56" s="98" t="s">
        <v>2242</v>
      </c>
      <c r="X56" s="109" t="s">
        <v>1086</v>
      </c>
      <c r="Y56" s="215">
        <v>42352</v>
      </c>
      <c r="Z56" s="211">
        <v>1</v>
      </c>
      <c r="AA56" s="211">
        <v>1</v>
      </c>
      <c r="AB56" s="211">
        <v>1</v>
      </c>
      <c r="AC56" s="212">
        <v>1</v>
      </c>
      <c r="AD56" s="212">
        <v>1</v>
      </c>
      <c r="AE56" s="212">
        <v>1</v>
      </c>
      <c r="AF56" s="334">
        <f t="shared" si="0"/>
        <v>0.1</v>
      </c>
      <c r="AG56" s="212" t="s">
        <v>599</v>
      </c>
      <c r="AH56" s="212" t="s">
        <v>599</v>
      </c>
      <c r="AI56" s="212" t="s">
        <v>899</v>
      </c>
      <c r="AJ56" s="212" t="s">
        <v>2446</v>
      </c>
      <c r="AK56" s="212"/>
      <c r="AL56" s="212"/>
      <c r="AM56" s="212"/>
      <c r="AN56" s="212"/>
      <c r="AO56" s="238" t="s">
        <v>3010</v>
      </c>
      <c r="AP56" s="211"/>
      <c r="AQ56" s="211"/>
    </row>
    <row r="57" spans="1:43" s="96" customFormat="1" ht="15" customHeight="1" x14ac:dyDescent="0.25">
      <c r="A57" s="86" t="s">
        <v>1571</v>
      </c>
      <c r="B57" s="86"/>
      <c r="C57" s="99" t="s">
        <v>1629</v>
      </c>
      <c r="D57" s="90" t="s">
        <v>121</v>
      </c>
      <c r="E57" s="109"/>
      <c r="F57" s="86" t="s">
        <v>718</v>
      </c>
      <c r="G57" s="86" t="s">
        <v>720</v>
      </c>
      <c r="H57" s="99" t="s">
        <v>1482</v>
      </c>
      <c r="I57" s="91" t="s">
        <v>1618</v>
      </c>
      <c r="J57" s="91" t="s">
        <v>1624</v>
      </c>
      <c r="K57" s="91" t="s">
        <v>267</v>
      </c>
      <c r="L57" s="115" t="s">
        <v>1621</v>
      </c>
      <c r="M57" s="91" t="s">
        <v>207</v>
      </c>
      <c r="N57" s="90" t="s">
        <v>1637</v>
      </c>
      <c r="O57" s="91" t="s">
        <v>322</v>
      </c>
      <c r="P57" s="91" t="s">
        <v>590</v>
      </c>
      <c r="Q57" s="98" t="s">
        <v>121</v>
      </c>
      <c r="R57" s="174">
        <v>41877</v>
      </c>
      <c r="S57" s="106" t="s">
        <v>1630</v>
      </c>
      <c r="T57" s="171" t="s">
        <v>1625</v>
      </c>
      <c r="U57" s="115" t="s">
        <v>1636</v>
      </c>
      <c r="V57" s="174">
        <v>41905</v>
      </c>
      <c r="W57" s="98" t="s">
        <v>2242</v>
      </c>
      <c r="X57" s="109" t="s">
        <v>1086</v>
      </c>
      <c r="Y57" s="215">
        <v>42354</v>
      </c>
      <c r="Z57" s="210">
        <v>1</v>
      </c>
      <c r="AA57" s="211">
        <v>1</v>
      </c>
      <c r="AB57" s="211">
        <v>1</v>
      </c>
      <c r="AC57" s="212">
        <v>1</v>
      </c>
      <c r="AD57" s="212">
        <v>1</v>
      </c>
      <c r="AE57" s="212">
        <v>1</v>
      </c>
      <c r="AF57" s="334">
        <f t="shared" si="0"/>
        <v>0.1</v>
      </c>
      <c r="AG57" s="212" t="s">
        <v>599</v>
      </c>
      <c r="AH57" s="212" t="s">
        <v>599</v>
      </c>
      <c r="AI57" s="212" t="s">
        <v>2712</v>
      </c>
      <c r="AJ57" s="212" t="s">
        <v>2713</v>
      </c>
      <c r="AK57" s="212"/>
      <c r="AL57" s="212"/>
      <c r="AM57" s="212"/>
      <c r="AN57" s="212"/>
      <c r="AO57" s="238" t="s">
        <v>3010</v>
      </c>
      <c r="AP57" s="211"/>
      <c r="AQ57" s="211"/>
    </row>
    <row r="58" spans="1:43" s="96" customFormat="1" ht="15" customHeight="1" x14ac:dyDescent="0.25">
      <c r="A58" s="87" t="s">
        <v>1571</v>
      </c>
      <c r="B58" s="91"/>
      <c r="C58" s="99" t="s">
        <v>1633</v>
      </c>
      <c r="D58" s="90" t="s">
        <v>121</v>
      </c>
      <c r="E58" s="109"/>
      <c r="F58" s="104" t="s">
        <v>718</v>
      </c>
      <c r="G58" s="91" t="s">
        <v>720</v>
      </c>
      <c r="H58" s="99" t="s">
        <v>1482</v>
      </c>
      <c r="I58" s="91" t="s">
        <v>1632</v>
      </c>
      <c r="J58" s="91" t="s">
        <v>1638</v>
      </c>
      <c r="K58" s="99" t="s">
        <v>268</v>
      </c>
      <c r="L58" s="114" t="s">
        <v>1639</v>
      </c>
      <c r="M58" s="91" t="s">
        <v>207</v>
      </c>
      <c r="N58" s="90" t="s">
        <v>1640</v>
      </c>
      <c r="O58" s="86" t="s">
        <v>1641</v>
      </c>
      <c r="P58" s="91" t="s">
        <v>590</v>
      </c>
      <c r="Q58" s="98" t="s">
        <v>121</v>
      </c>
      <c r="R58" s="174">
        <v>41730</v>
      </c>
      <c r="S58" s="106" t="s">
        <v>713</v>
      </c>
      <c r="T58" s="91" t="s">
        <v>1657</v>
      </c>
      <c r="U58" s="115" t="s">
        <v>2734</v>
      </c>
      <c r="V58" s="174">
        <v>41905</v>
      </c>
      <c r="W58" s="98" t="s">
        <v>2242</v>
      </c>
      <c r="X58" s="109" t="s">
        <v>1086</v>
      </c>
      <c r="Y58" s="215">
        <v>42354</v>
      </c>
      <c r="Z58" s="210">
        <v>1</v>
      </c>
      <c r="AA58" s="211">
        <v>1</v>
      </c>
      <c r="AB58" s="211">
        <v>1</v>
      </c>
      <c r="AC58" s="212">
        <v>1</v>
      </c>
      <c r="AD58" s="212">
        <v>1</v>
      </c>
      <c r="AE58" s="212">
        <v>1</v>
      </c>
      <c r="AF58" s="334">
        <f t="shared" si="0"/>
        <v>0.1</v>
      </c>
      <c r="AG58" s="212" t="s">
        <v>599</v>
      </c>
      <c r="AH58" s="212" t="s">
        <v>599</v>
      </c>
      <c r="AI58" s="212" t="s">
        <v>2475</v>
      </c>
      <c r="AJ58" s="212" t="s">
        <v>2735</v>
      </c>
      <c r="AK58" s="212"/>
      <c r="AL58" s="212"/>
      <c r="AM58" s="212"/>
      <c r="AN58" s="212"/>
      <c r="AO58" s="238" t="s">
        <v>3010</v>
      </c>
      <c r="AP58" s="211"/>
      <c r="AQ58" s="211"/>
    </row>
    <row r="59" spans="1:43" s="96" customFormat="1" ht="15" customHeight="1" x14ac:dyDescent="0.25">
      <c r="A59" s="86" t="s">
        <v>718</v>
      </c>
      <c r="B59" s="91"/>
      <c r="C59" s="99" t="s">
        <v>1645</v>
      </c>
      <c r="D59" s="90" t="s">
        <v>121</v>
      </c>
      <c r="E59" s="109"/>
      <c r="F59" s="131" t="s">
        <v>718</v>
      </c>
      <c r="G59" s="99" t="s">
        <v>719</v>
      </c>
      <c r="H59" s="99" t="s">
        <v>1481</v>
      </c>
      <c r="I59" s="91" t="s">
        <v>1647</v>
      </c>
      <c r="J59" s="91" t="s">
        <v>1659</v>
      </c>
      <c r="K59" s="99" t="s">
        <v>268</v>
      </c>
      <c r="L59" s="114" t="s">
        <v>1653</v>
      </c>
      <c r="M59" s="91" t="s">
        <v>1655</v>
      </c>
      <c r="N59" s="187" t="s">
        <v>1660</v>
      </c>
      <c r="O59" s="91" t="s">
        <v>1656</v>
      </c>
      <c r="P59" s="91" t="s">
        <v>590</v>
      </c>
      <c r="Q59" s="98" t="s">
        <v>121</v>
      </c>
      <c r="R59" s="173">
        <v>41883</v>
      </c>
      <c r="S59" s="169" t="s">
        <v>1642</v>
      </c>
      <c r="T59" s="91" t="s">
        <v>1643</v>
      </c>
      <c r="U59" s="115" t="s">
        <v>2736</v>
      </c>
      <c r="V59" s="174">
        <v>41905</v>
      </c>
      <c r="W59" s="98" t="s">
        <v>2242</v>
      </c>
      <c r="X59" s="109" t="s">
        <v>1086</v>
      </c>
      <c r="Y59" s="215">
        <v>42354</v>
      </c>
      <c r="Z59" s="211">
        <v>1</v>
      </c>
      <c r="AA59" s="211">
        <v>1</v>
      </c>
      <c r="AB59" s="211">
        <v>1</v>
      </c>
      <c r="AC59" s="212">
        <v>1</v>
      </c>
      <c r="AD59" s="212">
        <v>1</v>
      </c>
      <c r="AE59" s="212">
        <v>1</v>
      </c>
      <c r="AF59" s="334">
        <f t="shared" si="0"/>
        <v>0.1</v>
      </c>
      <c r="AG59" s="212" t="s">
        <v>599</v>
      </c>
      <c r="AH59" s="212" t="s">
        <v>599</v>
      </c>
      <c r="AI59" s="212" t="s">
        <v>2737</v>
      </c>
      <c r="AJ59" s="212" t="s">
        <v>2738</v>
      </c>
      <c r="AK59" s="212"/>
      <c r="AL59" s="212"/>
      <c r="AM59" s="212"/>
      <c r="AN59" s="212"/>
      <c r="AO59" s="238" t="s">
        <v>3010</v>
      </c>
      <c r="AP59" s="211"/>
      <c r="AQ59" s="211"/>
    </row>
    <row r="60" spans="1:43" s="96" customFormat="1" ht="15" customHeight="1" x14ac:dyDescent="0.25">
      <c r="A60" s="217"/>
      <c r="B60" s="216"/>
      <c r="C60" s="218"/>
      <c r="D60" s="219"/>
      <c r="E60" s="220"/>
      <c r="F60" s="221"/>
      <c r="G60" s="216"/>
      <c r="H60" s="218"/>
      <c r="I60" s="216" t="s">
        <v>2494</v>
      </c>
      <c r="J60" s="228" t="s">
        <v>2499</v>
      </c>
      <c r="K60" s="216" t="s">
        <v>269</v>
      </c>
      <c r="L60" s="222" t="s">
        <v>2500</v>
      </c>
      <c r="M60" s="216" t="s">
        <v>131</v>
      </c>
      <c r="N60" s="219">
        <v>2013</v>
      </c>
      <c r="O60" s="216" t="s">
        <v>622</v>
      </c>
      <c r="P60" s="216" t="s">
        <v>590</v>
      </c>
      <c r="Q60" s="223" t="s">
        <v>121</v>
      </c>
      <c r="R60" s="224">
        <v>41687</v>
      </c>
      <c r="S60" s="224" t="s">
        <v>677</v>
      </c>
      <c r="T60" s="225" t="s">
        <v>2501</v>
      </c>
      <c r="U60" s="225" t="s">
        <v>2503</v>
      </c>
      <c r="V60" s="224">
        <v>42353</v>
      </c>
      <c r="W60" s="223"/>
      <c r="X60" s="220"/>
      <c r="Y60" s="226">
        <v>42353</v>
      </c>
      <c r="Z60" s="210">
        <v>1</v>
      </c>
      <c r="AA60" s="211">
        <v>1</v>
      </c>
      <c r="AB60" s="211">
        <v>1</v>
      </c>
      <c r="AC60" s="212">
        <v>1</v>
      </c>
      <c r="AD60" s="212">
        <v>1</v>
      </c>
      <c r="AE60" s="212">
        <v>1</v>
      </c>
      <c r="AF60" s="334">
        <f t="shared" si="0"/>
        <v>0.1</v>
      </c>
      <c r="AG60" s="212" t="s">
        <v>2515</v>
      </c>
      <c r="AH60" s="212" t="s">
        <v>2482</v>
      </c>
      <c r="AI60" s="212" t="s">
        <v>599</v>
      </c>
      <c r="AJ60" s="212" t="s">
        <v>2452</v>
      </c>
      <c r="AK60" s="212"/>
      <c r="AL60" s="212"/>
      <c r="AM60" s="212"/>
      <c r="AN60" s="212"/>
      <c r="AO60" s="238" t="s">
        <v>3010</v>
      </c>
      <c r="AP60" s="211"/>
      <c r="AQ60" s="211"/>
    </row>
    <row r="61" spans="1:43" s="96" customFormat="1" ht="15" customHeight="1" x14ac:dyDescent="0.25">
      <c r="A61" s="217"/>
      <c r="B61" s="216"/>
      <c r="C61" s="218"/>
      <c r="D61" s="219"/>
      <c r="E61" s="220"/>
      <c r="F61" s="221"/>
      <c r="G61" s="216"/>
      <c r="H61" s="218"/>
      <c r="I61" s="216" t="s">
        <v>2495</v>
      </c>
      <c r="J61" s="228" t="s">
        <v>2504</v>
      </c>
      <c r="K61" s="216" t="s">
        <v>269</v>
      </c>
      <c r="L61" s="222" t="s">
        <v>2505</v>
      </c>
      <c r="M61" s="216" t="s">
        <v>131</v>
      </c>
      <c r="N61" s="219">
        <v>2013</v>
      </c>
      <c r="O61" s="216" t="s">
        <v>622</v>
      </c>
      <c r="P61" s="216" t="s">
        <v>590</v>
      </c>
      <c r="Q61" s="223" t="s">
        <v>121</v>
      </c>
      <c r="R61" s="224">
        <v>41687</v>
      </c>
      <c r="S61" s="224" t="s">
        <v>677</v>
      </c>
      <c r="T61" s="225" t="s">
        <v>2501</v>
      </c>
      <c r="U61" s="225" t="s">
        <v>2502</v>
      </c>
      <c r="V61" s="224">
        <v>42353</v>
      </c>
      <c r="W61" s="223"/>
      <c r="X61" s="220"/>
      <c r="Y61" s="226">
        <v>42353</v>
      </c>
      <c r="Z61" s="211">
        <v>1</v>
      </c>
      <c r="AA61" s="211">
        <v>1</v>
      </c>
      <c r="AB61" s="211">
        <v>1</v>
      </c>
      <c r="AC61" s="212">
        <v>1</v>
      </c>
      <c r="AD61" s="212">
        <v>1</v>
      </c>
      <c r="AE61" s="212">
        <v>1</v>
      </c>
      <c r="AF61" s="334">
        <f t="shared" si="0"/>
        <v>0.1</v>
      </c>
      <c r="AG61" s="212" t="s">
        <v>2515</v>
      </c>
      <c r="AH61" s="212" t="s">
        <v>2482</v>
      </c>
      <c r="AI61" s="212" t="s">
        <v>599</v>
      </c>
      <c r="AJ61" s="212" t="s">
        <v>2452</v>
      </c>
      <c r="AK61" s="212"/>
      <c r="AL61" s="212"/>
      <c r="AM61" s="212"/>
      <c r="AN61" s="212"/>
      <c r="AO61" s="238" t="s">
        <v>3010</v>
      </c>
      <c r="AP61" s="211"/>
      <c r="AQ61" s="211"/>
    </row>
    <row r="62" spans="1:43" s="96" customFormat="1" ht="15" customHeight="1" x14ac:dyDescent="0.25">
      <c r="A62" s="217"/>
      <c r="B62" s="216"/>
      <c r="C62" s="218"/>
      <c r="D62" s="219"/>
      <c r="E62" s="220"/>
      <c r="F62" s="221"/>
      <c r="G62" s="216"/>
      <c r="H62" s="218"/>
      <c r="I62" s="216" t="s">
        <v>2496</v>
      </c>
      <c r="J62" s="216" t="s">
        <v>2506</v>
      </c>
      <c r="K62" s="216" t="s">
        <v>269</v>
      </c>
      <c r="L62" s="222" t="s">
        <v>2507</v>
      </c>
      <c r="M62" s="216" t="s">
        <v>131</v>
      </c>
      <c r="N62" s="219">
        <v>2013</v>
      </c>
      <c r="O62" s="216" t="s">
        <v>622</v>
      </c>
      <c r="P62" s="216" t="s">
        <v>590</v>
      </c>
      <c r="Q62" s="223" t="s">
        <v>121</v>
      </c>
      <c r="R62" s="224">
        <v>41687</v>
      </c>
      <c r="S62" s="224" t="s">
        <v>677</v>
      </c>
      <c r="T62" s="225" t="s">
        <v>2501</v>
      </c>
      <c r="U62" s="225" t="s">
        <v>2508</v>
      </c>
      <c r="V62" s="224">
        <v>42353</v>
      </c>
      <c r="W62" s="223"/>
      <c r="X62" s="220"/>
      <c r="Y62" s="226">
        <v>42353</v>
      </c>
      <c r="Z62" s="210">
        <v>1</v>
      </c>
      <c r="AA62" s="211">
        <v>1</v>
      </c>
      <c r="AB62" s="211">
        <v>1</v>
      </c>
      <c r="AC62" s="212">
        <v>1</v>
      </c>
      <c r="AD62" s="212">
        <v>1</v>
      </c>
      <c r="AE62" s="212">
        <v>1</v>
      </c>
      <c r="AF62" s="334">
        <f t="shared" si="0"/>
        <v>0.1</v>
      </c>
      <c r="AG62" s="212" t="s">
        <v>2515</v>
      </c>
      <c r="AH62" s="212" t="s">
        <v>2482</v>
      </c>
      <c r="AI62" s="212" t="s">
        <v>599</v>
      </c>
      <c r="AJ62" s="212" t="s">
        <v>2452</v>
      </c>
      <c r="AK62" s="212"/>
      <c r="AL62" s="212"/>
      <c r="AM62" s="212"/>
      <c r="AN62" s="212"/>
      <c r="AO62" s="238" t="s">
        <v>3010</v>
      </c>
      <c r="AP62" s="211"/>
      <c r="AQ62" s="211"/>
    </row>
    <row r="63" spans="1:43" s="96" customFormat="1" ht="15" customHeight="1" x14ac:dyDescent="0.25">
      <c r="A63" s="217"/>
      <c r="B63" s="216"/>
      <c r="C63" s="218"/>
      <c r="D63" s="219"/>
      <c r="E63" s="220"/>
      <c r="F63" s="221"/>
      <c r="G63" s="216"/>
      <c r="H63" s="218"/>
      <c r="I63" s="216" t="s">
        <v>2498</v>
      </c>
      <c r="J63" s="228" t="s">
        <v>2512</v>
      </c>
      <c r="K63" s="216" t="s">
        <v>269</v>
      </c>
      <c r="L63" s="222" t="s">
        <v>2513</v>
      </c>
      <c r="M63" s="216" t="s">
        <v>131</v>
      </c>
      <c r="N63" s="219">
        <v>2013</v>
      </c>
      <c r="O63" s="216" t="s">
        <v>622</v>
      </c>
      <c r="P63" s="216" t="s">
        <v>590</v>
      </c>
      <c r="Q63" s="223" t="s">
        <v>121</v>
      </c>
      <c r="R63" s="224">
        <v>41687</v>
      </c>
      <c r="S63" s="224" t="s">
        <v>677</v>
      </c>
      <c r="T63" s="225" t="s">
        <v>2501</v>
      </c>
      <c r="U63" s="225" t="s">
        <v>2514</v>
      </c>
      <c r="V63" s="224">
        <v>42353</v>
      </c>
      <c r="W63" s="223"/>
      <c r="X63" s="220"/>
      <c r="Y63" s="226">
        <v>42353</v>
      </c>
      <c r="Z63" s="210">
        <v>1</v>
      </c>
      <c r="AA63" s="211">
        <v>1</v>
      </c>
      <c r="AB63" s="211">
        <v>1</v>
      </c>
      <c r="AC63" s="212">
        <v>1</v>
      </c>
      <c r="AD63" s="212">
        <v>1</v>
      </c>
      <c r="AE63" s="212">
        <v>1</v>
      </c>
      <c r="AF63" s="334">
        <f t="shared" si="0"/>
        <v>0.1</v>
      </c>
      <c r="AG63" s="212" t="s">
        <v>2515</v>
      </c>
      <c r="AH63" s="212" t="s">
        <v>2482</v>
      </c>
      <c r="AI63" s="212" t="s">
        <v>599</v>
      </c>
      <c r="AJ63" s="212" t="s">
        <v>2452</v>
      </c>
      <c r="AK63" s="212"/>
      <c r="AL63" s="212"/>
      <c r="AM63" s="212"/>
      <c r="AN63" s="212"/>
      <c r="AO63" s="238" t="s">
        <v>3010</v>
      </c>
      <c r="AP63" s="211"/>
      <c r="AQ63" s="211"/>
    </row>
    <row r="64" spans="1:43" s="96" customFormat="1" ht="15" customHeight="1" x14ac:dyDescent="0.25">
      <c r="A64" s="217"/>
      <c r="B64" s="216"/>
      <c r="C64" s="218"/>
      <c r="D64" s="219"/>
      <c r="E64" s="220"/>
      <c r="F64" s="221"/>
      <c r="G64" s="216"/>
      <c r="H64" s="218"/>
      <c r="I64" s="216" t="s">
        <v>2497</v>
      </c>
      <c r="J64" s="228" t="s">
        <v>2509</v>
      </c>
      <c r="K64" s="216" t="s">
        <v>269</v>
      </c>
      <c r="L64" s="222" t="s">
        <v>2510</v>
      </c>
      <c r="M64" s="216" t="s">
        <v>131</v>
      </c>
      <c r="N64" s="219">
        <v>2013</v>
      </c>
      <c r="O64" s="216" t="s">
        <v>622</v>
      </c>
      <c r="P64" s="216" t="s">
        <v>590</v>
      </c>
      <c r="Q64" s="223" t="s">
        <v>121</v>
      </c>
      <c r="R64" s="224">
        <v>41687</v>
      </c>
      <c r="S64" s="224" t="s">
        <v>677</v>
      </c>
      <c r="T64" s="225" t="s">
        <v>2501</v>
      </c>
      <c r="U64" s="225" t="s">
        <v>2511</v>
      </c>
      <c r="V64" s="224">
        <v>42353</v>
      </c>
      <c r="W64" s="223"/>
      <c r="X64" s="220"/>
      <c r="Y64" s="226">
        <v>42353</v>
      </c>
      <c r="Z64" s="211">
        <v>1</v>
      </c>
      <c r="AA64" s="211">
        <v>1</v>
      </c>
      <c r="AB64" s="211">
        <v>1</v>
      </c>
      <c r="AC64" s="212">
        <v>1</v>
      </c>
      <c r="AD64" s="212">
        <v>1</v>
      </c>
      <c r="AE64" s="212">
        <v>1</v>
      </c>
      <c r="AF64" s="334">
        <f t="shared" si="0"/>
        <v>0.1</v>
      </c>
      <c r="AG64" s="212" t="s">
        <v>2515</v>
      </c>
      <c r="AH64" s="212" t="s">
        <v>2482</v>
      </c>
      <c r="AI64" s="212" t="s">
        <v>599</v>
      </c>
      <c r="AJ64" s="212" t="s">
        <v>2452</v>
      </c>
      <c r="AK64" s="212"/>
      <c r="AL64" s="238"/>
      <c r="AM64" s="212"/>
      <c r="AN64" s="212"/>
      <c r="AO64" s="238" t="s">
        <v>3010</v>
      </c>
      <c r="AP64" s="211"/>
      <c r="AQ64" s="211"/>
    </row>
    <row r="65" spans="1:43" s="96" customFormat="1" ht="15" customHeight="1" x14ac:dyDescent="0.25">
      <c r="A65" s="217"/>
      <c r="B65" s="216"/>
      <c r="C65" s="218"/>
      <c r="D65" s="219"/>
      <c r="E65" s="220"/>
      <c r="F65" s="221"/>
      <c r="G65" s="216"/>
      <c r="H65" s="218"/>
      <c r="I65" s="216" t="s">
        <v>2628</v>
      </c>
      <c r="J65" s="216" t="s">
        <v>2635</v>
      </c>
      <c r="K65" s="216" t="s">
        <v>287</v>
      </c>
      <c r="L65" s="222" t="s">
        <v>2636</v>
      </c>
      <c r="M65" s="216" t="s">
        <v>131</v>
      </c>
      <c r="N65" s="219" t="s">
        <v>2595</v>
      </c>
      <c r="O65" s="216" t="s">
        <v>322</v>
      </c>
      <c r="P65" s="216"/>
      <c r="Q65" s="223" t="s">
        <v>121</v>
      </c>
      <c r="R65" s="224"/>
      <c r="S65" s="224" t="s">
        <v>677</v>
      </c>
      <c r="T65" s="225" t="s">
        <v>2637</v>
      </c>
      <c r="U65" s="225" t="s">
        <v>2638</v>
      </c>
      <c r="V65" s="224">
        <v>42354</v>
      </c>
      <c r="W65" s="223"/>
      <c r="X65" s="220"/>
      <c r="Y65" s="226">
        <v>42354</v>
      </c>
      <c r="Z65" s="211">
        <v>1</v>
      </c>
      <c r="AA65" s="211">
        <v>1</v>
      </c>
      <c r="AB65" s="211">
        <v>1</v>
      </c>
      <c r="AC65" s="212">
        <v>1</v>
      </c>
      <c r="AD65" s="212">
        <v>1</v>
      </c>
      <c r="AE65" s="212">
        <v>1</v>
      </c>
      <c r="AF65" s="334">
        <f t="shared" si="0"/>
        <v>0.1</v>
      </c>
      <c r="AG65" s="212" t="s">
        <v>599</v>
      </c>
      <c r="AH65" s="212" t="s">
        <v>599</v>
      </c>
      <c r="AI65" s="212" t="s">
        <v>2639</v>
      </c>
      <c r="AJ65" s="212" t="s">
        <v>2640</v>
      </c>
      <c r="AK65" s="212"/>
      <c r="AL65" s="238"/>
      <c r="AM65" s="212"/>
      <c r="AN65" s="212"/>
      <c r="AO65" s="238" t="s">
        <v>3010</v>
      </c>
      <c r="AP65" s="211"/>
      <c r="AQ65" s="211"/>
    </row>
    <row r="66" spans="1:43" s="96" customFormat="1" ht="15" customHeight="1" x14ac:dyDescent="0.25">
      <c r="A66" s="217"/>
      <c r="B66" s="216"/>
      <c r="C66" s="218"/>
      <c r="D66" s="219"/>
      <c r="E66" s="220"/>
      <c r="F66" s="221"/>
      <c r="G66" s="216"/>
      <c r="H66" s="218"/>
      <c r="I66" s="216" t="s">
        <v>2627</v>
      </c>
      <c r="J66" s="228" t="s">
        <v>2631</v>
      </c>
      <c r="K66" s="216" t="s">
        <v>267</v>
      </c>
      <c r="L66" s="222" t="s">
        <v>2632</v>
      </c>
      <c r="M66" s="216" t="s">
        <v>131</v>
      </c>
      <c r="N66" s="219" t="s">
        <v>2608</v>
      </c>
      <c r="O66" s="216" t="s">
        <v>2633</v>
      </c>
      <c r="P66" s="216"/>
      <c r="Q66" s="223" t="s">
        <v>121</v>
      </c>
      <c r="R66" s="224"/>
      <c r="S66" s="224" t="s">
        <v>677</v>
      </c>
      <c r="T66" s="225" t="s">
        <v>2625</v>
      </c>
      <c r="U66" s="225" t="s">
        <v>2634</v>
      </c>
      <c r="V66" s="224">
        <v>42354</v>
      </c>
      <c r="W66" s="223"/>
      <c r="X66" s="220"/>
      <c r="Y66" s="226">
        <v>42354</v>
      </c>
      <c r="Z66" s="211">
        <v>1</v>
      </c>
      <c r="AA66" s="211">
        <v>1</v>
      </c>
      <c r="AB66" s="211">
        <v>1</v>
      </c>
      <c r="AC66" s="212">
        <v>1</v>
      </c>
      <c r="AD66" s="212">
        <v>1</v>
      </c>
      <c r="AE66" s="212">
        <v>1</v>
      </c>
      <c r="AF66" s="334">
        <f t="shared" si="0"/>
        <v>0.1</v>
      </c>
      <c r="AG66" s="212" t="s">
        <v>599</v>
      </c>
      <c r="AH66" s="212" t="s">
        <v>599</v>
      </c>
      <c r="AI66" s="212" t="s">
        <v>899</v>
      </c>
      <c r="AJ66" s="212" t="s">
        <v>2452</v>
      </c>
      <c r="AK66" s="212"/>
      <c r="AL66" s="238"/>
      <c r="AM66" s="238"/>
      <c r="AN66" s="238"/>
      <c r="AO66" s="238" t="s">
        <v>3010</v>
      </c>
      <c r="AP66" s="211"/>
      <c r="AQ66" s="211"/>
    </row>
    <row r="67" spans="1:43" s="96" customFormat="1" ht="15" customHeight="1" x14ac:dyDescent="0.25">
      <c r="A67" s="217"/>
      <c r="B67" s="216"/>
      <c r="C67" s="218"/>
      <c r="D67" s="219"/>
      <c r="E67" s="220"/>
      <c r="F67" s="221"/>
      <c r="G67" s="216"/>
      <c r="H67" s="218"/>
      <c r="I67" s="216" t="s">
        <v>2592</v>
      </c>
      <c r="J67" s="228" t="s">
        <v>2593</v>
      </c>
      <c r="K67" s="216" t="s">
        <v>268</v>
      </c>
      <c r="L67" s="222" t="s">
        <v>2594</v>
      </c>
      <c r="M67" s="216" t="s">
        <v>131</v>
      </c>
      <c r="N67" s="219" t="s">
        <v>2595</v>
      </c>
      <c r="O67" s="230" t="s">
        <v>2596</v>
      </c>
      <c r="P67" s="216"/>
      <c r="Q67" s="223" t="s">
        <v>121</v>
      </c>
      <c r="R67" s="224"/>
      <c r="S67" s="231" t="s">
        <v>677</v>
      </c>
      <c r="T67" s="225" t="s">
        <v>2597</v>
      </c>
      <c r="U67" s="225" t="s">
        <v>2598</v>
      </c>
      <c r="V67" s="224">
        <v>42353</v>
      </c>
      <c r="W67" s="223"/>
      <c r="X67" s="220"/>
      <c r="Y67" s="226">
        <v>42353</v>
      </c>
      <c r="Z67" s="211">
        <v>1</v>
      </c>
      <c r="AA67" s="212">
        <v>1</v>
      </c>
      <c r="AB67" s="212">
        <v>1</v>
      </c>
      <c r="AC67" s="212">
        <v>1</v>
      </c>
      <c r="AD67" s="212">
        <v>1</v>
      </c>
      <c r="AE67" s="212">
        <v>1</v>
      </c>
      <c r="AF67" s="334">
        <f t="shared" si="0"/>
        <v>0.1</v>
      </c>
      <c r="AG67" s="212" t="s">
        <v>599</v>
      </c>
      <c r="AH67" s="212" t="s">
        <v>599</v>
      </c>
      <c r="AI67" s="212" t="s">
        <v>2451</v>
      </c>
      <c r="AJ67" s="212" t="s">
        <v>2599</v>
      </c>
      <c r="AK67" s="212"/>
      <c r="AL67" s="238"/>
      <c r="AM67" s="238"/>
      <c r="AN67" s="238"/>
      <c r="AO67" s="238" t="s">
        <v>3010</v>
      </c>
      <c r="AP67" s="211"/>
      <c r="AQ67" s="211"/>
    </row>
    <row r="68" spans="1:43" s="96" customFormat="1" ht="15" customHeight="1" x14ac:dyDescent="0.25">
      <c r="A68" s="217"/>
      <c r="B68" s="216"/>
      <c r="C68" s="218"/>
      <c r="D68" s="219"/>
      <c r="E68" s="220"/>
      <c r="F68" s="221"/>
      <c r="G68" s="216"/>
      <c r="H68" s="218"/>
      <c r="I68" s="216" t="s">
        <v>2642</v>
      </c>
      <c r="J68" s="228" t="s">
        <v>2643</v>
      </c>
      <c r="K68" s="216" t="s">
        <v>268</v>
      </c>
      <c r="L68" s="222" t="s">
        <v>2644</v>
      </c>
      <c r="M68" s="216" t="s">
        <v>745</v>
      </c>
      <c r="N68" s="219" t="s">
        <v>2645</v>
      </c>
      <c r="O68" s="216" t="s">
        <v>2646</v>
      </c>
      <c r="P68" s="216"/>
      <c r="Q68" s="223" t="s">
        <v>121</v>
      </c>
      <c r="R68" s="224"/>
      <c r="S68" s="224" t="s">
        <v>677</v>
      </c>
      <c r="T68" s="225" t="s">
        <v>2625</v>
      </c>
      <c r="U68" s="225" t="s">
        <v>2647</v>
      </c>
      <c r="V68" s="224">
        <v>42354</v>
      </c>
      <c r="W68" s="223"/>
      <c r="X68" s="220"/>
      <c r="Y68" s="226">
        <v>42354</v>
      </c>
      <c r="Z68" s="211">
        <v>1</v>
      </c>
      <c r="AA68" s="211">
        <v>1</v>
      </c>
      <c r="AB68" s="211">
        <v>1</v>
      </c>
      <c r="AC68" s="212">
        <v>1</v>
      </c>
      <c r="AD68" s="212">
        <v>1</v>
      </c>
      <c r="AE68" s="212">
        <v>1</v>
      </c>
      <c r="AF68" s="334">
        <f t="shared" ref="AF68:AF97" si="1">(Z68*AA68*AB68*AC68*AD68*AE68)/10</f>
        <v>0.1</v>
      </c>
      <c r="AG68" s="212" t="s">
        <v>2648</v>
      </c>
      <c r="AH68" s="212" t="s">
        <v>599</v>
      </c>
      <c r="AI68" s="212" t="s">
        <v>2620</v>
      </c>
      <c r="AJ68" s="212" t="s">
        <v>2478</v>
      </c>
      <c r="AK68" s="212"/>
      <c r="AL68" s="238"/>
      <c r="AM68" s="238"/>
      <c r="AN68" s="238"/>
      <c r="AO68" s="238" t="s">
        <v>3010</v>
      </c>
      <c r="AP68" s="211"/>
      <c r="AQ68" s="211"/>
    </row>
    <row r="69" spans="1:43" s="96" customFormat="1" ht="15" customHeight="1" x14ac:dyDescent="0.25">
      <c r="A69" s="322"/>
      <c r="B69" s="259"/>
      <c r="C69" s="323"/>
      <c r="D69" s="262"/>
      <c r="E69" s="324"/>
      <c r="F69" s="325"/>
      <c r="G69" s="259"/>
      <c r="H69" s="323"/>
      <c r="I69" s="216" t="s">
        <v>2629</v>
      </c>
      <c r="J69" s="228" t="s">
        <v>2653</v>
      </c>
      <c r="K69" s="216" t="s">
        <v>287</v>
      </c>
      <c r="L69" s="222" t="s">
        <v>2654</v>
      </c>
      <c r="M69" s="216" t="s">
        <v>131</v>
      </c>
      <c r="N69" s="219" t="s">
        <v>2595</v>
      </c>
      <c r="O69" s="216" t="s">
        <v>2646</v>
      </c>
      <c r="P69" s="216"/>
      <c r="Q69" s="223" t="s">
        <v>121</v>
      </c>
      <c r="R69" s="224"/>
      <c r="S69" s="224" t="s">
        <v>677</v>
      </c>
      <c r="T69" s="225" t="s">
        <v>2625</v>
      </c>
      <c r="U69" s="225" t="s">
        <v>2655</v>
      </c>
      <c r="V69" s="224">
        <v>42354</v>
      </c>
      <c r="W69" s="223"/>
      <c r="X69" s="220"/>
      <c r="Y69" s="226">
        <v>42354</v>
      </c>
      <c r="Z69" s="211">
        <v>1</v>
      </c>
      <c r="AA69" s="211">
        <v>1</v>
      </c>
      <c r="AB69" s="211">
        <v>1</v>
      </c>
      <c r="AC69" s="212">
        <v>1</v>
      </c>
      <c r="AD69" s="212">
        <v>1</v>
      </c>
      <c r="AE69" s="212">
        <v>1</v>
      </c>
      <c r="AF69" s="334">
        <f t="shared" si="1"/>
        <v>0.1</v>
      </c>
      <c r="AG69" s="212"/>
      <c r="AH69" s="212"/>
      <c r="AI69" s="212"/>
      <c r="AJ69" s="212"/>
      <c r="AK69" s="212"/>
      <c r="AL69" s="238"/>
      <c r="AM69" s="238"/>
      <c r="AN69" s="238"/>
      <c r="AO69" s="238" t="s">
        <v>3010</v>
      </c>
      <c r="AP69" s="211"/>
      <c r="AQ69" s="211"/>
    </row>
    <row r="70" spans="1:43" s="96" customFormat="1" ht="15" customHeight="1" x14ac:dyDescent="0.25">
      <c r="A70" s="217"/>
      <c r="B70" s="216"/>
      <c r="C70" s="218"/>
      <c r="D70" s="219"/>
      <c r="E70" s="220"/>
      <c r="F70" s="221"/>
      <c r="G70" s="216"/>
      <c r="H70" s="218"/>
      <c r="I70" s="216" t="s">
        <v>2562</v>
      </c>
      <c r="J70" s="216" t="s">
        <v>2563</v>
      </c>
      <c r="K70" s="216" t="s">
        <v>269</v>
      </c>
      <c r="L70" s="222" t="s">
        <v>2564</v>
      </c>
      <c r="M70" s="216" t="s">
        <v>2565</v>
      </c>
      <c r="N70" s="219" t="s">
        <v>2566</v>
      </c>
      <c r="O70" s="230" t="s">
        <v>844</v>
      </c>
      <c r="P70" s="216"/>
      <c r="Q70" s="223" t="s">
        <v>121</v>
      </c>
      <c r="R70" s="224"/>
      <c r="S70" s="231" t="s">
        <v>677</v>
      </c>
      <c r="T70" s="232" t="s">
        <v>2525</v>
      </c>
      <c r="U70" s="225" t="s">
        <v>2567</v>
      </c>
      <c r="V70" s="224">
        <v>42353</v>
      </c>
      <c r="W70" s="223"/>
      <c r="X70" s="220"/>
      <c r="Y70" s="226">
        <v>42353</v>
      </c>
      <c r="Z70" s="211">
        <v>1</v>
      </c>
      <c r="AA70" s="212">
        <v>1</v>
      </c>
      <c r="AB70" s="212">
        <v>1</v>
      </c>
      <c r="AC70" s="212">
        <v>1</v>
      </c>
      <c r="AD70" s="212">
        <v>1</v>
      </c>
      <c r="AE70" s="212">
        <v>1</v>
      </c>
      <c r="AF70" s="334">
        <f t="shared" si="1"/>
        <v>0.1</v>
      </c>
      <c r="AG70" s="212" t="s">
        <v>2519</v>
      </c>
      <c r="AH70" s="212" t="s">
        <v>2482</v>
      </c>
      <c r="AI70" s="212" t="s">
        <v>599</v>
      </c>
      <c r="AJ70" s="212" t="s">
        <v>2452</v>
      </c>
      <c r="AK70" s="212"/>
      <c r="AL70" s="238"/>
      <c r="AM70" s="238"/>
      <c r="AN70" s="238"/>
      <c r="AO70" s="238" t="s">
        <v>3010</v>
      </c>
      <c r="AP70" s="211"/>
      <c r="AQ70" s="211"/>
    </row>
    <row r="71" spans="1:43" s="96" customFormat="1" ht="15" customHeight="1" x14ac:dyDescent="0.25">
      <c r="A71" s="217"/>
      <c r="B71" s="216"/>
      <c r="C71" s="218"/>
      <c r="D71" s="219"/>
      <c r="E71" s="220"/>
      <c r="F71" s="221"/>
      <c r="G71" s="216"/>
      <c r="H71" s="218"/>
      <c r="I71" s="216" t="s">
        <v>2568</v>
      </c>
      <c r="J71" s="216" t="s">
        <v>2569</v>
      </c>
      <c r="K71" s="216" t="s">
        <v>269</v>
      </c>
      <c r="L71" s="222" t="s">
        <v>2570</v>
      </c>
      <c r="M71" s="216" t="s">
        <v>2565</v>
      </c>
      <c r="N71" s="219" t="s">
        <v>2524</v>
      </c>
      <c r="O71" s="230" t="s">
        <v>844</v>
      </c>
      <c r="P71" s="216"/>
      <c r="Q71" s="223" t="s">
        <v>121</v>
      </c>
      <c r="R71" s="224"/>
      <c r="S71" s="231" t="s">
        <v>677</v>
      </c>
      <c r="T71" s="232" t="s">
        <v>2525</v>
      </c>
      <c r="U71" s="225" t="s">
        <v>2571</v>
      </c>
      <c r="V71" s="224">
        <v>42353</v>
      </c>
      <c r="W71" s="223"/>
      <c r="X71" s="220"/>
      <c r="Y71" s="226">
        <v>42353</v>
      </c>
      <c r="Z71" s="211">
        <v>1</v>
      </c>
      <c r="AA71" s="212">
        <v>1</v>
      </c>
      <c r="AB71" s="212">
        <v>1</v>
      </c>
      <c r="AC71" s="212">
        <v>1</v>
      </c>
      <c r="AD71" s="212">
        <v>1</v>
      </c>
      <c r="AE71" s="212">
        <v>1</v>
      </c>
      <c r="AF71" s="334">
        <f t="shared" si="1"/>
        <v>0.1</v>
      </c>
      <c r="AG71" s="212" t="s">
        <v>2554</v>
      </c>
      <c r="AH71" s="212" t="s">
        <v>2482</v>
      </c>
      <c r="AI71" s="212" t="s">
        <v>599</v>
      </c>
      <c r="AJ71" s="212" t="s">
        <v>2452</v>
      </c>
      <c r="AK71" s="212"/>
      <c r="AL71" s="212" t="s">
        <v>2891</v>
      </c>
      <c r="AM71" s="238"/>
      <c r="AN71" s="238"/>
      <c r="AO71" s="238" t="s">
        <v>3010</v>
      </c>
      <c r="AP71" s="211"/>
      <c r="AQ71" s="211"/>
    </row>
    <row r="72" spans="1:43" s="96" customFormat="1" ht="15" customHeight="1" x14ac:dyDescent="0.25">
      <c r="A72" s="217"/>
      <c r="B72" s="216"/>
      <c r="C72" s="218"/>
      <c r="D72" s="219"/>
      <c r="E72" s="220"/>
      <c r="F72" s="221"/>
      <c r="G72" s="216"/>
      <c r="H72" s="218"/>
      <c r="I72" s="216" t="s">
        <v>2572</v>
      </c>
      <c r="J72" s="228" t="s">
        <v>2573</v>
      </c>
      <c r="K72" s="216" t="s">
        <v>269</v>
      </c>
      <c r="L72" s="222" t="s">
        <v>2574</v>
      </c>
      <c r="M72" s="216" t="s">
        <v>2565</v>
      </c>
      <c r="N72" s="219" t="s">
        <v>2524</v>
      </c>
      <c r="O72" s="230" t="s">
        <v>844</v>
      </c>
      <c r="P72" s="216"/>
      <c r="Q72" s="223" t="s">
        <v>121</v>
      </c>
      <c r="R72" s="224"/>
      <c r="S72" s="231" t="s">
        <v>677</v>
      </c>
      <c r="T72" s="232" t="s">
        <v>2525</v>
      </c>
      <c r="U72" s="225" t="s">
        <v>2575</v>
      </c>
      <c r="V72" s="224">
        <v>42353</v>
      </c>
      <c r="W72" s="223"/>
      <c r="X72" s="220"/>
      <c r="Y72" s="226">
        <v>42353</v>
      </c>
      <c r="Z72" s="211">
        <v>1</v>
      </c>
      <c r="AA72" s="212">
        <v>1</v>
      </c>
      <c r="AB72" s="212">
        <v>1</v>
      </c>
      <c r="AC72" s="212">
        <v>1</v>
      </c>
      <c r="AD72" s="212">
        <v>1</v>
      </c>
      <c r="AE72" s="212">
        <v>1</v>
      </c>
      <c r="AF72" s="334">
        <f t="shared" si="1"/>
        <v>0.1</v>
      </c>
      <c r="AG72" s="212" t="s">
        <v>2554</v>
      </c>
      <c r="AH72" s="212" t="s">
        <v>2482</v>
      </c>
      <c r="AI72" s="212" t="s">
        <v>599</v>
      </c>
      <c r="AJ72" s="212" t="s">
        <v>2452</v>
      </c>
      <c r="AK72" s="212"/>
      <c r="AL72" s="212" t="s">
        <v>2891</v>
      </c>
      <c r="AM72" s="238"/>
      <c r="AN72" s="238"/>
      <c r="AO72" s="238" t="s">
        <v>3010</v>
      </c>
      <c r="AP72" s="211"/>
      <c r="AQ72" s="211"/>
    </row>
    <row r="73" spans="1:43" s="96" customFormat="1" ht="15" customHeight="1" x14ac:dyDescent="0.25">
      <c r="A73" s="217"/>
      <c r="B73" s="216"/>
      <c r="C73" s="218"/>
      <c r="D73" s="219"/>
      <c r="E73" s="220"/>
      <c r="F73" s="221"/>
      <c r="G73" s="216"/>
      <c r="H73" s="218"/>
      <c r="I73" s="216" t="s">
        <v>2600</v>
      </c>
      <c r="J73" s="228" t="s">
        <v>2601</v>
      </c>
      <c r="K73" s="216" t="s">
        <v>268</v>
      </c>
      <c r="L73" s="222" t="s">
        <v>2602</v>
      </c>
      <c r="M73" s="216" t="s">
        <v>131</v>
      </c>
      <c r="N73" s="219" t="s">
        <v>2595</v>
      </c>
      <c r="O73" s="230" t="s">
        <v>2596</v>
      </c>
      <c r="P73" s="216"/>
      <c r="Q73" s="223" t="s">
        <v>121</v>
      </c>
      <c r="R73" s="224"/>
      <c r="S73" s="231" t="s">
        <v>677</v>
      </c>
      <c r="T73" s="225" t="s">
        <v>2597</v>
      </c>
      <c r="U73" s="225" t="s">
        <v>2603</v>
      </c>
      <c r="V73" s="224">
        <v>42353</v>
      </c>
      <c r="W73" s="223"/>
      <c r="X73" s="220"/>
      <c r="Y73" s="226">
        <v>42353</v>
      </c>
      <c r="Z73" s="211">
        <v>1</v>
      </c>
      <c r="AA73" s="212">
        <v>1</v>
      </c>
      <c r="AB73" s="212">
        <v>1</v>
      </c>
      <c r="AC73" s="212">
        <v>1</v>
      </c>
      <c r="AD73" s="212">
        <v>1</v>
      </c>
      <c r="AE73" s="212">
        <v>1</v>
      </c>
      <c r="AF73" s="334">
        <f t="shared" si="1"/>
        <v>0.1</v>
      </c>
      <c r="AG73" s="212" t="s">
        <v>599</v>
      </c>
      <c r="AH73" s="212" t="s">
        <v>599</v>
      </c>
      <c r="AI73" s="212" t="s">
        <v>2451</v>
      </c>
      <c r="AJ73" s="212" t="s">
        <v>2604</v>
      </c>
      <c r="AK73" s="212"/>
      <c r="AL73" s="212"/>
      <c r="AM73" s="238"/>
      <c r="AN73" s="238"/>
      <c r="AO73" s="238" t="s">
        <v>3010</v>
      </c>
      <c r="AP73" s="211"/>
      <c r="AQ73" s="211"/>
    </row>
    <row r="74" spans="1:43" s="96" customFormat="1" ht="15" customHeight="1" x14ac:dyDescent="0.25">
      <c r="A74" s="217"/>
      <c r="B74" s="216"/>
      <c r="C74" s="218"/>
      <c r="D74" s="219"/>
      <c r="E74" s="220"/>
      <c r="F74" s="221"/>
      <c r="G74" s="216"/>
      <c r="H74" s="218"/>
      <c r="I74" s="216" t="s">
        <v>2641</v>
      </c>
      <c r="J74" s="216" t="s">
        <v>2658</v>
      </c>
      <c r="K74" s="216" t="s">
        <v>267</v>
      </c>
      <c r="L74" s="222" t="s">
        <v>2659</v>
      </c>
      <c r="M74" s="216" t="s">
        <v>131</v>
      </c>
      <c r="N74" s="219" t="s">
        <v>2660</v>
      </c>
      <c r="O74" s="216" t="s">
        <v>2646</v>
      </c>
      <c r="P74" s="216"/>
      <c r="Q74" s="223" t="s">
        <v>121</v>
      </c>
      <c r="R74" s="224"/>
      <c r="S74" s="224" t="s">
        <v>677</v>
      </c>
      <c r="T74" s="225" t="s">
        <v>2625</v>
      </c>
      <c r="U74" s="225" t="s">
        <v>2661</v>
      </c>
      <c r="V74" s="224">
        <v>42354</v>
      </c>
      <c r="W74" s="223"/>
      <c r="X74" s="220"/>
      <c r="Y74" s="226">
        <v>42354</v>
      </c>
      <c r="Z74" s="211">
        <v>1</v>
      </c>
      <c r="AA74" s="211">
        <v>1</v>
      </c>
      <c r="AB74" s="211">
        <v>1</v>
      </c>
      <c r="AC74" s="212">
        <v>1</v>
      </c>
      <c r="AD74" s="212">
        <v>1</v>
      </c>
      <c r="AE74" s="212">
        <v>1</v>
      </c>
      <c r="AF74" s="334">
        <f t="shared" si="1"/>
        <v>0.1</v>
      </c>
      <c r="AG74" s="212" t="s">
        <v>2662</v>
      </c>
      <c r="AH74" s="212"/>
      <c r="AI74" s="212" t="s">
        <v>2620</v>
      </c>
      <c r="AJ74" s="212" t="s">
        <v>2657</v>
      </c>
      <c r="AK74" s="212"/>
      <c r="AL74" s="212"/>
      <c r="AM74" s="212"/>
      <c r="AN74" s="212"/>
      <c r="AO74" s="238" t="s">
        <v>3010</v>
      </c>
      <c r="AP74" s="211"/>
      <c r="AQ74" s="211"/>
    </row>
    <row r="75" spans="1:43" s="96" customFormat="1" ht="15" customHeight="1" x14ac:dyDescent="0.25">
      <c r="A75" s="217"/>
      <c r="B75" s="216"/>
      <c r="C75" s="218"/>
      <c r="D75" s="219"/>
      <c r="E75" s="220"/>
      <c r="F75" s="221"/>
      <c r="G75" s="216"/>
      <c r="H75" s="218"/>
      <c r="I75" s="216" t="s">
        <v>2605</v>
      </c>
      <c r="J75" s="228" t="s">
        <v>2606</v>
      </c>
      <c r="K75" s="216" t="s">
        <v>268</v>
      </c>
      <c r="L75" s="222" t="s">
        <v>2607</v>
      </c>
      <c r="M75" s="216" t="s">
        <v>131</v>
      </c>
      <c r="N75" s="219" t="s">
        <v>2608</v>
      </c>
      <c r="O75" s="230" t="s">
        <v>2596</v>
      </c>
      <c r="P75" s="216"/>
      <c r="Q75" s="223" t="s">
        <v>121</v>
      </c>
      <c r="R75" s="224"/>
      <c r="S75" s="231" t="s">
        <v>677</v>
      </c>
      <c r="T75" s="225" t="s">
        <v>2597</v>
      </c>
      <c r="U75" s="225" t="s">
        <v>2609</v>
      </c>
      <c r="V75" s="224">
        <v>42353</v>
      </c>
      <c r="W75" s="223"/>
      <c r="X75" s="220"/>
      <c r="Y75" s="226">
        <v>42353</v>
      </c>
      <c r="Z75" s="211">
        <v>1</v>
      </c>
      <c r="AA75" s="212">
        <v>1</v>
      </c>
      <c r="AB75" s="212">
        <v>1</v>
      </c>
      <c r="AC75" s="212">
        <v>1</v>
      </c>
      <c r="AD75" s="212">
        <v>1</v>
      </c>
      <c r="AE75" s="212">
        <v>1</v>
      </c>
      <c r="AF75" s="334">
        <f t="shared" si="1"/>
        <v>0.1</v>
      </c>
      <c r="AG75" s="212" t="s">
        <v>599</v>
      </c>
      <c r="AH75" s="212" t="s">
        <v>599</v>
      </c>
      <c r="AI75" s="212" t="s">
        <v>2451</v>
      </c>
      <c r="AJ75" s="212" t="s">
        <v>2610</v>
      </c>
      <c r="AK75" s="212"/>
      <c r="AL75" s="212"/>
      <c r="AM75" s="250"/>
      <c r="AN75" s="250"/>
      <c r="AO75" s="238" t="s">
        <v>3010</v>
      </c>
      <c r="AP75" s="211"/>
      <c r="AQ75" s="211"/>
    </row>
    <row r="76" spans="1:43" s="96" customFormat="1" ht="15" customHeight="1" x14ac:dyDescent="0.25">
      <c r="A76" s="217"/>
      <c r="B76" s="216"/>
      <c r="C76" s="218"/>
      <c r="D76" s="219"/>
      <c r="E76" s="220"/>
      <c r="F76" s="221"/>
      <c r="G76" s="216"/>
      <c r="H76" s="218"/>
      <c r="I76" s="216" t="s">
        <v>2585</v>
      </c>
      <c r="J76" s="228" t="s">
        <v>2584</v>
      </c>
      <c r="K76" s="216" t="s">
        <v>269</v>
      </c>
      <c r="L76" s="222" t="s">
        <v>2586</v>
      </c>
      <c r="M76" s="216" t="s">
        <v>745</v>
      </c>
      <c r="N76" s="219">
        <v>2014</v>
      </c>
      <c r="O76" s="230" t="s">
        <v>844</v>
      </c>
      <c r="P76" s="216"/>
      <c r="Q76" s="223" t="s">
        <v>121</v>
      </c>
      <c r="R76" s="224"/>
      <c r="S76" s="231" t="s">
        <v>677</v>
      </c>
      <c r="T76" s="232" t="s">
        <v>2525</v>
      </c>
      <c r="U76" s="225" t="s">
        <v>2587</v>
      </c>
      <c r="V76" s="224">
        <v>42353</v>
      </c>
      <c r="W76" s="223"/>
      <c r="X76" s="220"/>
      <c r="Y76" s="226">
        <v>42353</v>
      </c>
      <c r="Z76" s="211">
        <v>1</v>
      </c>
      <c r="AA76" s="212">
        <v>1</v>
      </c>
      <c r="AB76" s="212">
        <v>1</v>
      </c>
      <c r="AC76" s="212">
        <v>1</v>
      </c>
      <c r="AD76" s="212">
        <v>1</v>
      </c>
      <c r="AE76" s="212">
        <v>1</v>
      </c>
      <c r="AF76" s="334">
        <f t="shared" si="1"/>
        <v>0.1</v>
      </c>
      <c r="AG76" s="212" t="s">
        <v>2579</v>
      </c>
      <c r="AH76" s="212" t="s">
        <v>2482</v>
      </c>
      <c r="AI76" s="212" t="s">
        <v>599</v>
      </c>
      <c r="AJ76" s="212" t="s">
        <v>2452</v>
      </c>
      <c r="AK76" s="212"/>
      <c r="AL76" s="212" t="s">
        <v>2892</v>
      </c>
      <c r="AM76" s="250"/>
      <c r="AN76" s="250"/>
      <c r="AO76" s="238" t="s">
        <v>3010</v>
      </c>
      <c r="AP76" s="211"/>
      <c r="AQ76" s="211"/>
    </row>
    <row r="77" spans="1:43" s="96" customFormat="1" ht="15" customHeight="1" x14ac:dyDescent="0.25">
      <c r="A77" s="230"/>
      <c r="B77" s="216"/>
      <c r="C77" s="218"/>
      <c r="D77" s="219"/>
      <c r="E77" s="219"/>
      <c r="F77" s="216"/>
      <c r="G77" s="216"/>
      <c r="H77" s="218"/>
      <c r="I77" s="216" t="s">
        <v>2591</v>
      </c>
      <c r="J77" s="228" t="s">
        <v>2588</v>
      </c>
      <c r="K77" s="216" t="s">
        <v>269</v>
      </c>
      <c r="L77" s="222" t="s">
        <v>2589</v>
      </c>
      <c r="M77" s="216" t="s">
        <v>745</v>
      </c>
      <c r="N77" s="219">
        <v>2014</v>
      </c>
      <c r="O77" s="230" t="s">
        <v>844</v>
      </c>
      <c r="P77" s="216"/>
      <c r="Q77" s="223" t="s">
        <v>121</v>
      </c>
      <c r="R77" s="224"/>
      <c r="S77" s="231" t="s">
        <v>677</v>
      </c>
      <c r="T77" s="232" t="s">
        <v>2525</v>
      </c>
      <c r="U77" s="225" t="s">
        <v>2590</v>
      </c>
      <c r="V77" s="224">
        <v>42353</v>
      </c>
      <c r="W77" s="223"/>
      <c r="X77" s="220"/>
      <c r="Y77" s="226">
        <v>42353</v>
      </c>
      <c r="Z77" s="211">
        <v>1</v>
      </c>
      <c r="AA77" s="212">
        <v>1</v>
      </c>
      <c r="AB77" s="212">
        <v>1</v>
      </c>
      <c r="AC77" s="212">
        <v>1</v>
      </c>
      <c r="AD77" s="212">
        <v>1</v>
      </c>
      <c r="AE77" s="212">
        <v>1</v>
      </c>
      <c r="AF77" s="334">
        <f t="shared" si="1"/>
        <v>0.1</v>
      </c>
      <c r="AG77" s="212" t="s">
        <v>2579</v>
      </c>
      <c r="AH77" s="212" t="s">
        <v>2482</v>
      </c>
      <c r="AI77" s="212" t="s">
        <v>599</v>
      </c>
      <c r="AJ77" s="212" t="s">
        <v>2452</v>
      </c>
      <c r="AK77" s="212"/>
      <c r="AL77" s="212" t="s">
        <v>2893</v>
      </c>
      <c r="AM77" s="250"/>
      <c r="AN77" s="250"/>
      <c r="AO77" s="238" t="s">
        <v>3010</v>
      </c>
      <c r="AP77" s="211"/>
      <c r="AQ77" s="211"/>
    </row>
    <row r="78" spans="1:43" s="96" customFormat="1" ht="15" customHeight="1" x14ac:dyDescent="0.25">
      <c r="A78" s="216"/>
      <c r="B78" s="216"/>
      <c r="C78" s="216"/>
      <c r="D78" s="216"/>
      <c r="E78" s="216"/>
      <c r="F78" s="216"/>
      <c r="G78" s="216"/>
      <c r="H78" s="216"/>
      <c r="I78" s="216" t="s">
        <v>2533</v>
      </c>
      <c r="J78" s="228" t="s">
        <v>2531</v>
      </c>
      <c r="K78" s="216" t="s">
        <v>269</v>
      </c>
      <c r="L78" s="222" t="s">
        <v>2532</v>
      </c>
      <c r="M78" s="216" t="s">
        <v>855</v>
      </c>
      <c r="N78" s="219" t="s">
        <v>2524</v>
      </c>
      <c r="O78" s="230" t="s">
        <v>844</v>
      </c>
      <c r="P78" s="216" t="s">
        <v>590</v>
      </c>
      <c r="Q78" s="223" t="s">
        <v>121</v>
      </c>
      <c r="R78" s="224">
        <v>41640</v>
      </c>
      <c r="S78" s="231" t="s">
        <v>677</v>
      </c>
      <c r="T78" s="232" t="s">
        <v>2525</v>
      </c>
      <c r="U78" s="225" t="s">
        <v>2534</v>
      </c>
      <c r="V78" s="224">
        <v>42353</v>
      </c>
      <c r="W78" s="223"/>
      <c r="X78" s="220"/>
      <c r="Y78" s="226">
        <v>42353</v>
      </c>
      <c r="Z78" s="211">
        <v>1</v>
      </c>
      <c r="AA78" s="212">
        <v>1</v>
      </c>
      <c r="AB78" s="212">
        <v>1</v>
      </c>
      <c r="AC78" s="212">
        <v>1</v>
      </c>
      <c r="AD78" s="212">
        <v>1</v>
      </c>
      <c r="AE78" s="212">
        <v>1</v>
      </c>
      <c r="AF78" s="334">
        <f t="shared" si="1"/>
        <v>0.1</v>
      </c>
      <c r="AG78" s="212" t="s">
        <v>2554</v>
      </c>
      <c r="AH78" s="212" t="s">
        <v>2482</v>
      </c>
      <c r="AI78" s="212" t="s">
        <v>599</v>
      </c>
      <c r="AJ78" s="212" t="s">
        <v>2452</v>
      </c>
      <c r="AK78" s="212"/>
      <c r="AL78" s="212"/>
      <c r="AM78" s="250"/>
      <c r="AN78" s="250"/>
      <c r="AO78" s="238" t="s">
        <v>3010</v>
      </c>
      <c r="AP78" s="211"/>
      <c r="AQ78" s="211"/>
    </row>
    <row r="79" spans="1:43" s="96" customFormat="1" ht="15" customHeight="1" x14ac:dyDescent="0.25">
      <c r="A79" s="230"/>
      <c r="B79" s="216"/>
      <c r="C79" s="218"/>
      <c r="D79" s="219"/>
      <c r="E79" s="219"/>
      <c r="F79" s="216"/>
      <c r="G79" s="216"/>
      <c r="H79" s="218"/>
      <c r="I79" s="216" t="s">
        <v>2536</v>
      </c>
      <c r="J79" s="228" t="s">
        <v>2537</v>
      </c>
      <c r="K79" s="216" t="s">
        <v>269</v>
      </c>
      <c r="L79" s="222" t="s">
        <v>2538</v>
      </c>
      <c r="M79" s="216" t="s">
        <v>855</v>
      </c>
      <c r="N79" s="219" t="s">
        <v>2524</v>
      </c>
      <c r="O79" s="230" t="s">
        <v>844</v>
      </c>
      <c r="P79" s="216"/>
      <c r="Q79" s="223" t="s">
        <v>121</v>
      </c>
      <c r="R79" s="224"/>
      <c r="S79" s="231" t="s">
        <v>677</v>
      </c>
      <c r="T79" s="232" t="s">
        <v>2525</v>
      </c>
      <c r="U79" s="225" t="s">
        <v>2539</v>
      </c>
      <c r="V79" s="224">
        <v>42353</v>
      </c>
      <c r="W79" s="223"/>
      <c r="X79" s="220"/>
      <c r="Y79" s="226">
        <v>42353</v>
      </c>
      <c r="Z79" s="211">
        <v>1</v>
      </c>
      <c r="AA79" s="212">
        <v>1</v>
      </c>
      <c r="AB79" s="212">
        <v>1</v>
      </c>
      <c r="AC79" s="212">
        <v>1</v>
      </c>
      <c r="AD79" s="212">
        <v>1</v>
      </c>
      <c r="AE79" s="212">
        <v>1</v>
      </c>
      <c r="AF79" s="334">
        <f t="shared" si="1"/>
        <v>0.1</v>
      </c>
      <c r="AG79" s="212" t="s">
        <v>2554</v>
      </c>
      <c r="AH79" s="212" t="s">
        <v>2482</v>
      </c>
      <c r="AI79" s="212" t="s">
        <v>599</v>
      </c>
      <c r="AJ79" s="212" t="s">
        <v>2452</v>
      </c>
      <c r="AK79" s="212"/>
      <c r="AL79" s="212"/>
      <c r="AM79" s="250"/>
      <c r="AN79" s="250"/>
      <c r="AO79" s="238" t="s">
        <v>3010</v>
      </c>
      <c r="AP79" s="211"/>
      <c r="AQ79" s="211"/>
    </row>
    <row r="80" spans="1:43" s="96" customFormat="1" ht="15" customHeight="1" x14ac:dyDescent="0.25">
      <c r="A80" s="230"/>
      <c r="B80" s="216"/>
      <c r="C80" s="218"/>
      <c r="D80" s="219"/>
      <c r="E80" s="219"/>
      <c r="F80" s="216"/>
      <c r="G80" s="216"/>
      <c r="H80" s="218"/>
      <c r="I80" s="216" t="s">
        <v>847</v>
      </c>
      <c r="J80" s="216" t="s">
        <v>848</v>
      </c>
      <c r="K80" s="216" t="s">
        <v>269</v>
      </c>
      <c r="L80" s="222" t="s">
        <v>846</v>
      </c>
      <c r="M80" s="216" t="s">
        <v>855</v>
      </c>
      <c r="N80" s="219" t="s">
        <v>858</v>
      </c>
      <c r="O80" s="230" t="s">
        <v>844</v>
      </c>
      <c r="P80" s="216" t="s">
        <v>590</v>
      </c>
      <c r="Q80" s="223" t="s">
        <v>121</v>
      </c>
      <c r="R80" s="224">
        <v>41640</v>
      </c>
      <c r="S80" s="231" t="s">
        <v>677</v>
      </c>
      <c r="T80" s="232" t="s">
        <v>2525</v>
      </c>
      <c r="U80" s="225" t="s">
        <v>2535</v>
      </c>
      <c r="V80" s="224">
        <v>41782</v>
      </c>
      <c r="W80" s="223" t="s">
        <v>2242</v>
      </c>
      <c r="X80" s="220" t="s">
        <v>1086</v>
      </c>
      <c r="Y80" s="226">
        <v>42353</v>
      </c>
      <c r="Z80" s="211">
        <v>1</v>
      </c>
      <c r="AA80" s="212">
        <v>1</v>
      </c>
      <c r="AB80" s="212">
        <v>1</v>
      </c>
      <c r="AC80" s="212">
        <v>1</v>
      </c>
      <c r="AD80" s="212">
        <v>1</v>
      </c>
      <c r="AE80" s="212">
        <v>1</v>
      </c>
      <c r="AF80" s="334">
        <f t="shared" si="1"/>
        <v>0.1</v>
      </c>
      <c r="AG80" s="212" t="s">
        <v>2519</v>
      </c>
      <c r="AH80" s="212" t="s">
        <v>2482</v>
      </c>
      <c r="AI80" s="212" t="s">
        <v>599</v>
      </c>
      <c r="AJ80" s="212" t="s">
        <v>2452</v>
      </c>
      <c r="AK80" s="212"/>
      <c r="AL80" s="212"/>
      <c r="AM80" s="250"/>
      <c r="AN80" s="250"/>
      <c r="AO80" s="238" t="s">
        <v>3010</v>
      </c>
      <c r="AP80" s="211"/>
      <c r="AQ80" s="211"/>
    </row>
    <row r="81" spans="1:43" s="96" customFormat="1" ht="15" customHeight="1" x14ac:dyDescent="0.25">
      <c r="A81" s="217"/>
      <c r="B81" s="216"/>
      <c r="C81" s="218"/>
      <c r="D81" s="219"/>
      <c r="E81" s="220"/>
      <c r="F81" s="221"/>
      <c r="G81" s="216"/>
      <c r="H81" s="218"/>
      <c r="I81" s="216" t="s">
        <v>2527</v>
      </c>
      <c r="J81" s="228" t="s">
        <v>2528</v>
      </c>
      <c r="K81" s="216" t="s">
        <v>269</v>
      </c>
      <c r="L81" s="222" t="s">
        <v>2529</v>
      </c>
      <c r="M81" s="216" t="s">
        <v>131</v>
      </c>
      <c r="N81" s="234" t="s">
        <v>2524</v>
      </c>
      <c r="O81" s="230" t="s">
        <v>844</v>
      </c>
      <c r="P81" s="216"/>
      <c r="Q81" s="223" t="s">
        <v>121</v>
      </c>
      <c r="R81" s="224"/>
      <c r="S81" s="231" t="s">
        <v>677</v>
      </c>
      <c r="T81" s="232" t="s">
        <v>2525</v>
      </c>
      <c r="U81" s="225" t="s">
        <v>2530</v>
      </c>
      <c r="V81" s="224">
        <v>42353</v>
      </c>
      <c r="W81" s="223"/>
      <c r="X81" s="220"/>
      <c r="Y81" s="226">
        <v>42353</v>
      </c>
      <c r="Z81" s="211">
        <v>1</v>
      </c>
      <c r="AA81" s="212">
        <v>1</v>
      </c>
      <c r="AB81" s="212">
        <v>1</v>
      </c>
      <c r="AC81" s="212">
        <v>1</v>
      </c>
      <c r="AD81" s="212">
        <v>1</v>
      </c>
      <c r="AE81" s="212">
        <v>1</v>
      </c>
      <c r="AF81" s="334">
        <f t="shared" si="1"/>
        <v>0.1</v>
      </c>
      <c r="AG81" s="212" t="s">
        <v>2554</v>
      </c>
      <c r="AH81" s="212" t="s">
        <v>2482</v>
      </c>
      <c r="AI81" s="212" t="s">
        <v>599</v>
      </c>
      <c r="AJ81" s="212" t="s">
        <v>2452</v>
      </c>
      <c r="AK81" s="212"/>
      <c r="AL81" s="212" t="s">
        <v>2893</v>
      </c>
      <c r="AM81" s="250"/>
      <c r="AN81" s="250"/>
      <c r="AO81" s="238" t="s">
        <v>3010</v>
      </c>
      <c r="AP81" s="211"/>
      <c r="AQ81" s="211"/>
    </row>
    <row r="82" spans="1:43" s="96" customFormat="1" ht="15" customHeight="1" x14ac:dyDescent="0.25">
      <c r="A82" s="307"/>
      <c r="B82" s="308"/>
      <c r="C82" s="309"/>
      <c r="D82" s="310"/>
      <c r="E82" s="310"/>
      <c r="F82" s="308"/>
      <c r="G82" s="308"/>
      <c r="H82" s="309"/>
      <c r="I82" s="216" t="s">
        <v>2521</v>
      </c>
      <c r="J82" s="216" t="s">
        <v>2522</v>
      </c>
      <c r="K82" s="216" t="s">
        <v>269</v>
      </c>
      <c r="L82" s="222" t="s">
        <v>2523</v>
      </c>
      <c r="M82" s="216" t="s">
        <v>131</v>
      </c>
      <c r="N82" s="219" t="s">
        <v>2524</v>
      </c>
      <c r="O82" s="230" t="s">
        <v>844</v>
      </c>
      <c r="P82" s="216"/>
      <c r="Q82" s="223" t="s">
        <v>121</v>
      </c>
      <c r="R82" s="224"/>
      <c r="S82" s="231" t="s">
        <v>677</v>
      </c>
      <c r="T82" s="232" t="s">
        <v>2525</v>
      </c>
      <c r="U82" s="225" t="s">
        <v>2526</v>
      </c>
      <c r="V82" s="224">
        <v>42353</v>
      </c>
      <c r="W82" s="223"/>
      <c r="X82" s="220"/>
      <c r="Y82" s="226">
        <v>42353</v>
      </c>
      <c r="Z82" s="211">
        <v>1</v>
      </c>
      <c r="AA82" s="212">
        <v>1</v>
      </c>
      <c r="AB82" s="212">
        <v>1</v>
      </c>
      <c r="AC82" s="212">
        <v>1</v>
      </c>
      <c r="AD82" s="212">
        <v>1</v>
      </c>
      <c r="AE82" s="212">
        <v>1</v>
      </c>
      <c r="AF82" s="334">
        <f t="shared" si="1"/>
        <v>0.1</v>
      </c>
      <c r="AG82" s="212" t="s">
        <v>2554</v>
      </c>
      <c r="AH82" s="212" t="s">
        <v>2482</v>
      </c>
      <c r="AI82" s="212" t="s">
        <v>599</v>
      </c>
      <c r="AJ82" s="212" t="s">
        <v>2452</v>
      </c>
      <c r="AK82" s="212"/>
      <c r="AL82" s="212"/>
      <c r="AM82" s="212"/>
      <c r="AN82" s="212"/>
      <c r="AO82" s="238" t="s">
        <v>3010</v>
      </c>
      <c r="AP82" s="211"/>
      <c r="AQ82" s="211"/>
    </row>
    <row r="83" spans="1:43" s="96" customFormat="1" ht="15" customHeight="1" x14ac:dyDescent="0.25">
      <c r="A83" s="261"/>
      <c r="B83" s="216"/>
      <c r="C83" s="218"/>
      <c r="D83" s="219"/>
      <c r="E83" s="220"/>
      <c r="F83" s="261"/>
      <c r="G83" s="216"/>
      <c r="H83" s="218"/>
      <c r="I83" s="216" t="s">
        <v>2650</v>
      </c>
      <c r="J83" s="228" t="s">
        <v>2649</v>
      </c>
      <c r="K83" s="216" t="s">
        <v>268</v>
      </c>
      <c r="L83" s="222" t="s">
        <v>2651</v>
      </c>
      <c r="M83" s="216" t="s">
        <v>131</v>
      </c>
      <c r="N83" s="219" t="s">
        <v>2595</v>
      </c>
      <c r="O83" s="216" t="s">
        <v>2646</v>
      </c>
      <c r="P83" s="216"/>
      <c r="Q83" s="223" t="s">
        <v>121</v>
      </c>
      <c r="R83" s="224"/>
      <c r="S83" s="224" t="s">
        <v>677</v>
      </c>
      <c r="T83" s="225" t="s">
        <v>2625</v>
      </c>
      <c r="U83" s="225" t="s">
        <v>2652</v>
      </c>
      <c r="V83" s="224">
        <v>42354</v>
      </c>
      <c r="W83" s="223"/>
      <c r="X83" s="220"/>
      <c r="Y83" s="226">
        <v>42354</v>
      </c>
      <c r="Z83" s="211">
        <v>1</v>
      </c>
      <c r="AA83" s="211">
        <v>1</v>
      </c>
      <c r="AB83" s="211">
        <v>1</v>
      </c>
      <c r="AC83" s="212">
        <v>1</v>
      </c>
      <c r="AD83" s="212">
        <v>1</v>
      </c>
      <c r="AE83" s="212">
        <v>1</v>
      </c>
      <c r="AF83" s="334">
        <f t="shared" si="1"/>
        <v>0.1</v>
      </c>
      <c r="AG83" s="212" t="s">
        <v>599</v>
      </c>
      <c r="AH83" s="212" t="s">
        <v>599</v>
      </c>
      <c r="AI83" s="212" t="s">
        <v>2620</v>
      </c>
      <c r="AJ83" s="212" t="s">
        <v>2478</v>
      </c>
      <c r="AK83" s="212"/>
      <c r="AL83" s="212"/>
      <c r="AM83" s="212"/>
      <c r="AN83" s="212"/>
      <c r="AO83" s="238" t="s">
        <v>3010</v>
      </c>
      <c r="AP83" s="211"/>
      <c r="AQ83" s="211"/>
    </row>
    <row r="84" spans="1:43" s="96" customFormat="1" ht="15" customHeight="1" x14ac:dyDescent="0.25">
      <c r="A84" s="261"/>
      <c r="B84" s="216"/>
      <c r="C84" s="218"/>
      <c r="D84" s="219"/>
      <c r="E84" s="220"/>
      <c r="F84" s="261"/>
      <c r="G84" s="216"/>
      <c r="H84" s="218"/>
      <c r="I84" s="216" t="s">
        <v>2553</v>
      </c>
      <c r="J84" s="216" t="s">
        <v>2552</v>
      </c>
      <c r="K84" s="216" t="s">
        <v>269</v>
      </c>
      <c r="L84" s="222" t="s">
        <v>2556</v>
      </c>
      <c r="M84" s="216" t="s">
        <v>857</v>
      </c>
      <c r="N84" s="219" t="s">
        <v>2524</v>
      </c>
      <c r="O84" s="230" t="s">
        <v>844</v>
      </c>
      <c r="P84" s="216" t="s">
        <v>590</v>
      </c>
      <c r="Q84" s="223" t="s">
        <v>121</v>
      </c>
      <c r="R84" s="224">
        <v>41641</v>
      </c>
      <c r="S84" s="231" t="s">
        <v>677</v>
      </c>
      <c r="T84" s="232" t="s">
        <v>2525</v>
      </c>
      <c r="U84" s="225" t="s">
        <v>2557</v>
      </c>
      <c r="V84" s="224">
        <v>42353</v>
      </c>
      <c r="W84" s="223"/>
      <c r="X84" s="220"/>
      <c r="Y84" s="226">
        <v>42353</v>
      </c>
      <c r="Z84" s="211">
        <v>1</v>
      </c>
      <c r="AA84" s="212">
        <v>1</v>
      </c>
      <c r="AB84" s="212">
        <v>1</v>
      </c>
      <c r="AC84" s="212">
        <v>1</v>
      </c>
      <c r="AD84" s="212">
        <v>1</v>
      </c>
      <c r="AE84" s="212">
        <v>1</v>
      </c>
      <c r="AF84" s="334">
        <f t="shared" si="1"/>
        <v>0.1</v>
      </c>
      <c r="AG84" s="212" t="s">
        <v>2554</v>
      </c>
      <c r="AH84" s="212" t="s">
        <v>2482</v>
      </c>
      <c r="AI84" s="212" t="s">
        <v>599</v>
      </c>
      <c r="AJ84" s="212" t="s">
        <v>2452</v>
      </c>
      <c r="AK84" s="212"/>
      <c r="AL84" s="212"/>
      <c r="AM84" s="212"/>
      <c r="AN84" s="212"/>
      <c r="AO84" s="238" t="s">
        <v>3010</v>
      </c>
      <c r="AP84" s="211"/>
      <c r="AQ84" s="211"/>
    </row>
    <row r="85" spans="1:43" s="96" customFormat="1" ht="15" customHeight="1" x14ac:dyDescent="0.25">
      <c r="A85" s="261"/>
      <c r="B85" s="216"/>
      <c r="C85" s="218"/>
      <c r="D85" s="219"/>
      <c r="E85" s="220"/>
      <c r="F85" s="261"/>
      <c r="G85" s="216"/>
      <c r="H85" s="218"/>
      <c r="I85" s="216" t="s">
        <v>2559</v>
      </c>
      <c r="J85" s="216" t="s">
        <v>2558</v>
      </c>
      <c r="K85" s="216" t="s">
        <v>269</v>
      </c>
      <c r="L85" s="222" t="s">
        <v>2560</v>
      </c>
      <c r="M85" s="216" t="s">
        <v>855</v>
      </c>
      <c r="N85" s="219" t="s">
        <v>2524</v>
      </c>
      <c r="O85" s="230" t="s">
        <v>844</v>
      </c>
      <c r="P85" s="216" t="s">
        <v>590</v>
      </c>
      <c r="Q85" s="223" t="s">
        <v>121</v>
      </c>
      <c r="R85" s="224">
        <v>41642</v>
      </c>
      <c r="S85" s="231" t="s">
        <v>677</v>
      </c>
      <c r="T85" s="232" t="s">
        <v>2525</v>
      </c>
      <c r="U85" s="225" t="s">
        <v>2561</v>
      </c>
      <c r="V85" s="224">
        <v>42353</v>
      </c>
      <c r="W85" s="223"/>
      <c r="X85" s="220"/>
      <c r="Y85" s="226">
        <v>42353</v>
      </c>
      <c r="Z85" s="211">
        <v>1</v>
      </c>
      <c r="AA85" s="212">
        <v>1</v>
      </c>
      <c r="AB85" s="212">
        <v>1</v>
      </c>
      <c r="AC85" s="212">
        <v>1</v>
      </c>
      <c r="AD85" s="212">
        <v>1</v>
      </c>
      <c r="AE85" s="212">
        <v>1</v>
      </c>
      <c r="AF85" s="334">
        <f t="shared" si="1"/>
        <v>0.1</v>
      </c>
      <c r="AG85" s="212" t="s">
        <v>2554</v>
      </c>
      <c r="AH85" s="212" t="s">
        <v>2482</v>
      </c>
      <c r="AI85" s="212" t="s">
        <v>599</v>
      </c>
      <c r="AJ85" s="212" t="s">
        <v>2452</v>
      </c>
      <c r="AK85" s="212"/>
      <c r="AL85" s="212"/>
      <c r="AM85" s="212"/>
      <c r="AN85" s="212"/>
      <c r="AO85" s="238" t="s">
        <v>3010</v>
      </c>
      <c r="AP85" s="211"/>
      <c r="AQ85" s="211"/>
    </row>
    <row r="86" spans="1:43" s="96" customFormat="1" ht="15" customHeight="1" x14ac:dyDescent="0.25">
      <c r="A86" s="261"/>
      <c r="B86" s="216"/>
      <c r="C86" s="218"/>
      <c r="D86" s="219"/>
      <c r="E86" s="220"/>
      <c r="F86" s="261"/>
      <c r="G86" s="269"/>
      <c r="H86" s="218"/>
      <c r="I86" s="216" t="s">
        <v>2611</v>
      </c>
      <c r="J86" s="228" t="s">
        <v>2612</v>
      </c>
      <c r="K86" s="216" t="s">
        <v>268</v>
      </c>
      <c r="L86" s="222" t="s">
        <v>2613</v>
      </c>
      <c r="M86" s="216" t="s">
        <v>131</v>
      </c>
      <c r="N86" s="219" t="s">
        <v>2595</v>
      </c>
      <c r="O86" s="230" t="s">
        <v>2596</v>
      </c>
      <c r="P86" s="216"/>
      <c r="Q86" s="223" t="s">
        <v>121</v>
      </c>
      <c r="R86" s="224"/>
      <c r="S86" s="231" t="s">
        <v>677</v>
      </c>
      <c r="T86" s="225" t="s">
        <v>2597</v>
      </c>
      <c r="U86" s="225" t="s">
        <v>2614</v>
      </c>
      <c r="V86" s="224">
        <v>42353</v>
      </c>
      <c r="W86" s="223"/>
      <c r="X86" s="220"/>
      <c r="Y86" s="226">
        <v>42353</v>
      </c>
      <c r="Z86" s="211">
        <v>1</v>
      </c>
      <c r="AA86" s="212">
        <v>1</v>
      </c>
      <c r="AB86" s="212">
        <v>1</v>
      </c>
      <c r="AC86" s="212">
        <v>1</v>
      </c>
      <c r="AD86" s="212">
        <v>1</v>
      </c>
      <c r="AE86" s="212">
        <v>1</v>
      </c>
      <c r="AF86" s="334">
        <f t="shared" si="1"/>
        <v>0.1</v>
      </c>
      <c r="AG86" s="212" t="s">
        <v>599</v>
      </c>
      <c r="AH86" s="212" t="s">
        <v>599</v>
      </c>
      <c r="AI86" s="212" t="s">
        <v>2451</v>
      </c>
      <c r="AJ86" s="212" t="s">
        <v>2610</v>
      </c>
      <c r="AK86" s="212"/>
      <c r="AL86" s="212"/>
      <c r="AM86" s="212"/>
      <c r="AN86" s="212"/>
      <c r="AO86" s="238" t="s">
        <v>3010</v>
      </c>
      <c r="AP86" s="211"/>
      <c r="AQ86" s="211"/>
    </row>
    <row r="87" spans="1:43" s="96" customFormat="1" ht="15" customHeight="1" x14ac:dyDescent="0.25">
      <c r="A87" s="261"/>
      <c r="B87" s="216"/>
      <c r="C87" s="218"/>
      <c r="D87" s="219"/>
      <c r="E87" s="220"/>
      <c r="F87" s="216"/>
      <c r="G87" s="216"/>
      <c r="H87" s="218"/>
      <c r="I87" s="216" t="s">
        <v>2576</v>
      </c>
      <c r="J87" s="228" t="s">
        <v>2577</v>
      </c>
      <c r="K87" s="216" t="s">
        <v>269</v>
      </c>
      <c r="L87" s="222" t="s">
        <v>2574</v>
      </c>
      <c r="M87" s="216" t="s">
        <v>2565</v>
      </c>
      <c r="N87" s="219">
        <v>2014</v>
      </c>
      <c r="O87" s="230" t="s">
        <v>844</v>
      </c>
      <c r="P87" s="216"/>
      <c r="Q87" s="223" t="s">
        <v>121</v>
      </c>
      <c r="R87" s="224"/>
      <c r="S87" s="231" t="s">
        <v>677</v>
      </c>
      <c r="T87" s="232" t="s">
        <v>2525</v>
      </c>
      <c r="U87" s="225" t="s">
        <v>2578</v>
      </c>
      <c r="V87" s="224">
        <v>42353</v>
      </c>
      <c r="W87" s="223"/>
      <c r="X87" s="220"/>
      <c r="Y87" s="226">
        <v>42353</v>
      </c>
      <c r="Z87" s="211">
        <v>1</v>
      </c>
      <c r="AA87" s="212">
        <v>1</v>
      </c>
      <c r="AB87" s="212">
        <v>1</v>
      </c>
      <c r="AC87" s="212">
        <v>1</v>
      </c>
      <c r="AD87" s="212">
        <v>1</v>
      </c>
      <c r="AE87" s="212">
        <v>1</v>
      </c>
      <c r="AF87" s="334">
        <f t="shared" si="1"/>
        <v>0.1</v>
      </c>
      <c r="AG87" s="212" t="s">
        <v>2579</v>
      </c>
      <c r="AH87" s="212" t="s">
        <v>2482</v>
      </c>
      <c r="AI87" s="212" t="s">
        <v>599</v>
      </c>
      <c r="AJ87" s="212" t="s">
        <v>2452</v>
      </c>
      <c r="AK87" s="212"/>
      <c r="AL87" s="212"/>
      <c r="AM87" s="212"/>
      <c r="AN87" s="212"/>
      <c r="AO87" s="238" t="s">
        <v>3010</v>
      </c>
      <c r="AP87" s="211"/>
      <c r="AQ87" s="211"/>
    </row>
    <row r="88" spans="1:43" s="96" customFormat="1" ht="15" customHeight="1" x14ac:dyDescent="0.25">
      <c r="A88" s="261"/>
      <c r="B88" s="216"/>
      <c r="C88" s="218"/>
      <c r="D88" s="219"/>
      <c r="E88" s="220"/>
      <c r="F88" s="216"/>
      <c r="G88" s="216"/>
      <c r="H88" s="218"/>
      <c r="I88" s="216" t="s">
        <v>2581</v>
      </c>
      <c r="J88" s="228" t="s">
        <v>2580</v>
      </c>
      <c r="K88" s="216" t="s">
        <v>269</v>
      </c>
      <c r="L88" s="222" t="s">
        <v>2582</v>
      </c>
      <c r="M88" s="216" t="s">
        <v>2565</v>
      </c>
      <c r="N88" s="219">
        <v>2014</v>
      </c>
      <c r="O88" s="230" t="s">
        <v>844</v>
      </c>
      <c r="P88" s="216"/>
      <c r="Q88" s="223" t="s">
        <v>121</v>
      </c>
      <c r="R88" s="224"/>
      <c r="S88" s="231" t="s">
        <v>677</v>
      </c>
      <c r="T88" s="232" t="s">
        <v>2525</v>
      </c>
      <c r="U88" s="225" t="s">
        <v>2583</v>
      </c>
      <c r="V88" s="224">
        <v>42353</v>
      </c>
      <c r="W88" s="223"/>
      <c r="X88" s="220"/>
      <c r="Y88" s="226">
        <v>42353</v>
      </c>
      <c r="Z88" s="211">
        <v>1</v>
      </c>
      <c r="AA88" s="212">
        <v>1</v>
      </c>
      <c r="AB88" s="212">
        <v>1</v>
      </c>
      <c r="AC88" s="212">
        <v>1</v>
      </c>
      <c r="AD88" s="212">
        <v>1</v>
      </c>
      <c r="AE88" s="212">
        <v>1</v>
      </c>
      <c r="AF88" s="334">
        <f t="shared" si="1"/>
        <v>0.1</v>
      </c>
      <c r="AG88" s="212" t="s">
        <v>2579</v>
      </c>
      <c r="AH88" s="212" t="s">
        <v>2482</v>
      </c>
      <c r="AI88" s="212" t="s">
        <v>599</v>
      </c>
      <c r="AJ88" s="212" t="s">
        <v>2452</v>
      </c>
      <c r="AK88" s="212"/>
      <c r="AL88" s="212"/>
      <c r="AM88" s="212"/>
      <c r="AN88" s="212"/>
      <c r="AO88" s="238" t="s">
        <v>3010</v>
      </c>
      <c r="AP88" s="211"/>
      <c r="AQ88" s="211"/>
    </row>
    <row r="89" spans="1:43" s="96" customFormat="1" ht="15" customHeight="1" x14ac:dyDescent="0.25">
      <c r="A89" s="261"/>
      <c r="B89" s="216"/>
      <c r="C89" s="218"/>
      <c r="D89" s="219"/>
      <c r="E89" s="220"/>
      <c r="F89" s="216"/>
      <c r="G89" s="216"/>
      <c r="H89" s="218"/>
      <c r="I89" s="218" t="s">
        <v>2717</v>
      </c>
      <c r="J89" s="219" t="s">
        <v>2718</v>
      </c>
      <c r="K89" s="218" t="s">
        <v>287</v>
      </c>
      <c r="L89" s="395" t="s">
        <v>2719</v>
      </c>
      <c r="M89" s="218" t="s">
        <v>745</v>
      </c>
      <c r="N89" s="255" t="s">
        <v>2720</v>
      </c>
      <c r="O89" s="219" t="s">
        <v>873</v>
      </c>
      <c r="P89" s="216"/>
      <c r="Q89" s="223" t="s">
        <v>121</v>
      </c>
      <c r="R89" s="256"/>
      <c r="S89" s="231" t="s">
        <v>677</v>
      </c>
      <c r="T89" s="257" t="s">
        <v>2721</v>
      </c>
      <c r="U89" s="257" t="s">
        <v>2722</v>
      </c>
      <c r="V89" s="256">
        <v>42354</v>
      </c>
      <c r="W89" s="223"/>
      <c r="X89" s="219"/>
      <c r="Y89" s="258">
        <v>42354</v>
      </c>
      <c r="Z89" s="237">
        <v>1</v>
      </c>
      <c r="AA89" s="237">
        <v>1</v>
      </c>
      <c r="AB89" s="237">
        <v>1</v>
      </c>
      <c r="AC89" s="238">
        <v>1</v>
      </c>
      <c r="AD89" s="238">
        <v>1</v>
      </c>
      <c r="AE89" s="238">
        <v>1</v>
      </c>
      <c r="AF89" s="334">
        <f t="shared" si="1"/>
        <v>0.1</v>
      </c>
      <c r="AG89" s="238" t="s">
        <v>599</v>
      </c>
      <c r="AH89" s="238" t="s">
        <v>599</v>
      </c>
      <c r="AI89" s="238" t="s">
        <v>2451</v>
      </c>
      <c r="AJ89" s="238" t="s">
        <v>2723</v>
      </c>
      <c r="AK89" s="238"/>
      <c r="AL89" s="212"/>
      <c r="AM89" s="212"/>
      <c r="AN89" s="212"/>
      <c r="AO89" s="238" t="s">
        <v>3010</v>
      </c>
      <c r="AP89" s="211"/>
      <c r="AQ89" s="211"/>
    </row>
    <row r="90" spans="1:43" s="96" customFormat="1" ht="15" customHeight="1" x14ac:dyDescent="0.25">
      <c r="A90" s="218"/>
      <c r="B90" s="216"/>
      <c r="C90" s="218"/>
      <c r="D90" s="219"/>
      <c r="E90" s="219"/>
      <c r="F90" s="218"/>
      <c r="G90" s="218"/>
      <c r="H90" s="218"/>
      <c r="I90" s="216" t="s">
        <v>2541</v>
      </c>
      <c r="J90" s="228" t="s">
        <v>2542</v>
      </c>
      <c r="K90" s="216" t="s">
        <v>269</v>
      </c>
      <c r="L90" s="222" t="s">
        <v>2543</v>
      </c>
      <c r="M90" s="216" t="s">
        <v>2544</v>
      </c>
      <c r="N90" s="219" t="s">
        <v>2545</v>
      </c>
      <c r="O90" s="230" t="s">
        <v>844</v>
      </c>
      <c r="P90" s="216"/>
      <c r="Q90" s="223" t="s">
        <v>121</v>
      </c>
      <c r="R90" s="224"/>
      <c r="S90" s="231" t="s">
        <v>677</v>
      </c>
      <c r="T90" s="232" t="s">
        <v>2525</v>
      </c>
      <c r="U90" s="225" t="s">
        <v>2546</v>
      </c>
      <c r="V90" s="224">
        <v>42353</v>
      </c>
      <c r="W90" s="223"/>
      <c r="X90" s="220"/>
      <c r="Y90" s="226">
        <v>42353</v>
      </c>
      <c r="Z90" s="211">
        <v>1</v>
      </c>
      <c r="AA90" s="212">
        <v>1</v>
      </c>
      <c r="AB90" s="212">
        <v>1</v>
      </c>
      <c r="AC90" s="212">
        <v>1</v>
      </c>
      <c r="AD90" s="212">
        <v>1</v>
      </c>
      <c r="AE90" s="212">
        <v>1</v>
      </c>
      <c r="AF90" s="334">
        <f t="shared" si="1"/>
        <v>0.1</v>
      </c>
      <c r="AG90" s="212" t="s">
        <v>2555</v>
      </c>
      <c r="AH90" s="212" t="s">
        <v>2482</v>
      </c>
      <c r="AI90" s="212" t="s">
        <v>599</v>
      </c>
      <c r="AJ90" s="212" t="s">
        <v>2452</v>
      </c>
      <c r="AK90" s="212"/>
      <c r="AL90" s="212"/>
      <c r="AM90" s="212"/>
      <c r="AN90" s="212"/>
      <c r="AO90" s="238" t="s">
        <v>3010</v>
      </c>
      <c r="AP90" s="211"/>
      <c r="AQ90" s="211"/>
    </row>
    <row r="91" spans="1:43" s="96" customFormat="1" ht="15" customHeight="1" x14ac:dyDescent="0.25">
      <c r="A91" s="311"/>
      <c r="B91" s="218"/>
      <c r="C91" s="218"/>
      <c r="D91" s="219"/>
      <c r="E91" s="220"/>
      <c r="F91" s="218"/>
      <c r="G91" s="218"/>
      <c r="H91" s="218"/>
      <c r="I91" s="216" t="s">
        <v>2547</v>
      </c>
      <c r="J91" s="216" t="s">
        <v>2548</v>
      </c>
      <c r="K91" s="216" t="s">
        <v>269</v>
      </c>
      <c r="L91" s="222" t="s">
        <v>2549</v>
      </c>
      <c r="M91" s="216" t="s">
        <v>2544</v>
      </c>
      <c r="N91" s="219" t="s">
        <v>2545</v>
      </c>
      <c r="O91" s="230" t="s">
        <v>844</v>
      </c>
      <c r="P91" s="216"/>
      <c r="Q91" s="223" t="s">
        <v>121</v>
      </c>
      <c r="R91" s="224"/>
      <c r="S91" s="231" t="s">
        <v>677</v>
      </c>
      <c r="T91" s="232" t="s">
        <v>2525</v>
      </c>
      <c r="U91" s="225" t="s">
        <v>2550</v>
      </c>
      <c r="V91" s="224">
        <v>42353</v>
      </c>
      <c r="W91" s="223"/>
      <c r="X91" s="220"/>
      <c r="Y91" s="226">
        <v>42353</v>
      </c>
      <c r="Z91" s="211">
        <v>1</v>
      </c>
      <c r="AA91" s="212">
        <v>1</v>
      </c>
      <c r="AB91" s="212">
        <v>1</v>
      </c>
      <c r="AC91" s="212">
        <v>1</v>
      </c>
      <c r="AD91" s="212">
        <v>1</v>
      </c>
      <c r="AE91" s="212">
        <v>1</v>
      </c>
      <c r="AF91" s="334">
        <f t="shared" si="1"/>
        <v>0.1</v>
      </c>
      <c r="AG91" s="212" t="s">
        <v>2555</v>
      </c>
      <c r="AH91" s="212" t="s">
        <v>2482</v>
      </c>
      <c r="AI91" s="212" t="s">
        <v>599</v>
      </c>
      <c r="AJ91" s="212" t="s">
        <v>2452</v>
      </c>
      <c r="AK91" s="212"/>
      <c r="AL91" s="212"/>
      <c r="AM91" s="212"/>
      <c r="AN91" s="212"/>
      <c r="AO91" s="238" t="s">
        <v>3010</v>
      </c>
      <c r="AP91" s="211"/>
      <c r="AQ91" s="211"/>
    </row>
    <row r="92" spans="1:43" s="96" customFormat="1" ht="15" customHeight="1" x14ac:dyDescent="0.25">
      <c r="A92" s="261"/>
      <c r="B92" s="216"/>
      <c r="C92" s="218"/>
      <c r="D92" s="219"/>
      <c r="E92" s="220"/>
      <c r="F92" s="216"/>
      <c r="G92" s="216"/>
      <c r="H92" s="218"/>
      <c r="I92" s="216" t="s">
        <v>2728</v>
      </c>
      <c r="J92" s="230" t="s">
        <v>2729</v>
      </c>
      <c r="K92" s="216" t="s">
        <v>267</v>
      </c>
      <c r="L92" s="222" t="s">
        <v>2730</v>
      </c>
      <c r="M92" s="216" t="s">
        <v>131</v>
      </c>
      <c r="N92" s="219"/>
      <c r="O92" s="216" t="s">
        <v>2731</v>
      </c>
      <c r="P92" s="216"/>
      <c r="Q92" s="223" t="s">
        <v>121</v>
      </c>
      <c r="R92" s="224"/>
      <c r="S92" s="231" t="s">
        <v>677</v>
      </c>
      <c r="T92" s="225" t="s">
        <v>2732</v>
      </c>
      <c r="U92" s="225" t="s">
        <v>2733</v>
      </c>
      <c r="V92" s="224">
        <v>42720</v>
      </c>
      <c r="W92" s="223"/>
      <c r="X92" s="220"/>
      <c r="Y92" s="226">
        <v>42720</v>
      </c>
      <c r="Z92" s="211">
        <v>1</v>
      </c>
      <c r="AA92" s="211">
        <v>1</v>
      </c>
      <c r="AB92" s="211">
        <v>1</v>
      </c>
      <c r="AC92" s="212">
        <v>1</v>
      </c>
      <c r="AD92" s="212">
        <v>1</v>
      </c>
      <c r="AE92" s="212">
        <v>1</v>
      </c>
      <c r="AF92" s="334">
        <f t="shared" si="1"/>
        <v>0.1</v>
      </c>
      <c r="AG92" s="212" t="s">
        <v>599</v>
      </c>
      <c r="AH92" s="212" t="s">
        <v>599</v>
      </c>
      <c r="AI92" s="212" t="s">
        <v>2477</v>
      </c>
      <c r="AJ92" s="212" t="s">
        <v>2698</v>
      </c>
      <c r="AK92" s="212"/>
      <c r="AL92" s="212"/>
      <c r="AM92" s="212"/>
      <c r="AN92" s="212"/>
      <c r="AO92" s="238" t="s">
        <v>3010</v>
      </c>
      <c r="AP92" s="211"/>
      <c r="AQ92" s="211"/>
    </row>
    <row r="93" spans="1:43" s="96" customFormat="1" ht="15" customHeight="1" x14ac:dyDescent="0.25">
      <c r="A93" s="216"/>
      <c r="B93" s="216"/>
      <c r="C93" s="216"/>
      <c r="D93" s="216"/>
      <c r="E93" s="216"/>
      <c r="F93" s="216"/>
      <c r="G93" s="216"/>
      <c r="H93" s="386"/>
      <c r="I93" s="216" t="s">
        <v>2739</v>
      </c>
      <c r="J93" s="219" t="s">
        <v>2740</v>
      </c>
      <c r="K93" s="216" t="s">
        <v>287</v>
      </c>
      <c r="L93" s="216" t="s">
        <v>2741</v>
      </c>
      <c r="M93" s="216" t="s">
        <v>131</v>
      </c>
      <c r="N93" s="327" t="s">
        <v>2595</v>
      </c>
      <c r="O93" s="327" t="s">
        <v>2742</v>
      </c>
      <c r="P93" s="216"/>
      <c r="Q93" s="216" t="s">
        <v>121</v>
      </c>
      <c r="R93" s="327"/>
      <c r="S93" s="216" t="s">
        <v>2743</v>
      </c>
      <c r="T93" s="216" t="s">
        <v>1657</v>
      </c>
      <c r="U93" s="261" t="s">
        <v>2744</v>
      </c>
      <c r="V93" s="332">
        <v>42354</v>
      </c>
      <c r="W93" s="333"/>
      <c r="X93" s="261"/>
      <c r="Y93" s="263">
        <v>42354</v>
      </c>
      <c r="Z93" s="212">
        <v>1</v>
      </c>
      <c r="AA93" s="212">
        <v>1</v>
      </c>
      <c r="AB93" s="212">
        <v>1</v>
      </c>
      <c r="AC93" s="212">
        <v>1</v>
      </c>
      <c r="AD93" s="212">
        <v>1</v>
      </c>
      <c r="AE93" s="212">
        <v>1</v>
      </c>
      <c r="AF93" s="334">
        <f t="shared" si="1"/>
        <v>0.1</v>
      </c>
      <c r="AG93" s="212" t="s">
        <v>599</v>
      </c>
      <c r="AH93" s="212" t="s">
        <v>599</v>
      </c>
      <c r="AI93" s="212" t="s">
        <v>2432</v>
      </c>
      <c r="AJ93" s="212" t="s">
        <v>2465</v>
      </c>
      <c r="AK93" s="212"/>
      <c r="AL93" s="212"/>
      <c r="AM93" s="212"/>
      <c r="AN93" s="212"/>
      <c r="AO93" s="238" t="s">
        <v>3010</v>
      </c>
      <c r="AP93" s="211"/>
      <c r="AQ93" s="211"/>
    </row>
    <row r="94" spans="1:43" s="96" customFormat="1" ht="15" customHeight="1" x14ac:dyDescent="0.25">
      <c r="A94" s="216"/>
      <c r="B94" s="216"/>
      <c r="C94" s="216"/>
      <c r="D94" s="216"/>
      <c r="E94" s="216"/>
      <c r="F94" s="216"/>
      <c r="G94" s="216"/>
      <c r="H94" s="386"/>
      <c r="I94" s="216" t="s">
        <v>2665</v>
      </c>
      <c r="J94" s="219" t="s">
        <v>2745</v>
      </c>
      <c r="K94" s="216" t="s">
        <v>268</v>
      </c>
      <c r="L94" s="216" t="s">
        <v>2746</v>
      </c>
      <c r="M94" s="216" t="s">
        <v>2747</v>
      </c>
      <c r="N94" s="327" t="s">
        <v>2748</v>
      </c>
      <c r="O94" s="327" t="s">
        <v>644</v>
      </c>
      <c r="P94" s="216"/>
      <c r="Q94" s="216" t="s">
        <v>121</v>
      </c>
      <c r="R94" s="327"/>
      <c r="S94" s="224" t="s">
        <v>677</v>
      </c>
      <c r="T94" s="261" t="s">
        <v>2749</v>
      </c>
      <c r="U94" s="261" t="s">
        <v>2750</v>
      </c>
      <c r="V94" s="332">
        <v>42354</v>
      </c>
      <c r="W94" s="333"/>
      <c r="X94" s="261"/>
      <c r="Y94" s="263">
        <v>42354</v>
      </c>
      <c r="Z94" s="212">
        <v>1</v>
      </c>
      <c r="AA94" s="212">
        <v>1</v>
      </c>
      <c r="AB94" s="212">
        <v>1</v>
      </c>
      <c r="AC94" s="212">
        <v>1</v>
      </c>
      <c r="AD94" s="212">
        <v>1</v>
      </c>
      <c r="AE94" s="212">
        <v>1</v>
      </c>
      <c r="AF94" s="334">
        <f t="shared" si="1"/>
        <v>0.1</v>
      </c>
      <c r="AG94" s="212" t="s">
        <v>599</v>
      </c>
      <c r="AH94" s="212" t="s">
        <v>599</v>
      </c>
      <c r="AI94" s="212" t="s">
        <v>899</v>
      </c>
      <c r="AJ94" s="212" t="s">
        <v>2668</v>
      </c>
      <c r="AK94" s="212"/>
      <c r="AL94" s="212"/>
      <c r="AM94" s="212"/>
      <c r="AN94" s="212"/>
      <c r="AO94" s="238" t="s">
        <v>3010</v>
      </c>
      <c r="AP94" s="211"/>
      <c r="AQ94" s="211"/>
    </row>
    <row r="95" spans="1:43" s="96" customFormat="1" ht="15" customHeight="1" x14ac:dyDescent="0.25">
      <c r="A95" s="87" t="s">
        <v>208</v>
      </c>
      <c r="B95" s="91" t="s">
        <v>211</v>
      </c>
      <c r="C95" s="99" t="s">
        <v>1113</v>
      </c>
      <c r="D95" s="90" t="s">
        <v>121</v>
      </c>
      <c r="E95" s="109" t="s">
        <v>498</v>
      </c>
      <c r="F95" s="104" t="s">
        <v>208</v>
      </c>
      <c r="G95" s="91" t="s">
        <v>211</v>
      </c>
      <c r="H95" s="99" t="s">
        <v>1489</v>
      </c>
      <c r="I95" s="91" t="s">
        <v>831</v>
      </c>
      <c r="J95" s="91" t="s">
        <v>832</v>
      </c>
      <c r="K95" s="91" t="s">
        <v>267</v>
      </c>
      <c r="L95" s="114" t="s">
        <v>835</v>
      </c>
      <c r="M95" s="91" t="s">
        <v>836</v>
      </c>
      <c r="N95" s="105" t="s">
        <v>833</v>
      </c>
      <c r="O95" s="91" t="s">
        <v>834</v>
      </c>
      <c r="P95" s="91" t="s">
        <v>590</v>
      </c>
      <c r="Q95" s="98" t="s">
        <v>121</v>
      </c>
      <c r="R95" s="106">
        <v>41671</v>
      </c>
      <c r="S95" s="106" t="s">
        <v>747</v>
      </c>
      <c r="T95" s="115" t="s">
        <v>603</v>
      </c>
      <c r="U95" s="115" t="s">
        <v>2466</v>
      </c>
      <c r="V95" s="106">
        <v>41782</v>
      </c>
      <c r="W95" s="98" t="s">
        <v>2242</v>
      </c>
      <c r="X95" s="109" t="s">
        <v>1086</v>
      </c>
      <c r="Y95" s="215">
        <v>42353</v>
      </c>
      <c r="Z95" s="210">
        <v>1</v>
      </c>
      <c r="AA95" s="212">
        <v>1</v>
      </c>
      <c r="AB95" s="212">
        <v>1</v>
      </c>
      <c r="AC95" s="212">
        <v>1</v>
      </c>
      <c r="AD95" s="212">
        <v>1</v>
      </c>
      <c r="AE95" s="212">
        <v>1</v>
      </c>
      <c r="AF95" s="334">
        <v>0.1</v>
      </c>
      <c r="AG95" s="212" t="s">
        <v>599</v>
      </c>
      <c r="AH95" s="212" t="s">
        <v>599</v>
      </c>
      <c r="AI95" s="212" t="s">
        <v>899</v>
      </c>
      <c r="AJ95" s="212" t="s">
        <v>2452</v>
      </c>
      <c r="AK95" s="212" t="s">
        <v>2483</v>
      </c>
      <c r="AL95" s="212"/>
      <c r="AM95" s="212"/>
      <c r="AN95" s="212"/>
      <c r="AO95" s="238" t="s">
        <v>3011</v>
      </c>
      <c r="AP95" s="211"/>
      <c r="AQ95" s="211"/>
    </row>
    <row r="96" spans="1:43" s="96" customFormat="1" ht="15" customHeight="1" x14ac:dyDescent="0.25">
      <c r="A96" s="217" t="s">
        <v>208</v>
      </c>
      <c r="B96" s="216" t="s">
        <v>213</v>
      </c>
      <c r="C96" s="218"/>
      <c r="D96" s="219" t="s">
        <v>1519</v>
      </c>
      <c r="E96" s="220"/>
      <c r="F96" s="221" t="s">
        <v>208</v>
      </c>
      <c r="G96" s="216" t="s">
        <v>213</v>
      </c>
      <c r="H96" s="218" t="s">
        <v>1490</v>
      </c>
      <c r="I96" s="216" t="s">
        <v>2630</v>
      </c>
      <c r="J96" s="216" t="s">
        <v>2998</v>
      </c>
      <c r="K96" s="216" t="s">
        <v>267</v>
      </c>
      <c r="L96" s="222" t="s">
        <v>2999</v>
      </c>
      <c r="M96" s="216" t="s">
        <v>3000</v>
      </c>
      <c r="N96" s="219" t="s">
        <v>3001</v>
      </c>
      <c r="O96" s="216" t="s">
        <v>3002</v>
      </c>
      <c r="P96" s="216"/>
      <c r="Q96" s="223" t="s">
        <v>121</v>
      </c>
      <c r="R96" s="224">
        <v>42339</v>
      </c>
      <c r="S96" s="106" t="s">
        <v>677</v>
      </c>
      <c r="T96" s="225" t="s">
        <v>3003</v>
      </c>
      <c r="U96" s="225" t="s">
        <v>3004</v>
      </c>
      <c r="V96" s="224">
        <v>42354</v>
      </c>
      <c r="W96" s="223" t="s">
        <v>2947</v>
      </c>
      <c r="X96" s="220" t="s">
        <v>1086</v>
      </c>
      <c r="Y96" s="226">
        <v>42354</v>
      </c>
      <c r="Z96" s="211">
        <v>1</v>
      </c>
      <c r="AA96" s="211">
        <v>3</v>
      </c>
      <c r="AB96" s="211">
        <v>1</v>
      </c>
      <c r="AC96" s="212">
        <v>1</v>
      </c>
      <c r="AD96" s="212">
        <v>1</v>
      </c>
      <c r="AE96" s="212">
        <v>1</v>
      </c>
      <c r="AF96" s="335">
        <f t="shared" si="1"/>
        <v>0.3</v>
      </c>
      <c r="AG96" s="212" t="s">
        <v>2656</v>
      </c>
      <c r="AH96" s="212"/>
      <c r="AI96" s="212" t="s">
        <v>2620</v>
      </c>
      <c r="AJ96" s="212" t="s">
        <v>2657</v>
      </c>
      <c r="AK96" s="212" t="s">
        <v>3024</v>
      </c>
      <c r="AL96" s="212" t="s">
        <v>3026</v>
      </c>
      <c r="AM96" s="212"/>
      <c r="AN96" s="212"/>
      <c r="AO96" s="238" t="s">
        <v>3011</v>
      </c>
      <c r="AP96" s="211"/>
      <c r="AQ96" s="211"/>
    </row>
    <row r="97" spans="1:43" s="96" customFormat="1" ht="15" customHeight="1" x14ac:dyDescent="0.25">
      <c r="A97" s="261" t="s">
        <v>208</v>
      </c>
      <c r="B97" s="216" t="s">
        <v>213</v>
      </c>
      <c r="C97" s="218"/>
      <c r="D97" s="219" t="s">
        <v>1519</v>
      </c>
      <c r="E97" s="220"/>
      <c r="F97" s="269" t="s">
        <v>208</v>
      </c>
      <c r="G97" s="218" t="s">
        <v>213</v>
      </c>
      <c r="H97" s="218" t="s">
        <v>1490</v>
      </c>
      <c r="I97" s="216" t="s">
        <v>2621</v>
      </c>
      <c r="J97" s="216" t="s">
        <v>2622</v>
      </c>
      <c r="K97" s="216" t="s">
        <v>287</v>
      </c>
      <c r="L97" s="222" t="s">
        <v>2623</v>
      </c>
      <c r="M97" s="216" t="s">
        <v>131</v>
      </c>
      <c r="N97" s="219" t="s">
        <v>2608</v>
      </c>
      <c r="O97" s="216" t="s">
        <v>2624</v>
      </c>
      <c r="P97" s="216"/>
      <c r="Q97" s="223" t="s">
        <v>121</v>
      </c>
      <c r="R97" s="224"/>
      <c r="S97" s="224" t="s">
        <v>677</v>
      </c>
      <c r="T97" s="225" t="s">
        <v>2625</v>
      </c>
      <c r="U97" s="225" t="s">
        <v>2626</v>
      </c>
      <c r="V97" s="224">
        <v>42354</v>
      </c>
      <c r="W97" s="223" t="s">
        <v>2947</v>
      </c>
      <c r="X97" s="220" t="s">
        <v>1086</v>
      </c>
      <c r="Y97" s="226">
        <v>42354</v>
      </c>
      <c r="Z97" s="211">
        <v>1</v>
      </c>
      <c r="AA97" s="211">
        <v>3</v>
      </c>
      <c r="AB97" s="211">
        <v>1</v>
      </c>
      <c r="AC97" s="212">
        <v>1</v>
      </c>
      <c r="AD97" s="212">
        <v>1</v>
      </c>
      <c r="AE97" s="212">
        <v>1</v>
      </c>
      <c r="AF97" s="335">
        <f t="shared" si="1"/>
        <v>0.3</v>
      </c>
      <c r="AG97" s="212" t="s">
        <v>599</v>
      </c>
      <c r="AH97" s="212" t="s">
        <v>599</v>
      </c>
      <c r="AI97" s="212" t="s">
        <v>899</v>
      </c>
      <c r="AJ97" s="212" t="s">
        <v>2452</v>
      </c>
      <c r="AK97" s="212" t="s">
        <v>3025</v>
      </c>
      <c r="AL97" s="212" t="s">
        <v>3026</v>
      </c>
      <c r="AM97" s="212"/>
      <c r="AN97" s="212"/>
      <c r="AO97" s="238" t="s">
        <v>3011</v>
      </c>
      <c r="AP97" s="211"/>
      <c r="AQ97" s="211"/>
    </row>
    <row r="98" spans="1:43" s="96" customFormat="1" ht="15" customHeight="1" x14ac:dyDescent="0.25">
      <c r="A98" s="87" t="s">
        <v>208</v>
      </c>
      <c r="B98" s="91" t="s">
        <v>211</v>
      </c>
      <c r="C98" s="99" t="s">
        <v>1111</v>
      </c>
      <c r="D98" s="90" t="s">
        <v>1504</v>
      </c>
      <c r="E98" s="109" t="s">
        <v>2341</v>
      </c>
      <c r="F98" s="104" t="s">
        <v>208</v>
      </c>
      <c r="G98" s="91" t="s">
        <v>211</v>
      </c>
      <c r="H98" s="99" t="s">
        <v>1489</v>
      </c>
      <c r="I98" s="214" t="s">
        <v>2461</v>
      </c>
      <c r="J98" s="91" t="s">
        <v>21</v>
      </c>
      <c r="K98" s="91" t="s">
        <v>267</v>
      </c>
      <c r="L98" s="114" t="s">
        <v>138</v>
      </c>
      <c r="M98" s="91" t="s">
        <v>131</v>
      </c>
      <c r="N98" s="105">
        <v>40504</v>
      </c>
      <c r="O98" s="91" t="s">
        <v>619</v>
      </c>
      <c r="P98" s="91" t="s">
        <v>590</v>
      </c>
      <c r="Q98" s="98" t="s">
        <v>121</v>
      </c>
      <c r="R98" s="106">
        <v>40709</v>
      </c>
      <c r="S98" s="106" t="s">
        <v>677</v>
      </c>
      <c r="T98" s="115" t="s">
        <v>603</v>
      </c>
      <c r="U98" s="115" t="s">
        <v>2462</v>
      </c>
      <c r="V98" s="169" t="s">
        <v>605</v>
      </c>
      <c r="W98" s="98" t="s">
        <v>2242</v>
      </c>
      <c r="X98" s="109" t="s">
        <v>1086</v>
      </c>
      <c r="Y98" s="215">
        <v>42352</v>
      </c>
      <c r="Z98" s="211">
        <v>1</v>
      </c>
      <c r="AA98" s="211">
        <v>1</v>
      </c>
      <c r="AB98" s="211">
        <v>3</v>
      </c>
      <c r="AC98" s="212">
        <v>1</v>
      </c>
      <c r="AD98" s="212">
        <v>1</v>
      </c>
      <c r="AE98" s="212">
        <v>1</v>
      </c>
      <c r="AF98" s="89" t="s">
        <v>599</v>
      </c>
      <c r="AG98" s="212" t="s">
        <v>599</v>
      </c>
      <c r="AH98" s="212" t="s">
        <v>599</v>
      </c>
      <c r="AI98" s="212" t="s">
        <v>2463</v>
      </c>
      <c r="AJ98" s="212" t="s">
        <v>2457</v>
      </c>
      <c r="AK98" s="212" t="s">
        <v>3027</v>
      </c>
      <c r="AL98" s="212" t="s">
        <v>3028</v>
      </c>
      <c r="AM98" s="212"/>
      <c r="AN98" s="212"/>
      <c r="AO98" s="238" t="s">
        <v>599</v>
      </c>
      <c r="AP98" s="211"/>
      <c r="AQ98" s="211"/>
    </row>
    <row r="99" spans="1:43" s="96" customFormat="1" ht="15" customHeight="1" x14ac:dyDescent="0.25">
      <c r="A99" s="87" t="s">
        <v>220</v>
      </c>
      <c r="B99" s="91"/>
      <c r="C99" s="99" t="s">
        <v>1172</v>
      </c>
      <c r="D99" s="90" t="s">
        <v>1504</v>
      </c>
      <c r="E99" s="109" t="s">
        <v>2351</v>
      </c>
      <c r="F99" s="104" t="s">
        <v>759</v>
      </c>
      <c r="G99" s="91" t="s">
        <v>760</v>
      </c>
      <c r="H99" s="99" t="s">
        <v>1492</v>
      </c>
      <c r="I99" s="91" t="s">
        <v>102</v>
      </c>
      <c r="J99" s="91" t="s">
        <v>103</v>
      </c>
      <c r="K99" s="240" t="s">
        <v>268</v>
      </c>
      <c r="L99" s="114" t="s">
        <v>195</v>
      </c>
      <c r="M99" s="91" t="s">
        <v>131</v>
      </c>
      <c r="N99" s="90"/>
      <c r="O99" s="91" t="s">
        <v>649</v>
      </c>
      <c r="P99" s="91" t="s">
        <v>590</v>
      </c>
      <c r="Q99" s="169" t="s">
        <v>755</v>
      </c>
      <c r="R99" s="169" t="s">
        <v>650</v>
      </c>
      <c r="S99" s="106" t="s">
        <v>677</v>
      </c>
      <c r="T99" s="115" t="s">
        <v>603</v>
      </c>
      <c r="U99" s="115" t="s">
        <v>2694</v>
      </c>
      <c r="V99" s="108" t="s">
        <v>605</v>
      </c>
      <c r="W99" s="98" t="s">
        <v>2242</v>
      </c>
      <c r="X99" s="109" t="s">
        <v>1086</v>
      </c>
      <c r="Y99" s="215">
        <v>42354</v>
      </c>
      <c r="Z99" s="211">
        <v>1</v>
      </c>
      <c r="AA99" s="211">
        <v>1</v>
      </c>
      <c r="AB99" s="211">
        <v>1</v>
      </c>
      <c r="AC99" s="212">
        <v>3</v>
      </c>
      <c r="AD99" s="212">
        <v>1</v>
      </c>
      <c r="AE99" s="212">
        <v>1</v>
      </c>
      <c r="AF99" s="89" t="s">
        <v>599</v>
      </c>
      <c r="AG99" s="212" t="s">
        <v>2695</v>
      </c>
      <c r="AH99" s="212" t="s">
        <v>2482</v>
      </c>
      <c r="AI99" s="212" t="s">
        <v>599</v>
      </c>
      <c r="AJ99" s="212" t="s">
        <v>2696</v>
      </c>
      <c r="AK99" s="212"/>
      <c r="AL99" s="212"/>
      <c r="AM99" s="212"/>
      <c r="AN99" s="212"/>
      <c r="AO99" s="238" t="s">
        <v>599</v>
      </c>
      <c r="AP99" s="211"/>
      <c r="AQ99" s="211"/>
    </row>
    <row r="100" spans="1:43" s="96" customFormat="1" ht="15" customHeight="1" x14ac:dyDescent="0.25">
      <c r="A100" s="86" t="s">
        <v>214</v>
      </c>
      <c r="B100" s="91" t="s">
        <v>215</v>
      </c>
      <c r="C100" s="99" t="s">
        <v>1154</v>
      </c>
      <c r="D100" s="90" t="s">
        <v>121</v>
      </c>
      <c r="E100" s="109" t="s">
        <v>498</v>
      </c>
      <c r="F100" s="86" t="s">
        <v>214</v>
      </c>
      <c r="G100" s="91" t="s">
        <v>215</v>
      </c>
      <c r="H100" s="99" t="s">
        <v>1483</v>
      </c>
      <c r="I100" s="91" t="s">
        <v>70</v>
      </c>
      <c r="J100" s="91" t="s">
        <v>715</v>
      </c>
      <c r="K100" s="91" t="s">
        <v>267</v>
      </c>
      <c r="L100" s="114" t="s">
        <v>175</v>
      </c>
      <c r="M100" s="91" t="s">
        <v>176</v>
      </c>
      <c r="N100" s="90" t="s">
        <v>636</v>
      </c>
      <c r="O100" s="91" t="s">
        <v>635</v>
      </c>
      <c r="P100" s="91" t="s">
        <v>590</v>
      </c>
      <c r="Q100" s="98" t="s">
        <v>121</v>
      </c>
      <c r="R100" s="106">
        <v>41684</v>
      </c>
      <c r="S100" s="106" t="s">
        <v>713</v>
      </c>
      <c r="T100" s="171" t="s">
        <v>714</v>
      </c>
      <c r="U100" s="115" t="s">
        <v>2666</v>
      </c>
      <c r="V100" s="106">
        <v>41779</v>
      </c>
      <c r="W100" s="98" t="s">
        <v>2242</v>
      </c>
      <c r="X100" s="109" t="s">
        <v>1086</v>
      </c>
      <c r="Y100" s="215">
        <v>42354</v>
      </c>
      <c r="Z100" s="211">
        <v>1</v>
      </c>
      <c r="AA100" s="211">
        <v>3</v>
      </c>
      <c r="AB100" s="211">
        <v>1</v>
      </c>
      <c r="AC100" s="212">
        <v>1</v>
      </c>
      <c r="AD100" s="212">
        <v>1</v>
      </c>
      <c r="AE100" s="212">
        <v>1</v>
      </c>
      <c r="AF100" s="335">
        <f>(Z100*AA100*AB100*AC100*AD100*AE100)/10</f>
        <v>0.3</v>
      </c>
      <c r="AG100" s="212" t="s">
        <v>2667</v>
      </c>
      <c r="AH100" s="212" t="s">
        <v>599</v>
      </c>
      <c r="AI100" s="212" t="s">
        <v>2620</v>
      </c>
      <c r="AJ100" s="212" t="s">
        <v>2668</v>
      </c>
      <c r="AK100" s="212" t="s">
        <v>3029</v>
      </c>
      <c r="AL100" s="212" t="s">
        <v>3030</v>
      </c>
      <c r="AM100" s="212"/>
      <c r="AN100" s="212"/>
      <c r="AO100" s="238" t="s">
        <v>3011</v>
      </c>
      <c r="AP100" s="211"/>
      <c r="AQ100" s="211"/>
    </row>
    <row r="101" spans="1:43" s="96" customFormat="1" ht="15" customHeight="1" x14ac:dyDescent="0.25">
      <c r="A101" s="86" t="s">
        <v>214</v>
      </c>
      <c r="B101" s="91" t="s">
        <v>215</v>
      </c>
      <c r="C101" s="99" t="s">
        <v>1155</v>
      </c>
      <c r="D101" s="90" t="s">
        <v>121</v>
      </c>
      <c r="E101" s="109" t="s">
        <v>498</v>
      </c>
      <c r="F101" s="86" t="s">
        <v>214</v>
      </c>
      <c r="G101" s="91" t="s">
        <v>215</v>
      </c>
      <c r="H101" s="99" t="s">
        <v>1483</v>
      </c>
      <c r="I101" s="91" t="s">
        <v>71</v>
      </c>
      <c r="J101" s="91" t="s">
        <v>716</v>
      </c>
      <c r="K101" s="99" t="s">
        <v>268</v>
      </c>
      <c r="L101" s="114" t="s">
        <v>177</v>
      </c>
      <c r="M101" s="91" t="s">
        <v>639</v>
      </c>
      <c r="N101" s="90" t="s">
        <v>636</v>
      </c>
      <c r="O101" s="91" t="s">
        <v>635</v>
      </c>
      <c r="P101" s="91" t="s">
        <v>590</v>
      </c>
      <c r="Q101" s="98" t="s">
        <v>121</v>
      </c>
      <c r="R101" s="106">
        <v>41684</v>
      </c>
      <c r="S101" s="108" t="s">
        <v>713</v>
      </c>
      <c r="T101" s="171" t="s">
        <v>714</v>
      </c>
      <c r="U101" s="115" t="s">
        <v>2669</v>
      </c>
      <c r="V101" s="106">
        <v>41779</v>
      </c>
      <c r="W101" s="98" t="s">
        <v>2242</v>
      </c>
      <c r="X101" s="109" t="s">
        <v>1086</v>
      </c>
      <c r="Y101" s="215">
        <v>42354</v>
      </c>
      <c r="Z101" s="210">
        <v>1</v>
      </c>
      <c r="AA101" s="211">
        <v>3</v>
      </c>
      <c r="AB101" s="211">
        <v>1</v>
      </c>
      <c r="AC101" s="212">
        <v>1</v>
      </c>
      <c r="AD101" s="212">
        <v>1</v>
      </c>
      <c r="AE101" s="212">
        <v>1</v>
      </c>
      <c r="AF101" s="335">
        <f>(Z101*AA101*AB101*AC101*AD101*AE101)/10</f>
        <v>0.3</v>
      </c>
      <c r="AG101" s="212" t="s">
        <v>2667</v>
      </c>
      <c r="AH101" s="212" t="s">
        <v>599</v>
      </c>
      <c r="AI101" s="212" t="s">
        <v>2620</v>
      </c>
      <c r="AJ101" s="212" t="s">
        <v>2668</v>
      </c>
      <c r="AK101" s="212" t="s">
        <v>3029</v>
      </c>
      <c r="AL101" s="212" t="s">
        <v>3030</v>
      </c>
      <c r="AM101" s="212"/>
      <c r="AN101" s="212"/>
      <c r="AO101" s="238" t="s">
        <v>3011</v>
      </c>
      <c r="AP101" s="211"/>
      <c r="AQ101" s="211"/>
    </row>
    <row r="102" spans="1:43" s="96" customFormat="1" ht="15" customHeight="1" x14ac:dyDescent="0.25">
      <c r="A102" s="86" t="s">
        <v>214</v>
      </c>
      <c r="B102" s="91" t="s">
        <v>726</v>
      </c>
      <c r="C102" s="99" t="s">
        <v>1156</v>
      </c>
      <c r="D102" s="90" t="s">
        <v>121</v>
      </c>
      <c r="E102" s="109" t="s">
        <v>498</v>
      </c>
      <c r="F102" s="86" t="s">
        <v>214</v>
      </c>
      <c r="G102" s="91" t="s">
        <v>216</v>
      </c>
      <c r="H102" s="99" t="s">
        <v>1486</v>
      </c>
      <c r="I102" s="91" t="s">
        <v>637</v>
      </c>
      <c r="J102" s="91" t="s">
        <v>717</v>
      </c>
      <c r="K102" s="99" t="s">
        <v>268</v>
      </c>
      <c r="L102" s="114" t="s">
        <v>638</v>
      </c>
      <c r="M102" s="91" t="s">
        <v>131</v>
      </c>
      <c r="N102" s="90" t="s">
        <v>636</v>
      </c>
      <c r="O102" s="91" t="s">
        <v>635</v>
      </c>
      <c r="P102" s="91" t="s">
        <v>590</v>
      </c>
      <c r="Q102" s="98" t="s">
        <v>121</v>
      </c>
      <c r="R102" s="106">
        <v>41684</v>
      </c>
      <c r="S102" s="106" t="s">
        <v>713</v>
      </c>
      <c r="T102" s="171" t="s">
        <v>714</v>
      </c>
      <c r="U102" s="115" t="s">
        <v>2670</v>
      </c>
      <c r="V102" s="106">
        <v>41779</v>
      </c>
      <c r="W102" s="98" t="s">
        <v>2242</v>
      </c>
      <c r="X102" s="109" t="s">
        <v>1086</v>
      </c>
      <c r="Y102" s="215">
        <v>42354</v>
      </c>
      <c r="Z102" s="211">
        <v>1</v>
      </c>
      <c r="AA102" s="211">
        <v>3</v>
      </c>
      <c r="AB102" s="211">
        <v>1</v>
      </c>
      <c r="AC102" s="212">
        <v>1</v>
      </c>
      <c r="AD102" s="212">
        <v>1</v>
      </c>
      <c r="AE102" s="212">
        <v>1</v>
      </c>
      <c r="AF102" s="335">
        <f>(Z102*AA102*AB102*AC102*AD102*AE102)/10</f>
        <v>0.3</v>
      </c>
      <c r="AG102" s="212" t="s">
        <v>2667</v>
      </c>
      <c r="AH102" s="212" t="s">
        <v>599</v>
      </c>
      <c r="AI102" s="212" t="s">
        <v>2620</v>
      </c>
      <c r="AJ102" s="212" t="s">
        <v>2668</v>
      </c>
      <c r="AK102" s="212" t="s">
        <v>3029</v>
      </c>
      <c r="AL102" s="212" t="s">
        <v>3030</v>
      </c>
      <c r="AM102" s="212"/>
      <c r="AN102" s="212"/>
      <c r="AO102" s="238" t="s">
        <v>3011</v>
      </c>
      <c r="AP102" s="211"/>
      <c r="AQ102" s="211"/>
    </row>
    <row r="103" spans="1:43" s="96" customFormat="1" ht="15" customHeight="1" x14ac:dyDescent="0.25">
      <c r="A103" s="86" t="s">
        <v>718</v>
      </c>
      <c r="B103" s="91"/>
      <c r="C103" s="99" t="s">
        <v>1644</v>
      </c>
      <c r="D103" s="90" t="s">
        <v>121</v>
      </c>
      <c r="E103" s="109"/>
      <c r="F103" s="91" t="s">
        <v>722</v>
      </c>
      <c r="G103" s="91" t="s">
        <v>722</v>
      </c>
      <c r="H103" s="99" t="s">
        <v>1498</v>
      </c>
      <c r="I103" s="91" t="s">
        <v>1646</v>
      </c>
      <c r="J103" s="107" t="s">
        <v>1651</v>
      </c>
      <c r="K103" s="99" t="s">
        <v>268</v>
      </c>
      <c r="L103" s="114" t="s">
        <v>1649</v>
      </c>
      <c r="M103" s="91" t="s">
        <v>1648</v>
      </c>
      <c r="N103" s="90">
        <v>2005</v>
      </c>
      <c r="O103" s="91" t="s">
        <v>1650</v>
      </c>
      <c r="P103" s="91" t="s">
        <v>590</v>
      </c>
      <c r="Q103" s="98" t="s">
        <v>121</v>
      </c>
      <c r="R103" s="173">
        <v>41640</v>
      </c>
      <c r="S103" s="169" t="s">
        <v>1642</v>
      </c>
      <c r="T103" s="91" t="s">
        <v>2714</v>
      </c>
      <c r="U103" s="115" t="s">
        <v>2715</v>
      </c>
      <c r="V103" s="174">
        <v>41905</v>
      </c>
      <c r="W103" s="98" t="s">
        <v>2242</v>
      </c>
      <c r="X103" s="109" t="s">
        <v>1086</v>
      </c>
      <c r="Y103" s="215">
        <v>42354</v>
      </c>
      <c r="Z103" s="211">
        <v>1</v>
      </c>
      <c r="AA103" s="211">
        <v>3</v>
      </c>
      <c r="AB103" s="211">
        <v>1</v>
      </c>
      <c r="AC103" s="212">
        <v>1</v>
      </c>
      <c r="AD103" s="212">
        <v>1</v>
      </c>
      <c r="AE103" s="212">
        <v>1</v>
      </c>
      <c r="AF103" s="335">
        <f>(Z103*AA103*AB103*AC103*AD103*AE103)/10</f>
        <v>0.3</v>
      </c>
      <c r="AG103" s="212" t="s">
        <v>599</v>
      </c>
      <c r="AH103" s="212" t="s">
        <v>599</v>
      </c>
      <c r="AI103" s="212" t="s">
        <v>2451</v>
      </c>
      <c r="AJ103" s="212" t="s">
        <v>2698</v>
      </c>
      <c r="AK103" s="212" t="s">
        <v>2716</v>
      </c>
      <c r="AL103" s="212" t="s">
        <v>3030</v>
      </c>
      <c r="AM103" s="212"/>
      <c r="AN103" s="212"/>
      <c r="AO103" s="238" t="s">
        <v>3011</v>
      </c>
      <c r="AP103" s="211"/>
      <c r="AQ103" s="211"/>
    </row>
    <row r="104" spans="1:43" s="96" customFormat="1" ht="15" customHeight="1" x14ac:dyDescent="0.25">
      <c r="A104" s="91" t="s">
        <v>214</v>
      </c>
      <c r="B104" s="351" t="s">
        <v>219</v>
      </c>
      <c r="C104" s="351"/>
      <c r="D104" s="351" t="s">
        <v>1519</v>
      </c>
      <c r="E104" s="351"/>
      <c r="F104" s="104" t="s">
        <v>214</v>
      </c>
      <c r="G104" s="91" t="s">
        <v>219</v>
      </c>
      <c r="H104" s="99" t="s">
        <v>1485</v>
      </c>
      <c r="I104" s="351" t="s">
        <v>2972</v>
      </c>
      <c r="J104" s="352" t="s">
        <v>2973</v>
      </c>
      <c r="K104" s="351" t="s">
        <v>268</v>
      </c>
      <c r="L104" s="396" t="s">
        <v>2974</v>
      </c>
      <c r="M104" s="351" t="s">
        <v>2975</v>
      </c>
      <c r="N104" s="353" t="s">
        <v>2976</v>
      </c>
      <c r="O104" s="353" t="s">
        <v>2977</v>
      </c>
      <c r="P104" s="351" t="s">
        <v>590</v>
      </c>
      <c r="Q104" s="351" t="s">
        <v>121</v>
      </c>
      <c r="R104" s="353" t="s">
        <v>2871</v>
      </c>
      <c r="S104" s="351" t="s">
        <v>2871</v>
      </c>
      <c r="T104" s="53" t="s">
        <v>2974</v>
      </c>
      <c r="U104" s="236" t="s">
        <v>599</v>
      </c>
      <c r="V104" s="354">
        <v>42415</v>
      </c>
      <c r="W104" s="355" t="s">
        <v>2947</v>
      </c>
      <c r="X104" s="90" t="s">
        <v>1086</v>
      </c>
      <c r="Y104" s="289">
        <v>42415</v>
      </c>
      <c r="Z104" s="212">
        <v>1</v>
      </c>
      <c r="AA104" s="212">
        <v>1</v>
      </c>
      <c r="AB104" s="212">
        <v>1</v>
      </c>
      <c r="AC104" s="212">
        <v>1</v>
      </c>
      <c r="AD104" s="212">
        <v>2</v>
      </c>
      <c r="AE104" s="212">
        <v>3</v>
      </c>
      <c r="AF104" s="335">
        <v>0.6</v>
      </c>
      <c r="AG104" s="212" t="s">
        <v>2871</v>
      </c>
      <c r="AH104" s="212" t="s">
        <v>599</v>
      </c>
      <c r="AI104" s="212" t="s">
        <v>599</v>
      </c>
      <c r="AJ104" s="212" t="s">
        <v>2978</v>
      </c>
      <c r="AK104" s="212" t="s">
        <v>3031</v>
      </c>
      <c r="AL104" s="212" t="s">
        <v>3032</v>
      </c>
      <c r="AM104" s="212"/>
      <c r="AN104" s="212"/>
      <c r="AO104" s="212" t="s">
        <v>2937</v>
      </c>
      <c r="AP104" s="211"/>
      <c r="AQ104" s="211"/>
    </row>
    <row r="105" spans="1:43" s="96" customFormat="1" ht="15" customHeight="1" x14ac:dyDescent="0.25">
      <c r="A105" s="86" t="s">
        <v>214</v>
      </c>
      <c r="B105" s="91" t="s">
        <v>218</v>
      </c>
      <c r="C105" s="99" t="s">
        <v>1159</v>
      </c>
      <c r="D105" s="90" t="s">
        <v>121</v>
      </c>
      <c r="E105" s="109" t="s">
        <v>498</v>
      </c>
      <c r="F105" s="86" t="s">
        <v>214</v>
      </c>
      <c r="G105" s="91" t="s">
        <v>218</v>
      </c>
      <c r="H105" s="99" t="s">
        <v>1497</v>
      </c>
      <c r="I105" s="91" t="s">
        <v>76</v>
      </c>
      <c r="J105" s="91" t="s">
        <v>77</v>
      </c>
      <c r="K105" s="91" t="s">
        <v>267</v>
      </c>
      <c r="L105" s="114" t="s">
        <v>180</v>
      </c>
      <c r="M105" s="91" t="s">
        <v>131</v>
      </c>
      <c r="N105" s="90" t="s">
        <v>643</v>
      </c>
      <c r="O105" s="91" t="s">
        <v>641</v>
      </c>
      <c r="P105" s="91" t="s">
        <v>590</v>
      </c>
      <c r="Q105" s="98" t="s">
        <v>121</v>
      </c>
      <c r="R105" s="169" t="s">
        <v>610</v>
      </c>
      <c r="S105" s="108" t="s">
        <v>677</v>
      </c>
      <c r="T105" s="115" t="s">
        <v>603</v>
      </c>
      <c r="U105" s="115" t="s">
        <v>2676</v>
      </c>
      <c r="V105" s="169" t="s">
        <v>605</v>
      </c>
      <c r="W105" s="98" t="s">
        <v>2242</v>
      </c>
      <c r="X105" s="109" t="s">
        <v>1086</v>
      </c>
      <c r="Y105" s="215">
        <v>42354</v>
      </c>
      <c r="Z105" s="211">
        <v>1</v>
      </c>
      <c r="AA105" s="211">
        <v>2</v>
      </c>
      <c r="AB105" s="211">
        <v>1</v>
      </c>
      <c r="AC105" s="212">
        <v>3</v>
      </c>
      <c r="AD105" s="212">
        <v>1</v>
      </c>
      <c r="AE105" s="212">
        <v>1</v>
      </c>
      <c r="AF105" s="335">
        <f t="shared" ref="AF105:AF121" si="2">(Z105*AA105*AB105*AC105*AD105*AE105)/10</f>
        <v>0.6</v>
      </c>
      <c r="AG105" s="212" t="s">
        <v>2677</v>
      </c>
      <c r="AH105" s="212" t="s">
        <v>2673</v>
      </c>
      <c r="AI105" s="212" t="s">
        <v>899</v>
      </c>
      <c r="AJ105" s="212" t="s">
        <v>2668</v>
      </c>
      <c r="AK105" s="212" t="s">
        <v>3033</v>
      </c>
      <c r="AL105" s="212" t="s">
        <v>3030</v>
      </c>
      <c r="AM105" s="212"/>
      <c r="AN105" s="212"/>
      <c r="AO105" s="238" t="s">
        <v>3011</v>
      </c>
      <c r="AP105" s="211"/>
      <c r="AQ105" s="211"/>
    </row>
    <row r="106" spans="1:43" s="96" customFormat="1" ht="15" customHeight="1" x14ac:dyDescent="0.25">
      <c r="A106" s="86" t="s">
        <v>214</v>
      </c>
      <c r="B106" s="91" t="s">
        <v>217</v>
      </c>
      <c r="C106" s="99" t="s">
        <v>1157</v>
      </c>
      <c r="D106" s="90" t="s">
        <v>121</v>
      </c>
      <c r="E106" s="109" t="s">
        <v>498</v>
      </c>
      <c r="F106" s="86" t="s">
        <v>214</v>
      </c>
      <c r="G106" s="91" t="s">
        <v>217</v>
      </c>
      <c r="H106" s="99" t="s">
        <v>1484</v>
      </c>
      <c r="I106" s="91" t="s">
        <v>72</v>
      </c>
      <c r="J106" s="91" t="s">
        <v>73</v>
      </c>
      <c r="K106" s="91" t="s">
        <v>269</v>
      </c>
      <c r="L106" s="114" t="s">
        <v>178</v>
      </c>
      <c r="M106" s="91" t="s">
        <v>131</v>
      </c>
      <c r="N106" s="90" t="s">
        <v>640</v>
      </c>
      <c r="O106" s="91" t="s">
        <v>641</v>
      </c>
      <c r="P106" s="91" t="s">
        <v>590</v>
      </c>
      <c r="Q106" s="98" t="s">
        <v>121</v>
      </c>
      <c r="R106" s="169" t="s">
        <v>610</v>
      </c>
      <c r="S106" s="108" t="s">
        <v>677</v>
      </c>
      <c r="T106" s="115" t="s">
        <v>603</v>
      </c>
      <c r="U106" s="115" t="s">
        <v>2671</v>
      </c>
      <c r="V106" s="169" t="s">
        <v>605</v>
      </c>
      <c r="W106" s="98" t="s">
        <v>2242</v>
      </c>
      <c r="X106" s="109" t="s">
        <v>1086</v>
      </c>
      <c r="Y106" s="215">
        <v>42354</v>
      </c>
      <c r="Z106" s="211">
        <v>1</v>
      </c>
      <c r="AA106" s="211">
        <v>3</v>
      </c>
      <c r="AB106" s="211">
        <v>1</v>
      </c>
      <c r="AC106" s="212">
        <v>3</v>
      </c>
      <c r="AD106" s="212">
        <v>1</v>
      </c>
      <c r="AE106" s="212">
        <v>1</v>
      </c>
      <c r="AF106" s="335">
        <f t="shared" si="2"/>
        <v>0.9</v>
      </c>
      <c r="AG106" s="212" t="s">
        <v>2672</v>
      </c>
      <c r="AH106" s="212" t="s">
        <v>2673</v>
      </c>
      <c r="AI106" s="212" t="s">
        <v>899</v>
      </c>
      <c r="AJ106" s="212" t="s">
        <v>2668</v>
      </c>
      <c r="AK106" s="212" t="s">
        <v>3034</v>
      </c>
      <c r="AL106" s="212" t="s">
        <v>3030</v>
      </c>
      <c r="AM106" s="212"/>
      <c r="AN106" s="212"/>
      <c r="AO106" s="238" t="s">
        <v>3011</v>
      </c>
      <c r="AP106" s="211"/>
      <c r="AQ106" s="211"/>
    </row>
    <row r="107" spans="1:43" s="96" customFormat="1" ht="15" customHeight="1" x14ac:dyDescent="0.25">
      <c r="A107" s="86" t="s">
        <v>214</v>
      </c>
      <c r="B107" s="91" t="s">
        <v>217</v>
      </c>
      <c r="C107" s="99" t="s">
        <v>1158</v>
      </c>
      <c r="D107" s="90" t="s">
        <v>121</v>
      </c>
      <c r="E107" s="109" t="s">
        <v>498</v>
      </c>
      <c r="F107" s="86" t="s">
        <v>214</v>
      </c>
      <c r="G107" s="91" t="s">
        <v>217</v>
      </c>
      <c r="H107" s="99" t="s">
        <v>1484</v>
      </c>
      <c r="I107" s="91" t="s">
        <v>74</v>
      </c>
      <c r="J107" s="91" t="s">
        <v>75</v>
      </c>
      <c r="K107" s="91" t="s">
        <v>269</v>
      </c>
      <c r="L107" s="114" t="s">
        <v>179</v>
      </c>
      <c r="M107" s="91" t="s">
        <v>131</v>
      </c>
      <c r="N107" s="90" t="s">
        <v>642</v>
      </c>
      <c r="O107" s="91" t="s">
        <v>641</v>
      </c>
      <c r="P107" s="91" t="s">
        <v>590</v>
      </c>
      <c r="Q107" s="98" t="s">
        <v>121</v>
      </c>
      <c r="R107" s="169" t="s">
        <v>610</v>
      </c>
      <c r="S107" s="106" t="s">
        <v>677</v>
      </c>
      <c r="T107" s="115" t="s">
        <v>603</v>
      </c>
      <c r="U107" s="115" t="s">
        <v>2674</v>
      </c>
      <c r="V107" s="108" t="s">
        <v>605</v>
      </c>
      <c r="W107" s="98" t="s">
        <v>2242</v>
      </c>
      <c r="X107" s="109" t="s">
        <v>1086</v>
      </c>
      <c r="Y107" s="215">
        <v>42354</v>
      </c>
      <c r="Z107" s="211">
        <v>1</v>
      </c>
      <c r="AA107" s="211">
        <v>3</v>
      </c>
      <c r="AB107" s="211">
        <v>1</v>
      </c>
      <c r="AC107" s="212">
        <v>3</v>
      </c>
      <c r="AD107" s="212">
        <v>1</v>
      </c>
      <c r="AE107" s="212">
        <v>1</v>
      </c>
      <c r="AF107" s="335">
        <f t="shared" si="2"/>
        <v>0.9</v>
      </c>
      <c r="AG107" s="212" t="s">
        <v>2675</v>
      </c>
      <c r="AH107" s="212" t="s">
        <v>2673</v>
      </c>
      <c r="AI107" s="212" t="s">
        <v>899</v>
      </c>
      <c r="AJ107" s="212" t="s">
        <v>2668</v>
      </c>
      <c r="AK107" s="212" t="s">
        <v>3034</v>
      </c>
      <c r="AL107" s="212" t="s">
        <v>3030</v>
      </c>
      <c r="AM107" s="212"/>
      <c r="AN107" s="212"/>
      <c r="AO107" s="238" t="s">
        <v>3011</v>
      </c>
      <c r="AP107" s="211"/>
      <c r="AQ107" s="211"/>
    </row>
    <row r="108" spans="1:43" s="96" customFormat="1" ht="15" customHeight="1" x14ac:dyDescent="0.25">
      <c r="A108" s="86" t="s">
        <v>214</v>
      </c>
      <c r="B108" s="91" t="s">
        <v>218</v>
      </c>
      <c r="C108" s="99" t="s">
        <v>1160</v>
      </c>
      <c r="D108" s="90" t="s">
        <v>121</v>
      </c>
      <c r="E108" s="109" t="s">
        <v>498</v>
      </c>
      <c r="F108" s="86" t="s">
        <v>214</v>
      </c>
      <c r="G108" s="91" t="s">
        <v>218</v>
      </c>
      <c r="H108" s="99" t="s">
        <v>1497</v>
      </c>
      <c r="I108" s="91" t="s">
        <v>78</v>
      </c>
      <c r="J108" s="91" t="s">
        <v>79</v>
      </c>
      <c r="K108" s="91" t="s">
        <v>267</v>
      </c>
      <c r="L108" s="114" t="s">
        <v>181</v>
      </c>
      <c r="M108" s="91" t="s">
        <v>131</v>
      </c>
      <c r="N108" s="90" t="s">
        <v>643</v>
      </c>
      <c r="O108" s="91" t="s">
        <v>641</v>
      </c>
      <c r="P108" s="91" t="s">
        <v>590</v>
      </c>
      <c r="Q108" s="98" t="s">
        <v>121</v>
      </c>
      <c r="R108" s="169" t="s">
        <v>610</v>
      </c>
      <c r="S108" s="106" t="s">
        <v>677</v>
      </c>
      <c r="T108" s="115" t="s">
        <v>603</v>
      </c>
      <c r="U108" s="115" t="s">
        <v>2681</v>
      </c>
      <c r="V108" s="108" t="s">
        <v>605</v>
      </c>
      <c r="W108" s="98" t="s">
        <v>2242</v>
      </c>
      <c r="X108" s="109" t="s">
        <v>1086</v>
      </c>
      <c r="Y108" s="215">
        <v>42354</v>
      </c>
      <c r="Z108" s="211">
        <v>1</v>
      </c>
      <c r="AA108" s="211">
        <v>3</v>
      </c>
      <c r="AB108" s="211">
        <v>1</v>
      </c>
      <c r="AC108" s="212">
        <v>3</v>
      </c>
      <c r="AD108" s="212">
        <v>1</v>
      </c>
      <c r="AE108" s="212">
        <v>1</v>
      </c>
      <c r="AF108" s="335">
        <f t="shared" si="2"/>
        <v>0.9</v>
      </c>
      <c r="AG108" s="212" t="s">
        <v>2677</v>
      </c>
      <c r="AH108" s="212" t="s">
        <v>2673</v>
      </c>
      <c r="AI108" s="212" t="s">
        <v>899</v>
      </c>
      <c r="AJ108" s="212" t="s">
        <v>2668</v>
      </c>
      <c r="AK108" s="212" t="s">
        <v>3033</v>
      </c>
      <c r="AL108" s="212" t="s">
        <v>3030</v>
      </c>
      <c r="AM108" s="212"/>
      <c r="AN108" s="212"/>
      <c r="AO108" s="238" t="s">
        <v>3011</v>
      </c>
      <c r="AP108" s="211"/>
      <c r="AQ108" s="211"/>
    </row>
    <row r="109" spans="1:43" s="96" customFormat="1" ht="15" customHeight="1" x14ac:dyDescent="0.25">
      <c r="A109" s="86" t="s">
        <v>214</v>
      </c>
      <c r="B109" s="91" t="s">
        <v>218</v>
      </c>
      <c r="C109" s="99" t="s">
        <v>1161</v>
      </c>
      <c r="D109" s="90" t="s">
        <v>121</v>
      </c>
      <c r="E109" s="109" t="s">
        <v>498</v>
      </c>
      <c r="F109" s="86" t="s">
        <v>214</v>
      </c>
      <c r="G109" s="91" t="s">
        <v>218</v>
      </c>
      <c r="H109" s="99" t="s">
        <v>1497</v>
      </c>
      <c r="I109" s="91" t="s">
        <v>80</v>
      </c>
      <c r="J109" s="91" t="s">
        <v>81</v>
      </c>
      <c r="K109" s="91" t="s">
        <v>267</v>
      </c>
      <c r="L109" s="114" t="s">
        <v>182</v>
      </c>
      <c r="M109" s="91" t="s">
        <v>131</v>
      </c>
      <c r="N109" s="90" t="s">
        <v>643</v>
      </c>
      <c r="O109" s="91" t="s">
        <v>641</v>
      </c>
      <c r="P109" s="91" t="s">
        <v>590</v>
      </c>
      <c r="Q109" s="98" t="s">
        <v>121</v>
      </c>
      <c r="R109" s="169" t="s">
        <v>610</v>
      </c>
      <c r="S109" s="108" t="s">
        <v>677</v>
      </c>
      <c r="T109" s="115" t="s">
        <v>603</v>
      </c>
      <c r="U109" s="115" t="s">
        <v>2682</v>
      </c>
      <c r="V109" s="169" t="s">
        <v>605</v>
      </c>
      <c r="W109" s="98" t="s">
        <v>2242</v>
      </c>
      <c r="X109" s="109" t="s">
        <v>1086</v>
      </c>
      <c r="Y109" s="215">
        <v>42354</v>
      </c>
      <c r="Z109" s="211">
        <v>1</v>
      </c>
      <c r="AA109" s="211">
        <v>3</v>
      </c>
      <c r="AB109" s="211">
        <v>1</v>
      </c>
      <c r="AC109" s="212">
        <v>3</v>
      </c>
      <c r="AD109" s="212">
        <v>1</v>
      </c>
      <c r="AE109" s="212">
        <v>1</v>
      </c>
      <c r="AF109" s="335">
        <f t="shared" si="2"/>
        <v>0.9</v>
      </c>
      <c r="AG109" s="212" t="s">
        <v>2677</v>
      </c>
      <c r="AH109" s="212" t="s">
        <v>2673</v>
      </c>
      <c r="AI109" s="212" t="s">
        <v>899</v>
      </c>
      <c r="AJ109" s="212" t="s">
        <v>2668</v>
      </c>
      <c r="AK109" s="212" t="s">
        <v>3033</v>
      </c>
      <c r="AL109" s="212" t="s">
        <v>3030</v>
      </c>
      <c r="AM109" s="212"/>
      <c r="AN109" s="212"/>
      <c r="AO109" s="238" t="s">
        <v>3011</v>
      </c>
      <c r="AP109" s="211"/>
      <c r="AQ109" s="211"/>
    </row>
    <row r="110" spans="1:43" s="96" customFormat="1" ht="15" customHeight="1" x14ac:dyDescent="0.25">
      <c r="A110" s="86" t="s">
        <v>214</v>
      </c>
      <c r="B110" s="91" t="s">
        <v>218</v>
      </c>
      <c r="C110" s="99" t="s">
        <v>1162</v>
      </c>
      <c r="D110" s="90" t="s">
        <v>121</v>
      </c>
      <c r="E110" s="109" t="s">
        <v>498</v>
      </c>
      <c r="F110" s="86" t="s">
        <v>214</v>
      </c>
      <c r="G110" s="91" t="s">
        <v>218</v>
      </c>
      <c r="H110" s="99" t="s">
        <v>1497</v>
      </c>
      <c r="I110" s="91" t="s">
        <v>82</v>
      </c>
      <c r="J110" s="91" t="s">
        <v>83</v>
      </c>
      <c r="K110" s="91" t="s">
        <v>267</v>
      </c>
      <c r="L110" s="114" t="s">
        <v>183</v>
      </c>
      <c r="M110" s="91" t="s">
        <v>131</v>
      </c>
      <c r="N110" s="90" t="s">
        <v>643</v>
      </c>
      <c r="O110" s="91" t="s">
        <v>641</v>
      </c>
      <c r="P110" s="91" t="s">
        <v>590</v>
      </c>
      <c r="Q110" s="98" t="s">
        <v>121</v>
      </c>
      <c r="R110" s="169" t="s">
        <v>610</v>
      </c>
      <c r="S110" s="106" t="s">
        <v>677</v>
      </c>
      <c r="T110" s="115" t="s">
        <v>603</v>
      </c>
      <c r="U110" s="115" t="s">
        <v>2683</v>
      </c>
      <c r="V110" s="108" t="s">
        <v>605</v>
      </c>
      <c r="W110" s="98" t="s">
        <v>2242</v>
      </c>
      <c r="X110" s="109" t="s">
        <v>1086</v>
      </c>
      <c r="Y110" s="215">
        <v>42354</v>
      </c>
      <c r="Z110" s="210">
        <v>1</v>
      </c>
      <c r="AA110" s="211">
        <v>3</v>
      </c>
      <c r="AB110" s="211">
        <v>1</v>
      </c>
      <c r="AC110" s="212">
        <v>3</v>
      </c>
      <c r="AD110" s="212">
        <v>1</v>
      </c>
      <c r="AE110" s="212">
        <v>1</v>
      </c>
      <c r="AF110" s="335">
        <f t="shared" si="2"/>
        <v>0.9</v>
      </c>
      <c r="AG110" s="212" t="s">
        <v>2677</v>
      </c>
      <c r="AH110" s="212" t="s">
        <v>2673</v>
      </c>
      <c r="AI110" s="212" t="s">
        <v>899</v>
      </c>
      <c r="AJ110" s="212" t="s">
        <v>2668</v>
      </c>
      <c r="AK110" s="212" t="s">
        <v>3033</v>
      </c>
      <c r="AL110" s="212" t="s">
        <v>3030</v>
      </c>
      <c r="AM110" s="212"/>
      <c r="AN110" s="212"/>
      <c r="AO110" s="238" t="s">
        <v>3011</v>
      </c>
      <c r="AP110" s="211"/>
      <c r="AQ110" s="211"/>
    </row>
    <row r="111" spans="1:43" s="96" customFormat="1" ht="15" customHeight="1" x14ac:dyDescent="0.25">
      <c r="A111" s="86" t="s">
        <v>214</v>
      </c>
      <c r="B111" s="91" t="s">
        <v>218</v>
      </c>
      <c r="C111" s="99" t="s">
        <v>1163</v>
      </c>
      <c r="D111" s="90" t="s">
        <v>121</v>
      </c>
      <c r="E111" s="109" t="s">
        <v>498</v>
      </c>
      <c r="F111" s="86" t="s">
        <v>214</v>
      </c>
      <c r="G111" s="91" t="s">
        <v>218</v>
      </c>
      <c r="H111" s="99" t="s">
        <v>1497</v>
      </c>
      <c r="I111" s="91" t="s">
        <v>84</v>
      </c>
      <c r="J111" s="91" t="s">
        <v>85</v>
      </c>
      <c r="K111" s="91" t="s">
        <v>269</v>
      </c>
      <c r="L111" s="114" t="s">
        <v>184</v>
      </c>
      <c r="M111" s="91" t="s">
        <v>131</v>
      </c>
      <c r="N111" s="90" t="s">
        <v>665</v>
      </c>
      <c r="O111" s="91" t="s">
        <v>644</v>
      </c>
      <c r="P111" s="91" t="s">
        <v>590</v>
      </c>
      <c r="Q111" s="98" t="s">
        <v>121</v>
      </c>
      <c r="R111" s="172" t="s">
        <v>668</v>
      </c>
      <c r="S111" s="108" t="s">
        <v>677</v>
      </c>
      <c r="T111" s="115" t="s">
        <v>603</v>
      </c>
      <c r="U111" s="115" t="s">
        <v>2685</v>
      </c>
      <c r="V111" s="169" t="s">
        <v>605</v>
      </c>
      <c r="W111" s="98" t="s">
        <v>2242</v>
      </c>
      <c r="X111" s="109" t="s">
        <v>1086</v>
      </c>
      <c r="Y111" s="215">
        <v>42354</v>
      </c>
      <c r="Z111" s="211">
        <v>1</v>
      </c>
      <c r="AA111" s="211">
        <v>3</v>
      </c>
      <c r="AB111" s="211">
        <v>1</v>
      </c>
      <c r="AC111" s="212">
        <v>3</v>
      </c>
      <c r="AD111" s="212">
        <v>1</v>
      </c>
      <c r="AE111" s="212">
        <v>1</v>
      </c>
      <c r="AF111" s="335">
        <f t="shared" si="2"/>
        <v>0.9</v>
      </c>
      <c r="AG111" s="212" t="s">
        <v>2677</v>
      </c>
      <c r="AH111" s="212" t="s">
        <v>2673</v>
      </c>
      <c r="AI111" s="212" t="s">
        <v>899</v>
      </c>
      <c r="AJ111" s="212" t="s">
        <v>2668</v>
      </c>
      <c r="AK111" s="212" t="s">
        <v>3033</v>
      </c>
      <c r="AL111" s="212" t="s">
        <v>3030</v>
      </c>
      <c r="AM111" s="212"/>
      <c r="AN111" s="212"/>
      <c r="AO111" s="238" t="s">
        <v>3011</v>
      </c>
      <c r="AP111" s="211"/>
      <c r="AQ111" s="211"/>
    </row>
    <row r="112" spans="1:43" s="96" customFormat="1" ht="15" customHeight="1" x14ac:dyDescent="0.25">
      <c r="A112" s="86" t="s">
        <v>214</v>
      </c>
      <c r="B112" s="91" t="s">
        <v>218</v>
      </c>
      <c r="C112" s="99" t="s">
        <v>1164</v>
      </c>
      <c r="D112" s="90" t="s">
        <v>121</v>
      </c>
      <c r="E112" s="109" t="s">
        <v>498</v>
      </c>
      <c r="F112" s="86" t="s">
        <v>214</v>
      </c>
      <c r="G112" s="91" t="s">
        <v>218</v>
      </c>
      <c r="H112" s="99" t="s">
        <v>1497</v>
      </c>
      <c r="I112" s="91" t="s">
        <v>86</v>
      </c>
      <c r="J112" s="91" t="s">
        <v>87</v>
      </c>
      <c r="K112" s="91" t="s">
        <v>269</v>
      </c>
      <c r="L112" s="114" t="s">
        <v>185</v>
      </c>
      <c r="M112" s="91" t="s">
        <v>131</v>
      </c>
      <c r="N112" s="90" t="s">
        <v>665</v>
      </c>
      <c r="O112" s="91" t="s">
        <v>644</v>
      </c>
      <c r="P112" s="91" t="s">
        <v>590</v>
      </c>
      <c r="Q112" s="98" t="s">
        <v>121</v>
      </c>
      <c r="R112" s="172" t="s">
        <v>668</v>
      </c>
      <c r="S112" s="106" t="s">
        <v>677</v>
      </c>
      <c r="T112" s="115" t="s">
        <v>603</v>
      </c>
      <c r="U112" s="115" t="s">
        <v>2685</v>
      </c>
      <c r="V112" s="108" t="s">
        <v>605</v>
      </c>
      <c r="W112" s="98" t="s">
        <v>2242</v>
      </c>
      <c r="X112" s="109" t="s">
        <v>1086</v>
      </c>
      <c r="Y112" s="215">
        <v>42354</v>
      </c>
      <c r="Z112" s="211">
        <v>1</v>
      </c>
      <c r="AA112" s="211">
        <v>3</v>
      </c>
      <c r="AB112" s="211">
        <v>1</v>
      </c>
      <c r="AC112" s="212">
        <v>3</v>
      </c>
      <c r="AD112" s="212">
        <v>1</v>
      </c>
      <c r="AE112" s="212">
        <v>1</v>
      </c>
      <c r="AF112" s="335">
        <f t="shared" si="2"/>
        <v>0.9</v>
      </c>
      <c r="AG112" s="212" t="s">
        <v>2678</v>
      </c>
      <c r="AH112" s="212" t="s">
        <v>2673</v>
      </c>
      <c r="AI112" s="212" t="s">
        <v>899</v>
      </c>
      <c r="AJ112" s="212" t="s">
        <v>2668</v>
      </c>
      <c r="AK112" s="212" t="s">
        <v>3033</v>
      </c>
      <c r="AL112" s="212" t="s">
        <v>3030</v>
      </c>
      <c r="AM112" s="212"/>
      <c r="AN112" s="212"/>
      <c r="AO112" s="238" t="s">
        <v>3011</v>
      </c>
      <c r="AP112" s="211"/>
      <c r="AQ112" s="211"/>
    </row>
    <row r="113" spans="1:43" s="96" customFormat="1" ht="15" customHeight="1" x14ac:dyDescent="0.25">
      <c r="A113" s="86" t="s">
        <v>214</v>
      </c>
      <c r="B113" s="91" t="s">
        <v>218</v>
      </c>
      <c r="C113" s="99" t="s">
        <v>1165</v>
      </c>
      <c r="D113" s="90" t="s">
        <v>121</v>
      </c>
      <c r="E113" s="109" t="s">
        <v>498</v>
      </c>
      <c r="F113" s="86" t="s">
        <v>214</v>
      </c>
      <c r="G113" s="91" t="s">
        <v>218</v>
      </c>
      <c r="H113" s="99" t="s">
        <v>1497</v>
      </c>
      <c r="I113" s="91" t="s">
        <v>88</v>
      </c>
      <c r="J113" s="91" t="s">
        <v>89</v>
      </c>
      <c r="K113" s="91" t="s">
        <v>269</v>
      </c>
      <c r="L113" s="114" t="s">
        <v>186</v>
      </c>
      <c r="M113" s="91" t="s">
        <v>131</v>
      </c>
      <c r="N113" s="90" t="s">
        <v>665</v>
      </c>
      <c r="O113" s="91" t="s">
        <v>644</v>
      </c>
      <c r="P113" s="91" t="s">
        <v>590</v>
      </c>
      <c r="Q113" s="98" t="s">
        <v>121</v>
      </c>
      <c r="R113" s="172" t="s">
        <v>668</v>
      </c>
      <c r="S113" s="108" t="s">
        <v>677</v>
      </c>
      <c r="T113" s="115" t="s">
        <v>603</v>
      </c>
      <c r="U113" s="115" t="s">
        <v>2686</v>
      </c>
      <c r="V113" s="169" t="s">
        <v>605</v>
      </c>
      <c r="W113" s="98" t="s">
        <v>2242</v>
      </c>
      <c r="X113" s="109" t="s">
        <v>1086</v>
      </c>
      <c r="Y113" s="215">
        <v>42354</v>
      </c>
      <c r="Z113" s="211">
        <v>1</v>
      </c>
      <c r="AA113" s="211">
        <v>3</v>
      </c>
      <c r="AB113" s="211">
        <v>1</v>
      </c>
      <c r="AC113" s="212">
        <v>3</v>
      </c>
      <c r="AD113" s="212">
        <v>1</v>
      </c>
      <c r="AE113" s="212">
        <v>1</v>
      </c>
      <c r="AF113" s="335">
        <f t="shared" si="2"/>
        <v>0.9</v>
      </c>
      <c r="AG113" s="212" t="s">
        <v>2679</v>
      </c>
      <c r="AH113" s="212" t="s">
        <v>2673</v>
      </c>
      <c r="AI113" s="212" t="s">
        <v>899</v>
      </c>
      <c r="AJ113" s="212" t="s">
        <v>2668</v>
      </c>
      <c r="AK113" s="212" t="s">
        <v>3033</v>
      </c>
      <c r="AL113" s="212" t="s">
        <v>3030</v>
      </c>
      <c r="AM113" s="212"/>
      <c r="AN113" s="212"/>
      <c r="AO113" s="238" t="s">
        <v>3011</v>
      </c>
      <c r="AP113" s="211"/>
      <c r="AQ113" s="211"/>
    </row>
    <row r="114" spans="1:43" s="96" customFormat="1" ht="15" customHeight="1" x14ac:dyDescent="0.25">
      <c r="A114" s="86" t="s">
        <v>214</v>
      </c>
      <c r="B114" s="91" t="s">
        <v>218</v>
      </c>
      <c r="C114" s="99" t="s">
        <v>1166</v>
      </c>
      <c r="D114" s="90" t="s">
        <v>121</v>
      </c>
      <c r="E114" s="109" t="s">
        <v>498</v>
      </c>
      <c r="F114" s="86" t="s">
        <v>214</v>
      </c>
      <c r="G114" s="91" t="s">
        <v>218</v>
      </c>
      <c r="H114" s="99" t="s">
        <v>1497</v>
      </c>
      <c r="I114" s="91" t="s">
        <v>90</v>
      </c>
      <c r="J114" s="91" t="s">
        <v>91</v>
      </c>
      <c r="K114" s="91" t="s">
        <v>269</v>
      </c>
      <c r="L114" s="114" t="s">
        <v>187</v>
      </c>
      <c r="M114" s="91" t="s">
        <v>131</v>
      </c>
      <c r="N114" s="90" t="s">
        <v>665</v>
      </c>
      <c r="O114" s="91" t="s">
        <v>644</v>
      </c>
      <c r="P114" s="91" t="s">
        <v>590</v>
      </c>
      <c r="Q114" s="98" t="s">
        <v>121</v>
      </c>
      <c r="R114" s="172" t="s">
        <v>668</v>
      </c>
      <c r="S114" s="106" t="s">
        <v>677</v>
      </c>
      <c r="T114" s="115" t="s">
        <v>603</v>
      </c>
      <c r="U114" s="115" t="s">
        <v>2684</v>
      </c>
      <c r="V114" s="108" t="s">
        <v>605</v>
      </c>
      <c r="W114" s="98" t="s">
        <v>2242</v>
      </c>
      <c r="X114" s="109" t="s">
        <v>1086</v>
      </c>
      <c r="Y114" s="215">
        <v>42354</v>
      </c>
      <c r="Z114" s="211">
        <v>1</v>
      </c>
      <c r="AA114" s="211">
        <v>3</v>
      </c>
      <c r="AB114" s="211">
        <v>1</v>
      </c>
      <c r="AC114" s="212">
        <v>3</v>
      </c>
      <c r="AD114" s="212">
        <v>1</v>
      </c>
      <c r="AE114" s="212">
        <v>1</v>
      </c>
      <c r="AF114" s="335">
        <f t="shared" si="2"/>
        <v>0.9</v>
      </c>
      <c r="AG114" s="212" t="s">
        <v>2680</v>
      </c>
      <c r="AH114" s="212" t="s">
        <v>2673</v>
      </c>
      <c r="AI114" s="212" t="s">
        <v>899</v>
      </c>
      <c r="AJ114" s="212" t="s">
        <v>2668</v>
      </c>
      <c r="AK114" s="212" t="s">
        <v>3033</v>
      </c>
      <c r="AL114" s="212" t="s">
        <v>3030</v>
      </c>
      <c r="AM114" s="212"/>
      <c r="AN114" s="212"/>
      <c r="AO114" s="238" t="s">
        <v>3011</v>
      </c>
      <c r="AP114" s="211"/>
      <c r="AQ114" s="211"/>
    </row>
    <row r="115" spans="1:43" s="96" customFormat="1" ht="15" customHeight="1" x14ac:dyDescent="0.25">
      <c r="A115" s="87" t="s">
        <v>208</v>
      </c>
      <c r="B115" s="91" t="s">
        <v>213</v>
      </c>
      <c r="C115" s="99" t="s">
        <v>1144</v>
      </c>
      <c r="D115" s="90" t="s">
        <v>121</v>
      </c>
      <c r="E115" s="109" t="s">
        <v>498</v>
      </c>
      <c r="F115" s="104" t="s">
        <v>208</v>
      </c>
      <c r="G115" s="91" t="s">
        <v>213</v>
      </c>
      <c r="H115" s="99" t="s">
        <v>1490</v>
      </c>
      <c r="I115" s="240" t="s">
        <v>51</v>
      </c>
      <c r="J115" s="240" t="s">
        <v>52</v>
      </c>
      <c r="K115" s="240" t="s">
        <v>267</v>
      </c>
      <c r="L115" s="243" t="s">
        <v>165</v>
      </c>
      <c r="M115" s="240" t="s">
        <v>131</v>
      </c>
      <c r="N115" s="242" t="s">
        <v>664</v>
      </c>
      <c r="O115" s="240" t="s">
        <v>626</v>
      </c>
      <c r="P115" s="240" t="s">
        <v>590</v>
      </c>
      <c r="Q115" s="244" t="s">
        <v>121</v>
      </c>
      <c r="R115" s="245">
        <v>41470</v>
      </c>
      <c r="S115" s="245" t="s">
        <v>677</v>
      </c>
      <c r="T115" s="246" t="s">
        <v>603</v>
      </c>
      <c r="U115" s="246" t="s">
        <v>604</v>
      </c>
      <c r="V115" s="247" t="s">
        <v>605</v>
      </c>
      <c r="W115" s="244" t="s">
        <v>2242</v>
      </c>
      <c r="X115" s="242" t="s">
        <v>1086</v>
      </c>
      <c r="Y115" s="248">
        <v>42354</v>
      </c>
      <c r="Z115" s="249">
        <v>3</v>
      </c>
      <c r="AA115" s="249">
        <v>1</v>
      </c>
      <c r="AB115" s="249">
        <v>1</v>
      </c>
      <c r="AC115" s="250">
        <v>1</v>
      </c>
      <c r="AD115" s="250">
        <v>2</v>
      </c>
      <c r="AE115" s="250">
        <v>2</v>
      </c>
      <c r="AF115" s="336">
        <f t="shared" si="2"/>
        <v>1.2</v>
      </c>
      <c r="AG115" s="250" t="s">
        <v>2619</v>
      </c>
      <c r="AH115" s="250"/>
      <c r="AI115" s="250" t="s">
        <v>2620</v>
      </c>
      <c r="AJ115" s="250" t="s">
        <v>2478</v>
      </c>
      <c r="AK115" s="212" t="s">
        <v>3016</v>
      </c>
      <c r="AL115" s="212"/>
      <c r="AM115" s="212" t="s">
        <v>3278</v>
      </c>
      <c r="AN115" s="212" t="s">
        <v>3017</v>
      </c>
      <c r="AO115" s="238" t="s">
        <v>3011</v>
      </c>
      <c r="AP115" s="211"/>
      <c r="AQ115" s="211"/>
    </row>
    <row r="116" spans="1:43" s="96" customFormat="1" ht="15" customHeight="1" x14ac:dyDescent="0.25">
      <c r="A116" s="87" t="s">
        <v>208</v>
      </c>
      <c r="B116" s="91" t="s">
        <v>213</v>
      </c>
      <c r="C116" s="99" t="s">
        <v>1145</v>
      </c>
      <c r="D116" s="90" t="s">
        <v>121</v>
      </c>
      <c r="E116" s="109" t="s">
        <v>498</v>
      </c>
      <c r="F116" s="104" t="s">
        <v>208</v>
      </c>
      <c r="G116" s="91" t="s">
        <v>213</v>
      </c>
      <c r="H116" s="99" t="s">
        <v>1490</v>
      </c>
      <c r="I116" s="240" t="s">
        <v>53</v>
      </c>
      <c r="J116" s="240" t="s">
        <v>54</v>
      </c>
      <c r="K116" s="240" t="s">
        <v>267</v>
      </c>
      <c r="L116" s="243" t="s">
        <v>166</v>
      </c>
      <c r="M116" s="240" t="s">
        <v>131</v>
      </c>
      <c r="N116" s="242" t="s">
        <v>664</v>
      </c>
      <c r="O116" s="240" t="s">
        <v>626</v>
      </c>
      <c r="P116" s="240" t="s">
        <v>590</v>
      </c>
      <c r="Q116" s="244" t="s">
        <v>121</v>
      </c>
      <c r="R116" s="245">
        <v>41470</v>
      </c>
      <c r="S116" s="247" t="s">
        <v>677</v>
      </c>
      <c r="T116" s="246" t="s">
        <v>603</v>
      </c>
      <c r="U116" s="246" t="s">
        <v>604</v>
      </c>
      <c r="V116" s="252" t="s">
        <v>605</v>
      </c>
      <c r="W116" s="244" t="s">
        <v>2242</v>
      </c>
      <c r="X116" s="242" t="s">
        <v>1086</v>
      </c>
      <c r="Y116" s="248">
        <v>42354</v>
      </c>
      <c r="Z116" s="249">
        <v>3</v>
      </c>
      <c r="AA116" s="249">
        <v>1</v>
      </c>
      <c r="AB116" s="249">
        <v>1</v>
      </c>
      <c r="AC116" s="250">
        <v>1</v>
      </c>
      <c r="AD116" s="250">
        <v>2</v>
      </c>
      <c r="AE116" s="250">
        <v>2</v>
      </c>
      <c r="AF116" s="336">
        <f t="shared" si="2"/>
        <v>1.2</v>
      </c>
      <c r="AG116" s="250" t="s">
        <v>2619</v>
      </c>
      <c r="AH116" s="250"/>
      <c r="AI116" s="250" t="s">
        <v>2620</v>
      </c>
      <c r="AJ116" s="250" t="s">
        <v>2478</v>
      </c>
      <c r="AK116" s="212" t="s">
        <v>3016</v>
      </c>
      <c r="AL116" s="212"/>
      <c r="AM116" s="212" t="s">
        <v>3278</v>
      </c>
      <c r="AN116" s="212" t="s">
        <v>3018</v>
      </c>
      <c r="AO116" s="238" t="s">
        <v>3011</v>
      </c>
      <c r="AP116" s="211"/>
      <c r="AQ116" s="211"/>
    </row>
    <row r="117" spans="1:43" s="96" customFormat="1" ht="15" customHeight="1" x14ac:dyDescent="0.25">
      <c r="A117" s="87" t="s">
        <v>208</v>
      </c>
      <c r="B117" s="91" t="s">
        <v>213</v>
      </c>
      <c r="C117" s="99" t="s">
        <v>1146</v>
      </c>
      <c r="D117" s="90" t="s">
        <v>121</v>
      </c>
      <c r="E117" s="109" t="s">
        <v>498</v>
      </c>
      <c r="F117" s="104" t="s">
        <v>208</v>
      </c>
      <c r="G117" s="91" t="s">
        <v>213</v>
      </c>
      <c r="H117" s="99" t="s">
        <v>1490</v>
      </c>
      <c r="I117" s="240" t="s">
        <v>55</v>
      </c>
      <c r="J117" s="240" t="s">
        <v>56</v>
      </c>
      <c r="K117" s="240" t="s">
        <v>267</v>
      </c>
      <c r="L117" s="243" t="s">
        <v>167</v>
      </c>
      <c r="M117" s="240" t="s">
        <v>131</v>
      </c>
      <c r="N117" s="242" t="s">
        <v>664</v>
      </c>
      <c r="O117" s="240" t="s">
        <v>626</v>
      </c>
      <c r="P117" s="240" t="s">
        <v>590</v>
      </c>
      <c r="Q117" s="244" t="s">
        <v>121</v>
      </c>
      <c r="R117" s="245">
        <v>41470</v>
      </c>
      <c r="S117" s="245" t="s">
        <v>677</v>
      </c>
      <c r="T117" s="246" t="s">
        <v>603</v>
      </c>
      <c r="U117" s="246" t="s">
        <v>604</v>
      </c>
      <c r="V117" s="247" t="s">
        <v>605</v>
      </c>
      <c r="W117" s="244" t="s">
        <v>2242</v>
      </c>
      <c r="X117" s="242" t="s">
        <v>1086</v>
      </c>
      <c r="Y117" s="248">
        <v>42354</v>
      </c>
      <c r="Z117" s="249">
        <v>3</v>
      </c>
      <c r="AA117" s="249">
        <v>1</v>
      </c>
      <c r="AB117" s="249">
        <v>1</v>
      </c>
      <c r="AC117" s="250">
        <v>1</v>
      </c>
      <c r="AD117" s="250">
        <v>2</v>
      </c>
      <c r="AE117" s="250">
        <v>2</v>
      </c>
      <c r="AF117" s="336">
        <f t="shared" si="2"/>
        <v>1.2</v>
      </c>
      <c r="AG117" s="250" t="s">
        <v>2619</v>
      </c>
      <c r="AH117" s="250"/>
      <c r="AI117" s="250" t="s">
        <v>2620</v>
      </c>
      <c r="AJ117" s="250" t="s">
        <v>2478</v>
      </c>
      <c r="AK117" s="212" t="s">
        <v>3016</v>
      </c>
      <c r="AL117" s="212"/>
      <c r="AM117" s="212" t="s">
        <v>3278</v>
      </c>
      <c r="AN117" s="212" t="s">
        <v>3019</v>
      </c>
      <c r="AO117" s="238" t="s">
        <v>3011</v>
      </c>
      <c r="AP117" s="211"/>
      <c r="AQ117" s="211"/>
    </row>
    <row r="118" spans="1:43" s="96" customFormat="1" ht="15" customHeight="1" x14ac:dyDescent="0.25">
      <c r="A118" s="87" t="s">
        <v>208</v>
      </c>
      <c r="B118" s="91" t="s">
        <v>213</v>
      </c>
      <c r="C118" s="99" t="s">
        <v>1147</v>
      </c>
      <c r="D118" s="90" t="s">
        <v>121</v>
      </c>
      <c r="E118" s="109" t="s">
        <v>498</v>
      </c>
      <c r="F118" s="104" t="s">
        <v>208</v>
      </c>
      <c r="G118" s="91" t="s">
        <v>213</v>
      </c>
      <c r="H118" s="99" t="s">
        <v>1490</v>
      </c>
      <c r="I118" s="240" t="s">
        <v>57</v>
      </c>
      <c r="J118" s="240" t="s">
        <v>58</v>
      </c>
      <c r="K118" s="240" t="s">
        <v>267</v>
      </c>
      <c r="L118" s="243" t="s">
        <v>168</v>
      </c>
      <c r="M118" s="240" t="s">
        <v>131</v>
      </c>
      <c r="N118" s="242" t="s">
        <v>664</v>
      </c>
      <c r="O118" s="240" t="s">
        <v>626</v>
      </c>
      <c r="P118" s="240" t="s">
        <v>590</v>
      </c>
      <c r="Q118" s="244" t="s">
        <v>121</v>
      </c>
      <c r="R118" s="245">
        <v>41470</v>
      </c>
      <c r="S118" s="247" t="s">
        <v>677</v>
      </c>
      <c r="T118" s="246" t="s">
        <v>603</v>
      </c>
      <c r="U118" s="246" t="s">
        <v>604</v>
      </c>
      <c r="V118" s="252" t="s">
        <v>605</v>
      </c>
      <c r="W118" s="244" t="s">
        <v>2242</v>
      </c>
      <c r="X118" s="242" t="s">
        <v>1086</v>
      </c>
      <c r="Y118" s="248">
        <v>42354</v>
      </c>
      <c r="Z118" s="249">
        <v>3</v>
      </c>
      <c r="AA118" s="249">
        <v>1</v>
      </c>
      <c r="AB118" s="249">
        <v>1</v>
      </c>
      <c r="AC118" s="250">
        <v>1</v>
      </c>
      <c r="AD118" s="250">
        <v>2</v>
      </c>
      <c r="AE118" s="250">
        <v>2</v>
      </c>
      <c r="AF118" s="336">
        <f t="shared" si="2"/>
        <v>1.2</v>
      </c>
      <c r="AG118" s="250" t="s">
        <v>2619</v>
      </c>
      <c r="AH118" s="250"/>
      <c r="AI118" s="250" t="s">
        <v>2620</v>
      </c>
      <c r="AJ118" s="250" t="s">
        <v>2478</v>
      </c>
      <c r="AK118" s="212" t="s">
        <v>3016</v>
      </c>
      <c r="AL118" s="212"/>
      <c r="AM118" s="212" t="s">
        <v>3278</v>
      </c>
      <c r="AN118" s="212" t="s">
        <v>3020</v>
      </c>
      <c r="AO118" s="238" t="s">
        <v>3011</v>
      </c>
      <c r="AP118" s="211"/>
      <c r="AQ118" s="211"/>
    </row>
    <row r="119" spans="1:43" s="96" customFormat="1" ht="15" customHeight="1" x14ac:dyDescent="0.25">
      <c r="A119" s="87" t="s">
        <v>208</v>
      </c>
      <c r="B119" s="91" t="s">
        <v>213</v>
      </c>
      <c r="C119" s="99" t="s">
        <v>1148</v>
      </c>
      <c r="D119" s="90" t="s">
        <v>121</v>
      </c>
      <c r="E119" s="109" t="s">
        <v>498</v>
      </c>
      <c r="F119" s="104" t="s">
        <v>208</v>
      </c>
      <c r="G119" s="91" t="s">
        <v>213</v>
      </c>
      <c r="H119" s="99" t="s">
        <v>1490</v>
      </c>
      <c r="I119" s="240" t="s">
        <v>59</v>
      </c>
      <c r="J119" s="240" t="s">
        <v>60</v>
      </c>
      <c r="K119" s="240" t="s">
        <v>267</v>
      </c>
      <c r="L119" s="243" t="s">
        <v>169</v>
      </c>
      <c r="M119" s="240" t="s">
        <v>131</v>
      </c>
      <c r="N119" s="242" t="s">
        <v>664</v>
      </c>
      <c r="O119" s="240" t="s">
        <v>626</v>
      </c>
      <c r="P119" s="240" t="s">
        <v>590</v>
      </c>
      <c r="Q119" s="244" t="s">
        <v>121</v>
      </c>
      <c r="R119" s="245">
        <v>41470</v>
      </c>
      <c r="S119" s="245" t="s">
        <v>677</v>
      </c>
      <c r="T119" s="246" t="s">
        <v>603</v>
      </c>
      <c r="U119" s="246" t="s">
        <v>604</v>
      </c>
      <c r="V119" s="247" t="s">
        <v>605</v>
      </c>
      <c r="W119" s="244" t="s">
        <v>2242</v>
      </c>
      <c r="X119" s="242" t="s">
        <v>1086</v>
      </c>
      <c r="Y119" s="248">
        <v>42354</v>
      </c>
      <c r="Z119" s="253">
        <v>3</v>
      </c>
      <c r="AA119" s="249">
        <v>1</v>
      </c>
      <c r="AB119" s="249">
        <v>1</v>
      </c>
      <c r="AC119" s="250">
        <v>1</v>
      </c>
      <c r="AD119" s="250">
        <v>2</v>
      </c>
      <c r="AE119" s="250">
        <v>2</v>
      </c>
      <c r="AF119" s="336">
        <f t="shared" si="2"/>
        <v>1.2</v>
      </c>
      <c r="AG119" s="250" t="s">
        <v>2619</v>
      </c>
      <c r="AH119" s="250"/>
      <c r="AI119" s="250" t="s">
        <v>2620</v>
      </c>
      <c r="AJ119" s="250" t="s">
        <v>2478</v>
      </c>
      <c r="AK119" s="212" t="s">
        <v>3016</v>
      </c>
      <c r="AL119" s="212"/>
      <c r="AM119" s="212" t="s">
        <v>3278</v>
      </c>
      <c r="AN119" s="212" t="s">
        <v>3021</v>
      </c>
      <c r="AO119" s="238" t="s">
        <v>3011</v>
      </c>
      <c r="AP119" s="211"/>
      <c r="AQ119" s="211"/>
    </row>
    <row r="120" spans="1:43" s="96" customFormat="1" ht="15" customHeight="1" x14ac:dyDescent="0.25">
      <c r="A120" s="87" t="s">
        <v>208</v>
      </c>
      <c r="B120" s="91" t="s">
        <v>213</v>
      </c>
      <c r="C120" s="99" t="s">
        <v>1149</v>
      </c>
      <c r="D120" s="90" t="s">
        <v>121</v>
      </c>
      <c r="E120" s="109" t="s">
        <v>498</v>
      </c>
      <c r="F120" s="104" t="s">
        <v>208</v>
      </c>
      <c r="G120" s="91" t="s">
        <v>213</v>
      </c>
      <c r="H120" s="99" t="s">
        <v>1490</v>
      </c>
      <c r="I120" s="240" t="s">
        <v>61</v>
      </c>
      <c r="J120" s="240" t="s">
        <v>62</v>
      </c>
      <c r="K120" s="240" t="s">
        <v>267</v>
      </c>
      <c r="L120" s="243" t="s">
        <v>170</v>
      </c>
      <c r="M120" s="240" t="s">
        <v>131</v>
      </c>
      <c r="N120" s="242" t="s">
        <v>664</v>
      </c>
      <c r="O120" s="240" t="s">
        <v>626</v>
      </c>
      <c r="P120" s="240" t="s">
        <v>590</v>
      </c>
      <c r="Q120" s="244" t="s">
        <v>121</v>
      </c>
      <c r="R120" s="245">
        <v>41470</v>
      </c>
      <c r="S120" s="247" t="s">
        <v>677</v>
      </c>
      <c r="T120" s="246" t="s">
        <v>603</v>
      </c>
      <c r="U120" s="246" t="s">
        <v>604</v>
      </c>
      <c r="V120" s="252" t="s">
        <v>605</v>
      </c>
      <c r="W120" s="244" t="s">
        <v>2242</v>
      </c>
      <c r="X120" s="242" t="s">
        <v>1086</v>
      </c>
      <c r="Y120" s="248">
        <v>42354</v>
      </c>
      <c r="Z120" s="249">
        <v>3</v>
      </c>
      <c r="AA120" s="249">
        <v>1</v>
      </c>
      <c r="AB120" s="249">
        <v>1</v>
      </c>
      <c r="AC120" s="250">
        <v>1</v>
      </c>
      <c r="AD120" s="250">
        <v>2</v>
      </c>
      <c r="AE120" s="250">
        <v>2</v>
      </c>
      <c r="AF120" s="336">
        <f t="shared" si="2"/>
        <v>1.2</v>
      </c>
      <c r="AG120" s="250" t="s">
        <v>2619</v>
      </c>
      <c r="AH120" s="250"/>
      <c r="AI120" s="250" t="s">
        <v>2620</v>
      </c>
      <c r="AJ120" s="250" t="s">
        <v>2478</v>
      </c>
      <c r="AK120" s="212" t="s">
        <v>3016</v>
      </c>
      <c r="AL120" s="212"/>
      <c r="AM120" s="212" t="s">
        <v>3278</v>
      </c>
      <c r="AN120" s="212" t="s">
        <v>3022</v>
      </c>
      <c r="AO120" s="238" t="s">
        <v>3011</v>
      </c>
      <c r="AP120" s="211"/>
      <c r="AQ120" s="211"/>
    </row>
    <row r="121" spans="1:43" s="96" customFormat="1" ht="15" customHeight="1" x14ac:dyDescent="0.25">
      <c r="A121" s="87" t="s">
        <v>208</v>
      </c>
      <c r="B121" s="91" t="s">
        <v>213</v>
      </c>
      <c r="C121" s="99" t="s">
        <v>1150</v>
      </c>
      <c r="D121" s="90" t="s">
        <v>121</v>
      </c>
      <c r="E121" s="109" t="s">
        <v>498</v>
      </c>
      <c r="F121" s="104" t="s">
        <v>208</v>
      </c>
      <c r="G121" s="91" t="s">
        <v>213</v>
      </c>
      <c r="H121" s="99" t="s">
        <v>1490</v>
      </c>
      <c r="I121" s="240" t="s">
        <v>63</v>
      </c>
      <c r="J121" s="240" t="s">
        <v>600</v>
      </c>
      <c r="K121" s="240" t="s">
        <v>267</v>
      </c>
      <c r="L121" s="243" t="s">
        <v>171</v>
      </c>
      <c r="M121" s="240" t="s">
        <v>131</v>
      </c>
      <c r="N121" s="242" t="s">
        <v>664</v>
      </c>
      <c r="O121" s="240" t="s">
        <v>626</v>
      </c>
      <c r="P121" s="240" t="s">
        <v>590</v>
      </c>
      <c r="Q121" s="244" t="s">
        <v>121</v>
      </c>
      <c r="R121" s="245">
        <v>41470</v>
      </c>
      <c r="S121" s="245" t="s">
        <v>677</v>
      </c>
      <c r="T121" s="246" t="s">
        <v>603</v>
      </c>
      <c r="U121" s="246" t="s">
        <v>604</v>
      </c>
      <c r="V121" s="247" t="s">
        <v>605</v>
      </c>
      <c r="W121" s="244" t="s">
        <v>2242</v>
      </c>
      <c r="X121" s="242" t="s">
        <v>1086</v>
      </c>
      <c r="Y121" s="248">
        <v>42354</v>
      </c>
      <c r="Z121" s="249">
        <v>3</v>
      </c>
      <c r="AA121" s="249">
        <v>1</v>
      </c>
      <c r="AB121" s="249">
        <v>1</v>
      </c>
      <c r="AC121" s="250">
        <v>1</v>
      </c>
      <c r="AD121" s="250">
        <v>2</v>
      </c>
      <c r="AE121" s="250">
        <v>2</v>
      </c>
      <c r="AF121" s="336">
        <f t="shared" si="2"/>
        <v>1.2</v>
      </c>
      <c r="AG121" s="250" t="s">
        <v>2619</v>
      </c>
      <c r="AH121" s="250"/>
      <c r="AI121" s="250" t="s">
        <v>2620</v>
      </c>
      <c r="AJ121" s="250" t="s">
        <v>2478</v>
      </c>
      <c r="AK121" s="212" t="s">
        <v>3016</v>
      </c>
      <c r="AL121" s="212"/>
      <c r="AM121" s="212" t="s">
        <v>3278</v>
      </c>
      <c r="AN121" s="212" t="s">
        <v>3023</v>
      </c>
      <c r="AO121" s="238" t="s">
        <v>3011</v>
      </c>
      <c r="AP121" s="211"/>
      <c r="AQ121" s="211"/>
    </row>
    <row r="122" spans="1:43" s="96" customFormat="1" ht="15" customHeight="1" x14ac:dyDescent="0.25">
      <c r="A122" s="100" t="s">
        <v>718</v>
      </c>
      <c r="B122" s="91"/>
      <c r="C122" s="99" t="s">
        <v>1095</v>
      </c>
      <c r="D122" s="90" t="s">
        <v>1504</v>
      </c>
      <c r="E122" s="109" t="s">
        <v>1545</v>
      </c>
      <c r="F122" s="99" t="s">
        <v>718</v>
      </c>
      <c r="G122" s="99" t="s">
        <v>719</v>
      </c>
      <c r="H122" s="99" t="s">
        <v>1481</v>
      </c>
      <c r="I122" s="241" t="s">
        <v>576</v>
      </c>
      <c r="J122" s="90" t="s">
        <v>734</v>
      </c>
      <c r="K122" s="99" t="s">
        <v>287</v>
      </c>
      <c r="L122" s="112" t="s">
        <v>739</v>
      </c>
      <c r="M122" s="99" t="s">
        <v>745</v>
      </c>
      <c r="N122" s="102">
        <v>40504</v>
      </c>
      <c r="O122" s="90" t="s">
        <v>611</v>
      </c>
      <c r="P122" s="91" t="s">
        <v>590</v>
      </c>
      <c r="Q122" s="98" t="s">
        <v>121</v>
      </c>
      <c r="R122" s="103">
        <v>40709</v>
      </c>
      <c r="S122" s="108" t="s">
        <v>677</v>
      </c>
      <c r="T122" s="115" t="s">
        <v>603</v>
      </c>
      <c r="U122" s="115" t="s">
        <v>604</v>
      </c>
      <c r="V122" s="103">
        <v>41781</v>
      </c>
      <c r="W122" s="98" t="s">
        <v>2242</v>
      </c>
      <c r="X122" s="109" t="s">
        <v>1086</v>
      </c>
      <c r="Y122" s="215">
        <v>42354</v>
      </c>
      <c r="Z122" s="211">
        <v>3</v>
      </c>
      <c r="AA122" s="211"/>
      <c r="AB122" s="211"/>
      <c r="AC122" s="212"/>
      <c r="AD122" s="212"/>
      <c r="AE122" s="212"/>
      <c r="AF122" s="337" t="s">
        <v>2888</v>
      </c>
      <c r="AG122" s="212"/>
      <c r="AH122" s="212"/>
      <c r="AI122" s="212"/>
      <c r="AJ122" s="212"/>
      <c r="AK122" s="212" t="s">
        <v>3006</v>
      </c>
      <c r="AL122" s="212"/>
      <c r="AM122" s="212"/>
      <c r="AN122" s="212"/>
      <c r="AO122" s="238" t="s">
        <v>599</v>
      </c>
      <c r="AP122" s="211"/>
      <c r="AQ122" s="211"/>
    </row>
    <row r="123" spans="1:43" s="96" customFormat="1" ht="15" customHeight="1" x14ac:dyDescent="0.25">
      <c r="A123" s="87" t="s">
        <v>208</v>
      </c>
      <c r="B123" s="91" t="s">
        <v>210</v>
      </c>
      <c r="C123" s="99" t="s">
        <v>1109</v>
      </c>
      <c r="D123" s="90" t="s">
        <v>121</v>
      </c>
      <c r="E123" s="109" t="s">
        <v>498</v>
      </c>
      <c r="F123" s="104" t="s">
        <v>208</v>
      </c>
      <c r="G123" s="91" t="s">
        <v>210</v>
      </c>
      <c r="H123" s="99" t="s">
        <v>1500</v>
      </c>
      <c r="I123" s="240" t="s">
        <v>16</v>
      </c>
      <c r="J123" s="91" t="s">
        <v>17</v>
      </c>
      <c r="K123" s="91" t="s">
        <v>267</v>
      </c>
      <c r="L123" s="114" t="s">
        <v>136</v>
      </c>
      <c r="M123" s="91" t="s">
        <v>134</v>
      </c>
      <c r="N123" s="105">
        <v>40512</v>
      </c>
      <c r="O123" s="91" t="s">
        <v>618</v>
      </c>
      <c r="P123" s="91" t="s">
        <v>590</v>
      </c>
      <c r="Q123" s="98" t="s">
        <v>121</v>
      </c>
      <c r="R123" s="106">
        <v>40709</v>
      </c>
      <c r="S123" s="106" t="s">
        <v>677</v>
      </c>
      <c r="T123" s="115" t="s">
        <v>603</v>
      </c>
      <c r="U123" s="115" t="s">
        <v>604</v>
      </c>
      <c r="V123" s="169" t="s">
        <v>605</v>
      </c>
      <c r="W123" s="98" t="s">
        <v>2242</v>
      </c>
      <c r="X123" s="109" t="s">
        <v>1086</v>
      </c>
      <c r="Y123" s="306"/>
      <c r="Z123" s="211">
        <v>3</v>
      </c>
      <c r="AA123" s="211"/>
      <c r="AB123" s="211"/>
      <c r="AC123" s="212"/>
      <c r="AD123" s="212"/>
      <c r="AE123" s="212"/>
      <c r="AF123" s="338" t="s">
        <v>2888</v>
      </c>
      <c r="AG123" s="212"/>
      <c r="AH123" s="212"/>
      <c r="AI123" s="212"/>
      <c r="AJ123" s="212"/>
      <c r="AK123" s="212" t="s">
        <v>2458</v>
      </c>
      <c r="AL123" s="212"/>
      <c r="AM123" s="212"/>
      <c r="AN123" s="212"/>
      <c r="AO123" s="238" t="s">
        <v>3014</v>
      </c>
      <c r="AP123" s="211"/>
      <c r="AQ123" s="211"/>
    </row>
    <row r="124" spans="1:43" s="96" customFormat="1" ht="15" customHeight="1" x14ac:dyDescent="0.25">
      <c r="A124" s="87" t="s">
        <v>208</v>
      </c>
      <c r="B124" s="91" t="s">
        <v>212</v>
      </c>
      <c r="C124" s="99" t="s">
        <v>1135</v>
      </c>
      <c r="D124" s="90" t="s">
        <v>121</v>
      </c>
      <c r="E124" s="109" t="s">
        <v>498</v>
      </c>
      <c r="F124" s="104" t="s">
        <v>208</v>
      </c>
      <c r="G124" s="91" t="s">
        <v>212</v>
      </c>
      <c r="H124" s="99" t="s">
        <v>1499</v>
      </c>
      <c r="I124" s="240" t="s">
        <v>859</v>
      </c>
      <c r="J124" s="91" t="s">
        <v>41</v>
      </c>
      <c r="K124" s="91" t="s">
        <v>269</v>
      </c>
      <c r="L124" s="235" t="s">
        <v>153</v>
      </c>
      <c r="M124" s="91" t="s">
        <v>131</v>
      </c>
      <c r="N124" s="90" t="s">
        <v>625</v>
      </c>
      <c r="O124" s="91" t="s">
        <v>627</v>
      </c>
      <c r="P124" s="91" t="s">
        <v>590</v>
      </c>
      <c r="Q124" s="98" t="s">
        <v>121</v>
      </c>
      <c r="R124" s="106">
        <v>41066</v>
      </c>
      <c r="S124" s="108" t="s">
        <v>677</v>
      </c>
      <c r="T124" s="236" t="s">
        <v>603</v>
      </c>
      <c r="U124" s="236" t="s">
        <v>604</v>
      </c>
      <c r="V124" s="108" t="s">
        <v>605</v>
      </c>
      <c r="W124" s="98" t="s">
        <v>2242</v>
      </c>
      <c r="X124" s="90" t="s">
        <v>1086</v>
      </c>
      <c r="Y124" s="215">
        <v>42354</v>
      </c>
      <c r="Z124" s="237">
        <v>1</v>
      </c>
      <c r="AA124" s="237"/>
      <c r="AB124" s="237"/>
      <c r="AC124" s="238"/>
      <c r="AD124" s="238"/>
      <c r="AE124" s="238"/>
      <c r="AF124" s="337" t="s">
        <v>2888</v>
      </c>
      <c r="AG124" s="212" t="s">
        <v>599</v>
      </c>
      <c r="AH124" s="212" t="s">
        <v>599</v>
      </c>
      <c r="AI124" s="238"/>
      <c r="AJ124" s="238" t="s">
        <v>2617</v>
      </c>
      <c r="AK124" s="238"/>
      <c r="AL124" s="212"/>
      <c r="AM124" s="212"/>
      <c r="AN124" s="212"/>
      <c r="AO124" s="238" t="s">
        <v>3014</v>
      </c>
      <c r="AP124" s="211"/>
      <c r="AQ124" s="211"/>
    </row>
    <row r="125" spans="1:43" s="96" customFormat="1" ht="15" customHeight="1" x14ac:dyDescent="0.25">
      <c r="A125" s="87" t="s">
        <v>208</v>
      </c>
      <c r="B125" s="91" t="s">
        <v>212</v>
      </c>
      <c r="C125" s="99" t="s">
        <v>1136</v>
      </c>
      <c r="D125" s="90" t="s">
        <v>121</v>
      </c>
      <c r="E125" s="109" t="s">
        <v>498</v>
      </c>
      <c r="F125" s="104" t="s">
        <v>208</v>
      </c>
      <c r="G125" s="91" t="s">
        <v>212</v>
      </c>
      <c r="H125" s="99" t="s">
        <v>1499</v>
      </c>
      <c r="I125" s="240" t="s">
        <v>860</v>
      </c>
      <c r="J125" s="91" t="s">
        <v>42</v>
      </c>
      <c r="K125" s="91" t="s">
        <v>269</v>
      </c>
      <c r="L125" s="235" t="s">
        <v>154</v>
      </c>
      <c r="M125" s="91" t="s">
        <v>131</v>
      </c>
      <c r="N125" s="90" t="s">
        <v>625</v>
      </c>
      <c r="O125" s="91" t="s">
        <v>628</v>
      </c>
      <c r="P125" s="91" t="s">
        <v>590</v>
      </c>
      <c r="Q125" s="98" t="s">
        <v>121</v>
      </c>
      <c r="R125" s="106">
        <v>41066</v>
      </c>
      <c r="S125" s="106" t="s">
        <v>677</v>
      </c>
      <c r="T125" s="236" t="s">
        <v>603</v>
      </c>
      <c r="U125" s="236" t="s">
        <v>604</v>
      </c>
      <c r="V125" s="169" t="s">
        <v>605</v>
      </c>
      <c r="W125" s="98" t="s">
        <v>2242</v>
      </c>
      <c r="X125" s="90" t="s">
        <v>1086</v>
      </c>
      <c r="Y125" s="215">
        <v>42354</v>
      </c>
      <c r="Z125" s="237">
        <v>3</v>
      </c>
      <c r="AA125" s="237"/>
      <c r="AB125" s="237"/>
      <c r="AC125" s="238"/>
      <c r="AD125" s="238"/>
      <c r="AE125" s="238"/>
      <c r="AF125" s="337" t="s">
        <v>2888</v>
      </c>
      <c r="AG125" s="212" t="s">
        <v>599</v>
      </c>
      <c r="AH125" s="212" t="s">
        <v>599</v>
      </c>
      <c r="AI125" s="238"/>
      <c r="AJ125" s="238" t="s">
        <v>2617</v>
      </c>
      <c r="AK125" s="238"/>
      <c r="AL125" s="212"/>
      <c r="AM125" s="238"/>
      <c r="AN125" s="238"/>
      <c r="AO125" s="238" t="s">
        <v>3014</v>
      </c>
      <c r="AP125" s="211"/>
      <c r="AQ125" s="211"/>
    </row>
    <row r="126" spans="1:43" s="96" customFormat="1" ht="15" customHeight="1" x14ac:dyDescent="0.25">
      <c r="A126" s="87" t="s">
        <v>208</v>
      </c>
      <c r="B126" s="91" t="s">
        <v>212</v>
      </c>
      <c r="C126" s="99" t="s">
        <v>1137</v>
      </c>
      <c r="D126" s="90" t="s">
        <v>121</v>
      </c>
      <c r="E126" s="109" t="s">
        <v>498</v>
      </c>
      <c r="F126" s="104" t="s">
        <v>208</v>
      </c>
      <c r="G126" s="91" t="s">
        <v>212</v>
      </c>
      <c r="H126" s="99" t="s">
        <v>1499</v>
      </c>
      <c r="I126" s="240" t="s">
        <v>861</v>
      </c>
      <c r="J126" s="91" t="s">
        <v>43</v>
      </c>
      <c r="K126" s="91" t="s">
        <v>269</v>
      </c>
      <c r="L126" s="235" t="s">
        <v>156</v>
      </c>
      <c r="M126" s="91" t="s">
        <v>131</v>
      </c>
      <c r="N126" s="90" t="s">
        <v>625</v>
      </c>
      <c r="O126" s="91" t="s">
        <v>629</v>
      </c>
      <c r="P126" s="91" t="s">
        <v>590</v>
      </c>
      <c r="Q126" s="98" t="s">
        <v>121</v>
      </c>
      <c r="R126" s="106">
        <v>41066</v>
      </c>
      <c r="S126" s="108" t="s">
        <v>677</v>
      </c>
      <c r="T126" s="236" t="s">
        <v>603</v>
      </c>
      <c r="U126" s="236" t="s">
        <v>604</v>
      </c>
      <c r="V126" s="108" t="s">
        <v>605</v>
      </c>
      <c r="W126" s="98" t="s">
        <v>2242</v>
      </c>
      <c r="X126" s="90" t="s">
        <v>1086</v>
      </c>
      <c r="Y126" s="215">
        <v>42354</v>
      </c>
      <c r="Z126" s="237">
        <v>3</v>
      </c>
      <c r="AA126" s="237"/>
      <c r="AB126" s="237"/>
      <c r="AC126" s="238"/>
      <c r="AD126" s="238"/>
      <c r="AE126" s="238"/>
      <c r="AF126" s="337" t="s">
        <v>2888</v>
      </c>
      <c r="AG126" s="212" t="s">
        <v>599</v>
      </c>
      <c r="AH126" s="212" t="s">
        <v>599</v>
      </c>
      <c r="AI126" s="238"/>
      <c r="AJ126" s="238" t="s">
        <v>2617</v>
      </c>
      <c r="AK126" s="238"/>
      <c r="AL126" s="212"/>
      <c r="AM126" s="212"/>
      <c r="AN126" s="212"/>
      <c r="AO126" s="238" t="s">
        <v>3014</v>
      </c>
      <c r="AP126" s="211"/>
      <c r="AQ126" s="211"/>
    </row>
    <row r="127" spans="1:43" s="96" customFormat="1" ht="15" customHeight="1" x14ac:dyDescent="0.25">
      <c r="A127" s="87" t="s">
        <v>208</v>
      </c>
      <c r="B127" s="91" t="s">
        <v>212</v>
      </c>
      <c r="C127" s="99" t="s">
        <v>1138</v>
      </c>
      <c r="D127" s="90" t="s">
        <v>121</v>
      </c>
      <c r="E127" s="109" t="s">
        <v>498</v>
      </c>
      <c r="F127" s="104" t="s">
        <v>208</v>
      </c>
      <c r="G127" s="91" t="s">
        <v>212</v>
      </c>
      <c r="H127" s="99" t="s">
        <v>1499</v>
      </c>
      <c r="I127" s="240" t="s">
        <v>862</v>
      </c>
      <c r="J127" s="91" t="s">
        <v>44</v>
      </c>
      <c r="K127" s="91" t="s">
        <v>269</v>
      </c>
      <c r="L127" s="235" t="s">
        <v>157</v>
      </c>
      <c r="M127" s="91" t="s">
        <v>124</v>
      </c>
      <c r="N127" s="90" t="s">
        <v>625</v>
      </c>
      <c r="O127" s="91" t="s">
        <v>630</v>
      </c>
      <c r="P127" s="91" t="s">
        <v>590</v>
      </c>
      <c r="Q127" s="98" t="s">
        <v>121</v>
      </c>
      <c r="R127" s="106">
        <v>41066</v>
      </c>
      <c r="S127" s="106" t="s">
        <v>677</v>
      </c>
      <c r="T127" s="236" t="s">
        <v>603</v>
      </c>
      <c r="U127" s="236" t="s">
        <v>604</v>
      </c>
      <c r="V127" s="169" t="s">
        <v>605</v>
      </c>
      <c r="W127" s="98" t="s">
        <v>2242</v>
      </c>
      <c r="X127" s="90" t="s">
        <v>1086</v>
      </c>
      <c r="Y127" s="215">
        <v>42354</v>
      </c>
      <c r="Z127" s="237">
        <v>3</v>
      </c>
      <c r="AA127" s="237"/>
      <c r="AB127" s="237"/>
      <c r="AC127" s="238"/>
      <c r="AD127" s="238"/>
      <c r="AE127" s="238"/>
      <c r="AF127" s="337" t="s">
        <v>2888</v>
      </c>
      <c r="AG127" s="212" t="s">
        <v>599</v>
      </c>
      <c r="AH127" s="212" t="s">
        <v>599</v>
      </c>
      <c r="AI127" s="238"/>
      <c r="AJ127" s="238" t="s">
        <v>2617</v>
      </c>
      <c r="AK127" s="238"/>
      <c r="AL127" s="212"/>
      <c r="AM127" s="212"/>
      <c r="AN127" s="212"/>
      <c r="AO127" s="238" t="s">
        <v>3014</v>
      </c>
      <c r="AP127" s="211"/>
      <c r="AQ127" s="211"/>
    </row>
    <row r="128" spans="1:43" s="96" customFormat="1" ht="15" customHeight="1" x14ac:dyDescent="0.25">
      <c r="A128" s="87" t="s">
        <v>208</v>
      </c>
      <c r="B128" s="91" t="s">
        <v>212</v>
      </c>
      <c r="C128" s="99" t="s">
        <v>1139</v>
      </c>
      <c r="D128" s="90" t="s">
        <v>121</v>
      </c>
      <c r="E128" s="109" t="s">
        <v>498</v>
      </c>
      <c r="F128" s="104" t="s">
        <v>208</v>
      </c>
      <c r="G128" s="91" t="s">
        <v>212</v>
      </c>
      <c r="H128" s="99" t="s">
        <v>1499</v>
      </c>
      <c r="I128" s="240" t="s">
        <v>863</v>
      </c>
      <c r="J128" s="91" t="s">
        <v>45</v>
      </c>
      <c r="K128" s="91" t="s">
        <v>269</v>
      </c>
      <c r="L128" s="235" t="s">
        <v>158</v>
      </c>
      <c r="M128" s="91" t="s">
        <v>159</v>
      </c>
      <c r="N128" s="90" t="s">
        <v>625</v>
      </c>
      <c r="O128" s="91" t="s">
        <v>631</v>
      </c>
      <c r="P128" s="91" t="s">
        <v>590</v>
      </c>
      <c r="Q128" s="98" t="s">
        <v>121</v>
      </c>
      <c r="R128" s="106">
        <v>41066</v>
      </c>
      <c r="S128" s="108" t="s">
        <v>677</v>
      </c>
      <c r="T128" s="236" t="s">
        <v>603</v>
      </c>
      <c r="U128" s="236" t="s">
        <v>604</v>
      </c>
      <c r="V128" s="108" t="s">
        <v>605</v>
      </c>
      <c r="W128" s="98" t="s">
        <v>2242</v>
      </c>
      <c r="X128" s="90" t="s">
        <v>1086</v>
      </c>
      <c r="Y128" s="215">
        <v>42354</v>
      </c>
      <c r="Z128" s="237">
        <v>3</v>
      </c>
      <c r="AA128" s="237"/>
      <c r="AB128" s="237"/>
      <c r="AC128" s="238"/>
      <c r="AD128" s="238"/>
      <c r="AE128" s="238"/>
      <c r="AF128" s="337" t="s">
        <v>2888</v>
      </c>
      <c r="AG128" s="212" t="s">
        <v>599</v>
      </c>
      <c r="AH128" s="212" t="s">
        <v>599</v>
      </c>
      <c r="AI128" s="238"/>
      <c r="AJ128" s="238" t="s">
        <v>2617</v>
      </c>
      <c r="AK128" s="238"/>
      <c r="AL128" s="212"/>
      <c r="AM128" s="212"/>
      <c r="AN128" s="212"/>
      <c r="AO128" s="238" t="s">
        <v>3014</v>
      </c>
      <c r="AP128" s="211"/>
      <c r="AQ128" s="211"/>
    </row>
    <row r="129" spans="1:43" s="96" customFormat="1" ht="15" customHeight="1" x14ac:dyDescent="0.25">
      <c r="A129" s="87" t="s">
        <v>208</v>
      </c>
      <c r="B129" s="91" t="s">
        <v>212</v>
      </c>
      <c r="C129" s="99" t="s">
        <v>1140</v>
      </c>
      <c r="D129" s="90" t="s">
        <v>121</v>
      </c>
      <c r="E129" s="109" t="s">
        <v>498</v>
      </c>
      <c r="F129" s="104" t="s">
        <v>208</v>
      </c>
      <c r="G129" s="91" t="s">
        <v>212</v>
      </c>
      <c r="H129" s="99" t="s">
        <v>1499</v>
      </c>
      <c r="I129" s="240" t="s">
        <v>864</v>
      </c>
      <c r="J129" s="91" t="s">
        <v>46</v>
      </c>
      <c r="K129" s="91" t="s">
        <v>269</v>
      </c>
      <c r="L129" s="235" t="s">
        <v>160</v>
      </c>
      <c r="M129" s="91" t="s">
        <v>161</v>
      </c>
      <c r="N129" s="90" t="s">
        <v>625</v>
      </c>
      <c r="O129" s="91" t="s">
        <v>632</v>
      </c>
      <c r="P129" s="91" t="s">
        <v>590</v>
      </c>
      <c r="Q129" s="98" t="s">
        <v>121</v>
      </c>
      <c r="R129" s="106">
        <v>41066</v>
      </c>
      <c r="S129" s="106" t="s">
        <v>677</v>
      </c>
      <c r="T129" s="236" t="s">
        <v>603</v>
      </c>
      <c r="U129" s="236" t="s">
        <v>604</v>
      </c>
      <c r="V129" s="169" t="s">
        <v>605</v>
      </c>
      <c r="W129" s="98" t="s">
        <v>2242</v>
      </c>
      <c r="X129" s="90" t="s">
        <v>1086</v>
      </c>
      <c r="Y129" s="215">
        <v>42354</v>
      </c>
      <c r="Z129" s="237">
        <v>3</v>
      </c>
      <c r="AA129" s="237"/>
      <c r="AB129" s="237"/>
      <c r="AC129" s="238"/>
      <c r="AD129" s="238"/>
      <c r="AE129" s="238"/>
      <c r="AF129" s="337" t="s">
        <v>2888</v>
      </c>
      <c r="AG129" s="212" t="s">
        <v>599</v>
      </c>
      <c r="AH129" s="212" t="s">
        <v>599</v>
      </c>
      <c r="AI129" s="238"/>
      <c r="AJ129" s="238" t="s">
        <v>2617</v>
      </c>
      <c r="AK129" s="238"/>
      <c r="AL129" s="212"/>
      <c r="AM129" s="212"/>
      <c r="AN129" s="212"/>
      <c r="AO129" s="238" t="s">
        <v>3014</v>
      </c>
      <c r="AP129" s="211"/>
      <c r="AQ129" s="211"/>
    </row>
    <row r="130" spans="1:43" s="96" customFormat="1" ht="15" customHeight="1" x14ac:dyDescent="0.25">
      <c r="A130" s="87" t="s">
        <v>208</v>
      </c>
      <c r="B130" s="91" t="s">
        <v>212</v>
      </c>
      <c r="C130" s="99" t="s">
        <v>1141</v>
      </c>
      <c r="D130" s="90" t="s">
        <v>121</v>
      </c>
      <c r="E130" s="109" t="s">
        <v>498</v>
      </c>
      <c r="F130" s="104" t="s">
        <v>208</v>
      </c>
      <c r="G130" s="91" t="s">
        <v>212</v>
      </c>
      <c r="H130" s="99" t="s">
        <v>1499</v>
      </c>
      <c r="I130" s="240" t="s">
        <v>865</v>
      </c>
      <c r="J130" s="91" t="s">
        <v>47</v>
      </c>
      <c r="K130" s="91" t="s">
        <v>269</v>
      </c>
      <c r="L130" s="235" t="s">
        <v>162</v>
      </c>
      <c r="M130" s="91" t="s">
        <v>131</v>
      </c>
      <c r="N130" s="90" t="s">
        <v>625</v>
      </c>
      <c r="O130" s="91" t="s">
        <v>633</v>
      </c>
      <c r="P130" s="91" t="s">
        <v>590</v>
      </c>
      <c r="Q130" s="98" t="s">
        <v>121</v>
      </c>
      <c r="R130" s="106">
        <v>41066</v>
      </c>
      <c r="S130" s="108" t="s">
        <v>677</v>
      </c>
      <c r="T130" s="236" t="s">
        <v>603</v>
      </c>
      <c r="U130" s="236" t="s">
        <v>604</v>
      </c>
      <c r="V130" s="108" t="s">
        <v>605</v>
      </c>
      <c r="W130" s="98" t="s">
        <v>2242</v>
      </c>
      <c r="X130" s="90" t="s">
        <v>1086</v>
      </c>
      <c r="Y130" s="215">
        <v>42354</v>
      </c>
      <c r="Z130" s="239">
        <v>3</v>
      </c>
      <c r="AA130" s="237"/>
      <c r="AB130" s="237"/>
      <c r="AC130" s="238"/>
      <c r="AD130" s="238"/>
      <c r="AE130" s="238"/>
      <c r="AF130" s="337" t="s">
        <v>2888</v>
      </c>
      <c r="AG130" s="212" t="s">
        <v>599</v>
      </c>
      <c r="AH130" s="212" t="s">
        <v>599</v>
      </c>
      <c r="AI130" s="238"/>
      <c r="AJ130" s="238" t="s">
        <v>2617</v>
      </c>
      <c r="AK130" s="238"/>
      <c r="AL130" s="212"/>
      <c r="AM130" s="212"/>
      <c r="AN130" s="212"/>
      <c r="AO130" s="238" t="s">
        <v>3014</v>
      </c>
      <c r="AP130" s="211"/>
      <c r="AQ130" s="211"/>
    </row>
    <row r="131" spans="1:43" s="96" customFormat="1" ht="15" customHeight="1" x14ac:dyDescent="0.25">
      <c r="A131" s="312" t="s">
        <v>208</v>
      </c>
      <c r="B131" s="92" t="s">
        <v>212</v>
      </c>
      <c r="C131" s="313" t="s">
        <v>1142</v>
      </c>
      <c r="D131" s="192" t="s">
        <v>121</v>
      </c>
      <c r="E131" s="306" t="s">
        <v>498</v>
      </c>
      <c r="F131" s="314" t="s">
        <v>208</v>
      </c>
      <c r="G131" s="92" t="s">
        <v>212</v>
      </c>
      <c r="H131" s="313" t="s">
        <v>1499</v>
      </c>
      <c r="I131" s="251" t="s">
        <v>866</v>
      </c>
      <c r="J131" s="92" t="s">
        <v>48</v>
      </c>
      <c r="K131" s="92" t="s">
        <v>269</v>
      </c>
      <c r="L131" s="326" t="s">
        <v>163</v>
      </c>
      <c r="M131" s="92" t="s">
        <v>131</v>
      </c>
      <c r="N131" s="192" t="s">
        <v>625</v>
      </c>
      <c r="O131" s="92" t="s">
        <v>634</v>
      </c>
      <c r="P131" s="92" t="s">
        <v>590</v>
      </c>
      <c r="Q131" s="328" t="s">
        <v>121</v>
      </c>
      <c r="R131" s="329">
        <v>41066</v>
      </c>
      <c r="S131" s="329" t="s">
        <v>677</v>
      </c>
      <c r="T131" s="331" t="s">
        <v>603</v>
      </c>
      <c r="U131" s="331" t="s">
        <v>604</v>
      </c>
      <c r="V131" s="193" t="s">
        <v>605</v>
      </c>
      <c r="W131" s="328" t="s">
        <v>2242</v>
      </c>
      <c r="X131" s="192" t="s">
        <v>1086</v>
      </c>
      <c r="Y131" s="215">
        <v>42354</v>
      </c>
      <c r="Z131" s="237">
        <v>1</v>
      </c>
      <c r="AA131" s="237"/>
      <c r="AB131" s="237"/>
      <c r="AC131" s="238"/>
      <c r="AD131" s="238"/>
      <c r="AE131" s="238"/>
      <c r="AF131" s="337" t="s">
        <v>2888</v>
      </c>
      <c r="AG131" s="212" t="s">
        <v>599</v>
      </c>
      <c r="AH131" s="212" t="s">
        <v>599</v>
      </c>
      <c r="AI131" s="238"/>
      <c r="AJ131" s="238" t="s">
        <v>2617</v>
      </c>
      <c r="AK131" s="238"/>
      <c r="AL131" s="212"/>
      <c r="AM131" s="212"/>
      <c r="AN131" s="212"/>
      <c r="AO131" s="238" t="s">
        <v>3014</v>
      </c>
      <c r="AP131" s="211"/>
      <c r="AQ131" s="211"/>
    </row>
    <row r="132" spans="1:43" s="96" customFormat="1" ht="15" customHeight="1" x14ac:dyDescent="0.25">
      <c r="A132" s="312" t="s">
        <v>208</v>
      </c>
      <c r="B132" s="92" t="s">
        <v>213</v>
      </c>
      <c r="C132" s="313" t="s">
        <v>1153</v>
      </c>
      <c r="D132" s="192" t="s">
        <v>121</v>
      </c>
      <c r="E132" s="306" t="s">
        <v>498</v>
      </c>
      <c r="F132" s="314" t="s">
        <v>208</v>
      </c>
      <c r="G132" s="92" t="s">
        <v>213</v>
      </c>
      <c r="H132" s="313" t="s">
        <v>1490</v>
      </c>
      <c r="I132" s="251" t="s">
        <v>68</v>
      </c>
      <c r="J132" s="92" t="s">
        <v>69</v>
      </c>
      <c r="K132" s="92" t="s">
        <v>269</v>
      </c>
      <c r="L132" s="356" t="s">
        <v>174</v>
      </c>
      <c r="M132" s="92" t="s">
        <v>131</v>
      </c>
      <c r="N132" s="192" t="s">
        <v>625</v>
      </c>
      <c r="O132" s="92" t="s">
        <v>627</v>
      </c>
      <c r="P132" s="92" t="s">
        <v>590</v>
      </c>
      <c r="Q132" s="328" t="s">
        <v>121</v>
      </c>
      <c r="R132" s="329">
        <v>40526</v>
      </c>
      <c r="S132" s="108" t="s">
        <v>677</v>
      </c>
      <c r="T132" s="357" t="s">
        <v>603</v>
      </c>
      <c r="U132" s="357" t="s">
        <v>604</v>
      </c>
      <c r="V132" s="193" t="s">
        <v>605</v>
      </c>
      <c r="W132" s="328" t="s">
        <v>2242</v>
      </c>
      <c r="X132" s="306" t="s">
        <v>1086</v>
      </c>
      <c r="Y132" s="215">
        <v>42354</v>
      </c>
      <c r="Z132" s="211">
        <v>3</v>
      </c>
      <c r="AA132" s="211"/>
      <c r="AB132" s="211"/>
      <c r="AC132" s="212"/>
      <c r="AD132" s="212"/>
      <c r="AE132" s="212"/>
      <c r="AF132" s="338" t="s">
        <v>2888</v>
      </c>
      <c r="AG132" s="212"/>
      <c r="AH132" s="212"/>
      <c r="AI132" s="212"/>
      <c r="AJ132" s="212" t="s">
        <v>2889</v>
      </c>
      <c r="AK132" s="212"/>
      <c r="AL132" s="212"/>
      <c r="AM132" s="212"/>
      <c r="AN132" s="212"/>
      <c r="AO132" s="238" t="s">
        <v>3014</v>
      </c>
      <c r="AP132" s="211"/>
      <c r="AQ132" s="211"/>
    </row>
    <row r="133" spans="1:43" s="96" customFormat="1" ht="15" customHeight="1" x14ac:dyDescent="0.25">
      <c r="A133" s="89" t="s">
        <v>221</v>
      </c>
      <c r="B133" s="92"/>
      <c r="C133" s="313" t="s">
        <v>1180</v>
      </c>
      <c r="D133" s="192" t="s">
        <v>121</v>
      </c>
      <c r="E133" s="306" t="s">
        <v>498</v>
      </c>
      <c r="F133" s="91" t="s">
        <v>718</v>
      </c>
      <c r="G133" s="91" t="s">
        <v>720</v>
      </c>
      <c r="H133" s="99" t="s">
        <v>1482</v>
      </c>
      <c r="I133" s="251" t="s">
        <v>117</v>
      </c>
      <c r="J133" s="92" t="s">
        <v>118</v>
      </c>
      <c r="K133" s="92" t="s">
        <v>267</v>
      </c>
      <c r="L133" s="356" t="s">
        <v>206</v>
      </c>
      <c r="M133" s="92" t="s">
        <v>207</v>
      </c>
      <c r="N133" s="192"/>
      <c r="O133" s="92" t="s">
        <v>655</v>
      </c>
      <c r="P133" s="92" t="s">
        <v>590</v>
      </c>
      <c r="Q133" s="328" t="s">
        <v>121</v>
      </c>
      <c r="R133" s="329">
        <v>40709</v>
      </c>
      <c r="S133" s="330" t="s">
        <v>677</v>
      </c>
      <c r="T133" s="357" t="s">
        <v>603</v>
      </c>
      <c r="U133" s="357" t="s">
        <v>604</v>
      </c>
      <c r="V133" s="330" t="s">
        <v>605</v>
      </c>
      <c r="W133" s="328" t="s">
        <v>2242</v>
      </c>
      <c r="X133" s="306" t="s">
        <v>1086</v>
      </c>
      <c r="Y133" s="215">
        <v>42354</v>
      </c>
      <c r="Z133" s="211">
        <v>3</v>
      </c>
      <c r="AA133" s="211"/>
      <c r="AB133" s="211"/>
      <c r="AC133" s="212"/>
      <c r="AD133" s="212"/>
      <c r="AE133" s="212"/>
      <c r="AF133" s="338" t="s">
        <v>2888</v>
      </c>
      <c r="AG133" s="212"/>
      <c r="AH133" s="212"/>
      <c r="AI133" s="212"/>
      <c r="AJ133" s="212"/>
      <c r="AK133" s="212" t="s">
        <v>2458</v>
      </c>
      <c r="AL133" s="212"/>
      <c r="AM133" s="212"/>
      <c r="AN133" s="212"/>
      <c r="AO133" s="238" t="s">
        <v>3014</v>
      </c>
      <c r="AP133" s="211"/>
      <c r="AQ133" s="211"/>
    </row>
    <row r="134" spans="1:43" s="96" customFormat="1" ht="15" customHeight="1" x14ac:dyDescent="0.25">
      <c r="A134" s="86" t="s">
        <v>250</v>
      </c>
      <c r="B134" s="86"/>
      <c r="C134" s="91" t="s">
        <v>1183</v>
      </c>
      <c r="D134" s="90" t="s">
        <v>121</v>
      </c>
      <c r="E134" s="109" t="s">
        <v>1534</v>
      </c>
      <c r="F134" s="131" t="s">
        <v>214</v>
      </c>
      <c r="G134" s="116" t="s">
        <v>219</v>
      </c>
      <c r="H134" s="99" t="s">
        <v>1485</v>
      </c>
      <c r="I134" s="86" t="s">
        <v>579</v>
      </c>
      <c r="J134" s="86" t="s">
        <v>770</v>
      </c>
      <c r="K134" s="99" t="s">
        <v>268</v>
      </c>
      <c r="L134" s="115" t="s">
        <v>889</v>
      </c>
      <c r="M134" s="86" t="s">
        <v>888</v>
      </c>
      <c r="N134" s="109" t="s">
        <v>899</v>
      </c>
      <c r="O134" s="86" t="s">
        <v>771</v>
      </c>
      <c r="P134" s="86" t="s">
        <v>767</v>
      </c>
      <c r="Q134" s="98" t="s">
        <v>121</v>
      </c>
      <c r="R134" s="135">
        <v>40387</v>
      </c>
      <c r="S134" s="86" t="s">
        <v>2751</v>
      </c>
      <c r="T134" s="115" t="s">
        <v>883</v>
      </c>
      <c r="U134" s="86" t="s">
        <v>886</v>
      </c>
      <c r="V134" s="135">
        <v>41786</v>
      </c>
      <c r="W134" s="98" t="s">
        <v>2242</v>
      </c>
      <c r="X134" s="86" t="s">
        <v>1087</v>
      </c>
      <c r="Y134" s="264">
        <v>42355</v>
      </c>
      <c r="Z134" s="211">
        <v>1</v>
      </c>
      <c r="AA134" s="211">
        <v>1</v>
      </c>
      <c r="AB134" s="212">
        <v>1</v>
      </c>
      <c r="AC134" s="212">
        <v>1</v>
      </c>
      <c r="AD134" s="212">
        <v>2</v>
      </c>
      <c r="AE134" s="212">
        <v>2</v>
      </c>
      <c r="AF134" s="335">
        <f>(Z134*AA134*AB134*AC134*AD134*AE134)/10</f>
        <v>0.4</v>
      </c>
      <c r="AG134" s="212" t="s">
        <v>599</v>
      </c>
      <c r="AH134" s="212" t="s">
        <v>599</v>
      </c>
      <c r="AI134" s="212" t="s">
        <v>2752</v>
      </c>
      <c r="AJ134" s="212" t="s">
        <v>2753</v>
      </c>
      <c r="AK134" s="212" t="s">
        <v>3035</v>
      </c>
      <c r="AL134" s="212" t="s">
        <v>3036</v>
      </c>
      <c r="AM134" s="212" t="s">
        <v>2909</v>
      </c>
      <c r="AN134" s="212" t="s">
        <v>3037</v>
      </c>
      <c r="AO134" s="212" t="s">
        <v>3011</v>
      </c>
      <c r="AP134" s="211"/>
      <c r="AQ134" s="211"/>
    </row>
    <row r="135" spans="1:43" s="96" customFormat="1" ht="15" customHeight="1" x14ac:dyDescent="0.25">
      <c r="A135" s="86" t="s">
        <v>250</v>
      </c>
      <c r="B135" s="86" t="s">
        <v>212</v>
      </c>
      <c r="C135" s="91" t="s">
        <v>1192</v>
      </c>
      <c r="D135" s="90" t="s">
        <v>121</v>
      </c>
      <c r="E135" s="109" t="s">
        <v>498</v>
      </c>
      <c r="F135" s="131" t="s">
        <v>208</v>
      </c>
      <c r="G135" s="116" t="s">
        <v>212</v>
      </c>
      <c r="H135" s="99" t="s">
        <v>1499</v>
      </c>
      <c r="I135" s="86" t="s">
        <v>780</v>
      </c>
      <c r="J135" s="86" t="s">
        <v>814</v>
      </c>
      <c r="K135" s="99" t="s">
        <v>268</v>
      </c>
      <c r="L135" s="115" t="s">
        <v>898</v>
      </c>
      <c r="M135" s="86" t="s">
        <v>131</v>
      </c>
      <c r="N135" s="109" t="s">
        <v>882</v>
      </c>
      <c r="O135" s="86" t="s">
        <v>811</v>
      </c>
      <c r="P135" s="86" t="s">
        <v>767</v>
      </c>
      <c r="Q135" s="98" t="s">
        <v>121</v>
      </c>
      <c r="R135" s="135">
        <v>41144</v>
      </c>
      <c r="S135" s="86"/>
      <c r="T135" s="171" t="s">
        <v>714</v>
      </c>
      <c r="U135" s="86" t="s">
        <v>886</v>
      </c>
      <c r="V135" s="135">
        <v>41786</v>
      </c>
      <c r="W135" s="98" t="s">
        <v>2242</v>
      </c>
      <c r="X135" s="86" t="s">
        <v>1087</v>
      </c>
      <c r="Y135" s="264">
        <v>42355</v>
      </c>
      <c r="Z135" s="211">
        <v>1</v>
      </c>
      <c r="AA135" s="211">
        <v>1</v>
      </c>
      <c r="AB135" s="212">
        <v>1</v>
      </c>
      <c r="AC135" s="212">
        <v>1</v>
      </c>
      <c r="AD135" s="212">
        <v>2</v>
      </c>
      <c r="AE135" s="212">
        <v>2</v>
      </c>
      <c r="AF135" s="335">
        <f t="shared" ref="AF135:AF142" si="3">(Z135*AA135*AB135*AC135*AD135*AE135)/10</f>
        <v>0.4</v>
      </c>
      <c r="AG135" s="212" t="s">
        <v>2754</v>
      </c>
      <c r="AH135" s="212" t="s">
        <v>2755</v>
      </c>
      <c r="AI135" s="212" t="s">
        <v>899</v>
      </c>
      <c r="AJ135" s="212" t="s">
        <v>2753</v>
      </c>
      <c r="AK135" s="212" t="s">
        <v>3039</v>
      </c>
      <c r="AL135" s="212" t="s">
        <v>3036</v>
      </c>
      <c r="AM135" s="212" t="s">
        <v>2939</v>
      </c>
      <c r="AN135" s="212" t="s">
        <v>3038</v>
      </c>
      <c r="AO135" s="212" t="s">
        <v>2932</v>
      </c>
      <c r="AP135" s="211"/>
      <c r="AQ135" s="211"/>
    </row>
    <row r="136" spans="1:43" s="96" customFormat="1" ht="15" customHeight="1" x14ac:dyDescent="0.25">
      <c r="A136" s="86" t="s">
        <v>582</v>
      </c>
      <c r="B136" s="86"/>
      <c r="C136" s="91" t="s">
        <v>1201</v>
      </c>
      <c r="D136" s="90" t="s">
        <v>121</v>
      </c>
      <c r="E136" s="109" t="s">
        <v>1511</v>
      </c>
      <c r="F136" s="131" t="s">
        <v>208</v>
      </c>
      <c r="G136" s="116" t="s">
        <v>211</v>
      </c>
      <c r="H136" s="99" t="s">
        <v>1489</v>
      </c>
      <c r="I136" s="86" t="s">
        <v>790</v>
      </c>
      <c r="J136" s="86" t="s">
        <v>827</v>
      </c>
      <c r="K136" s="91" t="s">
        <v>267</v>
      </c>
      <c r="L136" s="115" t="s">
        <v>910</v>
      </c>
      <c r="M136" s="86" t="s">
        <v>131</v>
      </c>
      <c r="N136" s="265" t="s">
        <v>2756</v>
      </c>
      <c r="O136" s="86" t="s">
        <v>877</v>
      </c>
      <c r="P136" s="86" t="s">
        <v>767</v>
      </c>
      <c r="Q136" s="98" t="s">
        <v>121</v>
      </c>
      <c r="R136" s="135">
        <v>41663</v>
      </c>
      <c r="S136" s="86"/>
      <c r="T136" s="115" t="s">
        <v>883</v>
      </c>
      <c r="U136" s="86" t="s">
        <v>886</v>
      </c>
      <c r="V136" s="135">
        <v>41786</v>
      </c>
      <c r="W136" s="98" t="s">
        <v>2242</v>
      </c>
      <c r="X136" s="86" t="s">
        <v>1087</v>
      </c>
      <c r="Y136" s="264">
        <v>42355</v>
      </c>
      <c r="Z136" s="211">
        <v>1</v>
      </c>
      <c r="AA136" s="211">
        <v>1</v>
      </c>
      <c r="AB136" s="212">
        <v>1</v>
      </c>
      <c r="AC136" s="212">
        <v>1</v>
      </c>
      <c r="AD136" s="212">
        <v>2</v>
      </c>
      <c r="AE136" s="212">
        <v>3</v>
      </c>
      <c r="AF136" s="335">
        <f t="shared" si="3"/>
        <v>0.6</v>
      </c>
      <c r="AG136" s="212" t="s">
        <v>599</v>
      </c>
      <c r="AH136" s="212" t="s">
        <v>599</v>
      </c>
      <c r="AI136" s="212" t="s">
        <v>2451</v>
      </c>
      <c r="AJ136" s="212" t="s">
        <v>2757</v>
      </c>
      <c r="AK136" s="212" t="s">
        <v>2940</v>
      </c>
      <c r="AL136" s="212" t="s">
        <v>2940</v>
      </c>
      <c r="AM136" s="212"/>
      <c r="AN136" s="212"/>
      <c r="AO136" s="212" t="s">
        <v>2995</v>
      </c>
      <c r="AP136" s="211"/>
      <c r="AQ136" s="211"/>
    </row>
    <row r="137" spans="1:43" s="96" customFormat="1" ht="15" customHeight="1" x14ac:dyDescent="0.25">
      <c r="A137" s="86" t="s">
        <v>582</v>
      </c>
      <c r="B137" s="86"/>
      <c r="C137" s="91" t="s">
        <v>1209</v>
      </c>
      <c r="D137" s="90" t="s">
        <v>121</v>
      </c>
      <c r="E137" s="109" t="s">
        <v>498</v>
      </c>
      <c r="F137" s="131" t="s">
        <v>214</v>
      </c>
      <c r="G137" s="116" t="s">
        <v>216</v>
      </c>
      <c r="H137" s="99" t="s">
        <v>1486</v>
      </c>
      <c r="I137" s="86" t="s">
        <v>799</v>
      </c>
      <c r="J137" s="86" t="s">
        <v>868</v>
      </c>
      <c r="K137" s="99" t="s">
        <v>268</v>
      </c>
      <c r="L137" s="115" t="s">
        <v>920</v>
      </c>
      <c r="M137" s="86" t="s">
        <v>921</v>
      </c>
      <c r="N137" s="109" t="s">
        <v>922</v>
      </c>
      <c r="O137" s="86" t="s">
        <v>811</v>
      </c>
      <c r="P137" s="86" t="s">
        <v>767</v>
      </c>
      <c r="Q137" s="98" t="s">
        <v>121</v>
      </c>
      <c r="R137" s="135">
        <v>41372</v>
      </c>
      <c r="S137" s="86"/>
      <c r="T137" s="115" t="s">
        <v>883</v>
      </c>
      <c r="U137" s="86" t="s">
        <v>886</v>
      </c>
      <c r="V137" s="135">
        <v>41786</v>
      </c>
      <c r="W137" s="98" t="s">
        <v>2242</v>
      </c>
      <c r="X137" s="86" t="s">
        <v>1087</v>
      </c>
      <c r="Y137" s="264">
        <v>42355</v>
      </c>
      <c r="Z137" s="211">
        <v>1</v>
      </c>
      <c r="AA137" s="211">
        <v>1</v>
      </c>
      <c r="AB137" s="212">
        <v>1</v>
      </c>
      <c r="AC137" s="212">
        <v>1</v>
      </c>
      <c r="AD137" s="212">
        <v>2</v>
      </c>
      <c r="AE137" s="212">
        <v>3</v>
      </c>
      <c r="AF137" s="335">
        <f t="shared" si="3"/>
        <v>0.6</v>
      </c>
      <c r="AG137" s="212" t="s">
        <v>599</v>
      </c>
      <c r="AH137" s="212" t="s">
        <v>599</v>
      </c>
      <c r="AI137" s="212" t="s">
        <v>2451</v>
      </c>
      <c r="AJ137" s="212" t="s">
        <v>2758</v>
      </c>
      <c r="AK137" s="212" t="s">
        <v>2941</v>
      </c>
      <c r="AL137" s="212" t="s">
        <v>2941</v>
      </c>
      <c r="AM137" s="212" t="s">
        <v>2911</v>
      </c>
      <c r="AN137" s="212"/>
      <c r="AO137" s="212" t="s">
        <v>2995</v>
      </c>
      <c r="AP137" s="211"/>
      <c r="AQ137" s="211"/>
    </row>
    <row r="138" spans="1:43" s="96" customFormat="1" ht="15" customHeight="1" x14ac:dyDescent="0.25">
      <c r="A138" s="86" t="s">
        <v>582</v>
      </c>
      <c r="B138" s="86"/>
      <c r="C138" s="91" t="s">
        <v>1210</v>
      </c>
      <c r="D138" s="90" t="s">
        <v>121</v>
      </c>
      <c r="E138" s="109" t="s">
        <v>1531</v>
      </c>
      <c r="F138" s="131" t="s">
        <v>208</v>
      </c>
      <c r="G138" s="116" t="s">
        <v>210</v>
      </c>
      <c r="H138" s="99" t="s">
        <v>1500</v>
      </c>
      <c r="I138" s="86" t="s">
        <v>800</v>
      </c>
      <c r="J138" s="86" t="s">
        <v>869</v>
      </c>
      <c r="K138" s="91" t="s">
        <v>267</v>
      </c>
      <c r="L138" s="115" t="s">
        <v>923</v>
      </c>
      <c r="M138" s="86" t="s">
        <v>924</v>
      </c>
      <c r="N138" s="109" t="s">
        <v>925</v>
      </c>
      <c r="O138" s="86" t="s">
        <v>322</v>
      </c>
      <c r="P138" s="86" t="s">
        <v>767</v>
      </c>
      <c r="Q138" s="98" t="s">
        <v>121</v>
      </c>
      <c r="R138" s="135">
        <v>41359</v>
      </c>
      <c r="S138" s="86"/>
      <c r="T138" s="115" t="s">
        <v>883</v>
      </c>
      <c r="U138" s="86" t="s">
        <v>886</v>
      </c>
      <c r="V138" s="135">
        <v>41786</v>
      </c>
      <c r="W138" s="98" t="s">
        <v>2242</v>
      </c>
      <c r="X138" s="86" t="s">
        <v>1087</v>
      </c>
      <c r="Y138" s="264">
        <v>42355</v>
      </c>
      <c r="Z138" s="211">
        <v>1</v>
      </c>
      <c r="AA138" s="211">
        <v>1</v>
      </c>
      <c r="AB138" s="212">
        <v>1</v>
      </c>
      <c r="AC138" s="212">
        <v>1</v>
      </c>
      <c r="AD138" s="212">
        <v>2</v>
      </c>
      <c r="AE138" s="212">
        <v>1</v>
      </c>
      <c r="AF138" s="335">
        <f t="shared" si="3"/>
        <v>0.2</v>
      </c>
      <c r="AG138" s="212" t="s">
        <v>2759</v>
      </c>
      <c r="AH138" s="212" t="s">
        <v>599</v>
      </c>
      <c r="AI138" s="212" t="s">
        <v>2451</v>
      </c>
      <c r="AJ138" s="212" t="s">
        <v>2760</v>
      </c>
      <c r="AK138" s="212" t="s">
        <v>2910</v>
      </c>
      <c r="AL138" s="212" t="s">
        <v>3036</v>
      </c>
      <c r="AM138" s="212"/>
      <c r="AN138" s="212"/>
      <c r="AO138" s="212" t="s">
        <v>3011</v>
      </c>
      <c r="AP138" s="211"/>
      <c r="AQ138" s="211"/>
    </row>
    <row r="139" spans="1:43" s="96" customFormat="1" ht="15" customHeight="1" x14ac:dyDescent="0.25">
      <c r="A139" s="86" t="s">
        <v>582</v>
      </c>
      <c r="B139" s="86" t="s">
        <v>802</v>
      </c>
      <c r="C139" s="91" t="s">
        <v>1211</v>
      </c>
      <c r="D139" s="90" t="s">
        <v>121</v>
      </c>
      <c r="E139" s="109" t="s">
        <v>498</v>
      </c>
      <c r="F139" s="104" t="s">
        <v>208</v>
      </c>
      <c r="G139" s="91" t="s">
        <v>211</v>
      </c>
      <c r="H139" s="99" t="s">
        <v>1489</v>
      </c>
      <c r="I139" s="86" t="s">
        <v>801</v>
      </c>
      <c r="J139" s="86" t="s">
        <v>870</v>
      </c>
      <c r="K139" s="99" t="s">
        <v>268</v>
      </c>
      <c r="L139" s="115" t="s">
        <v>926</v>
      </c>
      <c r="M139" s="86" t="s">
        <v>927</v>
      </c>
      <c r="N139" s="109" t="s">
        <v>899</v>
      </c>
      <c r="O139" s="86" t="s">
        <v>928</v>
      </c>
      <c r="P139" s="86" t="s">
        <v>767</v>
      </c>
      <c r="Q139" s="98" t="s">
        <v>121</v>
      </c>
      <c r="R139" s="135">
        <v>41495</v>
      </c>
      <c r="S139" s="86"/>
      <c r="T139" s="171" t="s">
        <v>714</v>
      </c>
      <c r="U139" s="86" t="s">
        <v>886</v>
      </c>
      <c r="V139" s="135">
        <v>41786</v>
      </c>
      <c r="W139" s="98" t="s">
        <v>2242</v>
      </c>
      <c r="X139" s="86" t="s">
        <v>1087</v>
      </c>
      <c r="Y139" s="264">
        <v>42355</v>
      </c>
      <c r="Z139" s="211">
        <v>1</v>
      </c>
      <c r="AA139" s="211">
        <v>1</v>
      </c>
      <c r="AB139" s="212">
        <v>1</v>
      </c>
      <c r="AC139" s="212">
        <v>1</v>
      </c>
      <c r="AD139" s="212">
        <v>2</v>
      </c>
      <c r="AE139" s="212">
        <v>1</v>
      </c>
      <c r="AF139" s="335">
        <f t="shared" si="3"/>
        <v>0.2</v>
      </c>
      <c r="AG139" s="212" t="s">
        <v>599</v>
      </c>
      <c r="AH139" s="212" t="s">
        <v>599</v>
      </c>
      <c r="AI139" s="212" t="s">
        <v>2449</v>
      </c>
      <c r="AJ139" s="212" t="s">
        <v>2753</v>
      </c>
      <c r="AK139" s="212" t="s">
        <v>2910</v>
      </c>
      <c r="AL139" s="212" t="s">
        <v>3036</v>
      </c>
      <c r="AM139" s="212"/>
      <c r="AN139" s="212"/>
      <c r="AO139" s="212" t="s">
        <v>3011</v>
      </c>
      <c r="AP139" s="211"/>
      <c r="AQ139" s="211"/>
    </row>
    <row r="140" spans="1:43" s="96" customFormat="1" ht="15" customHeight="1" x14ac:dyDescent="0.25">
      <c r="A140" s="86" t="s">
        <v>582</v>
      </c>
      <c r="B140" s="86" t="s">
        <v>802</v>
      </c>
      <c r="C140" s="91" t="s">
        <v>1212</v>
      </c>
      <c r="D140" s="90" t="s">
        <v>121</v>
      </c>
      <c r="E140" s="109" t="s">
        <v>498</v>
      </c>
      <c r="F140" s="104" t="s">
        <v>208</v>
      </c>
      <c r="G140" s="91" t="s">
        <v>211</v>
      </c>
      <c r="H140" s="99" t="s">
        <v>1489</v>
      </c>
      <c r="I140" s="86" t="s">
        <v>803</v>
      </c>
      <c r="J140" s="86" t="s">
        <v>870</v>
      </c>
      <c r="K140" s="99" t="s">
        <v>268</v>
      </c>
      <c r="L140" s="115" t="s">
        <v>929</v>
      </c>
      <c r="M140" s="86" t="s">
        <v>927</v>
      </c>
      <c r="N140" s="109" t="s">
        <v>899</v>
      </c>
      <c r="O140" s="86" t="s">
        <v>928</v>
      </c>
      <c r="P140" s="86" t="s">
        <v>767</v>
      </c>
      <c r="Q140" s="98" t="s">
        <v>121</v>
      </c>
      <c r="R140" s="135">
        <v>41495</v>
      </c>
      <c r="S140" s="86"/>
      <c r="T140" s="171" t="s">
        <v>714</v>
      </c>
      <c r="U140" s="86" t="s">
        <v>886</v>
      </c>
      <c r="V140" s="135">
        <v>41786</v>
      </c>
      <c r="W140" s="98" t="s">
        <v>2242</v>
      </c>
      <c r="X140" s="86" t="s">
        <v>1087</v>
      </c>
      <c r="Y140" s="264">
        <v>42355</v>
      </c>
      <c r="Z140" s="211">
        <v>1</v>
      </c>
      <c r="AA140" s="211">
        <v>1</v>
      </c>
      <c r="AB140" s="212">
        <v>1</v>
      </c>
      <c r="AC140" s="212">
        <v>1</v>
      </c>
      <c r="AD140" s="212">
        <v>2</v>
      </c>
      <c r="AE140" s="212">
        <v>1</v>
      </c>
      <c r="AF140" s="335">
        <f t="shared" si="3"/>
        <v>0.2</v>
      </c>
      <c r="AG140" s="212" t="s">
        <v>599</v>
      </c>
      <c r="AH140" s="212" t="s">
        <v>599</v>
      </c>
      <c r="AI140" s="212" t="s">
        <v>2449</v>
      </c>
      <c r="AJ140" s="212" t="s">
        <v>2753</v>
      </c>
      <c r="AK140" s="212" t="s">
        <v>2910</v>
      </c>
      <c r="AL140" s="212" t="s">
        <v>3036</v>
      </c>
      <c r="AM140" s="212"/>
      <c r="AN140" s="212"/>
      <c r="AO140" s="212" t="s">
        <v>3011</v>
      </c>
      <c r="AP140" s="211"/>
      <c r="AQ140" s="211"/>
    </row>
    <row r="141" spans="1:43" s="96" customFormat="1" ht="15" customHeight="1" x14ac:dyDescent="0.25">
      <c r="A141" s="86" t="s">
        <v>582</v>
      </c>
      <c r="B141" s="86" t="s">
        <v>805</v>
      </c>
      <c r="C141" s="91" t="s">
        <v>1213</v>
      </c>
      <c r="D141" s="90" t="s">
        <v>121</v>
      </c>
      <c r="E141" s="109" t="s">
        <v>498</v>
      </c>
      <c r="F141" s="104" t="s">
        <v>208</v>
      </c>
      <c r="G141" s="91" t="s">
        <v>211</v>
      </c>
      <c r="H141" s="99" t="s">
        <v>1489</v>
      </c>
      <c r="I141" s="86" t="s">
        <v>804</v>
      </c>
      <c r="J141" s="86" t="s">
        <v>871</v>
      </c>
      <c r="K141" s="91" t="s">
        <v>267</v>
      </c>
      <c r="L141" s="115" t="s">
        <v>930</v>
      </c>
      <c r="M141" s="86" t="s">
        <v>927</v>
      </c>
      <c r="N141" s="109" t="s">
        <v>899</v>
      </c>
      <c r="O141" s="86" t="s">
        <v>928</v>
      </c>
      <c r="P141" s="86" t="s">
        <v>767</v>
      </c>
      <c r="Q141" s="98" t="s">
        <v>121</v>
      </c>
      <c r="R141" s="135">
        <v>41495</v>
      </c>
      <c r="S141" s="86"/>
      <c r="T141" s="171" t="s">
        <v>714</v>
      </c>
      <c r="U141" s="86" t="s">
        <v>886</v>
      </c>
      <c r="V141" s="135">
        <v>41786</v>
      </c>
      <c r="W141" s="98" t="s">
        <v>2242</v>
      </c>
      <c r="X141" s="86" t="s">
        <v>1087</v>
      </c>
      <c r="Y141" s="264">
        <v>42355</v>
      </c>
      <c r="Z141" s="211">
        <v>1</v>
      </c>
      <c r="AA141" s="211">
        <v>1</v>
      </c>
      <c r="AB141" s="212">
        <v>1</v>
      </c>
      <c r="AC141" s="212">
        <v>1</v>
      </c>
      <c r="AD141" s="212">
        <v>2</v>
      </c>
      <c r="AE141" s="212">
        <v>1</v>
      </c>
      <c r="AF141" s="335">
        <f t="shared" si="3"/>
        <v>0.2</v>
      </c>
      <c r="AG141" s="212" t="s">
        <v>599</v>
      </c>
      <c r="AH141" s="212" t="s">
        <v>599</v>
      </c>
      <c r="AI141" s="212" t="s">
        <v>2449</v>
      </c>
      <c r="AJ141" s="212" t="s">
        <v>2753</v>
      </c>
      <c r="AK141" s="212" t="s">
        <v>2910</v>
      </c>
      <c r="AL141" s="212" t="s">
        <v>3036</v>
      </c>
      <c r="AM141" s="212"/>
      <c r="AN141" s="212"/>
      <c r="AO141" s="212" t="s">
        <v>3011</v>
      </c>
      <c r="AP141" s="211"/>
      <c r="AQ141" s="211"/>
    </row>
    <row r="142" spans="1:43" s="96" customFormat="1" ht="15" customHeight="1" x14ac:dyDescent="0.25">
      <c r="A142" s="86" t="s">
        <v>582</v>
      </c>
      <c r="B142" s="86" t="s">
        <v>805</v>
      </c>
      <c r="C142" s="91" t="s">
        <v>1214</v>
      </c>
      <c r="D142" s="90" t="s">
        <v>121</v>
      </c>
      <c r="E142" s="109" t="s">
        <v>498</v>
      </c>
      <c r="F142" s="104" t="s">
        <v>208</v>
      </c>
      <c r="G142" s="91" t="s">
        <v>211</v>
      </c>
      <c r="H142" s="99" t="s">
        <v>1489</v>
      </c>
      <c r="I142" s="86" t="s">
        <v>806</v>
      </c>
      <c r="J142" s="86" t="s">
        <v>871</v>
      </c>
      <c r="K142" s="91" t="s">
        <v>267</v>
      </c>
      <c r="L142" s="115" t="s">
        <v>931</v>
      </c>
      <c r="M142" s="86" t="s">
        <v>927</v>
      </c>
      <c r="N142" s="109" t="s">
        <v>899</v>
      </c>
      <c r="O142" s="86" t="s">
        <v>928</v>
      </c>
      <c r="P142" s="86" t="s">
        <v>767</v>
      </c>
      <c r="Q142" s="98" t="s">
        <v>121</v>
      </c>
      <c r="R142" s="135">
        <v>41495</v>
      </c>
      <c r="S142" s="86"/>
      <c r="T142" s="171" t="s">
        <v>714</v>
      </c>
      <c r="U142" s="86" t="s">
        <v>886</v>
      </c>
      <c r="V142" s="135">
        <v>41786</v>
      </c>
      <c r="W142" s="98" t="s">
        <v>2242</v>
      </c>
      <c r="X142" s="86" t="s">
        <v>1087</v>
      </c>
      <c r="Y142" s="264">
        <v>42355</v>
      </c>
      <c r="Z142" s="211">
        <v>1</v>
      </c>
      <c r="AA142" s="211">
        <v>1</v>
      </c>
      <c r="AB142" s="212">
        <v>1</v>
      </c>
      <c r="AC142" s="212">
        <v>1</v>
      </c>
      <c r="AD142" s="212">
        <v>2</v>
      </c>
      <c r="AE142" s="212">
        <v>1</v>
      </c>
      <c r="AF142" s="335">
        <f t="shared" si="3"/>
        <v>0.2</v>
      </c>
      <c r="AG142" s="212" t="s">
        <v>599</v>
      </c>
      <c r="AH142" s="212" t="s">
        <v>599</v>
      </c>
      <c r="AI142" s="212" t="s">
        <v>2449</v>
      </c>
      <c r="AJ142" s="212" t="s">
        <v>2753</v>
      </c>
      <c r="AK142" s="212" t="s">
        <v>2910</v>
      </c>
      <c r="AL142" s="212" t="s">
        <v>3036</v>
      </c>
      <c r="AM142" s="212"/>
      <c r="AN142" s="212"/>
      <c r="AO142" s="212" t="s">
        <v>3011</v>
      </c>
      <c r="AP142" s="211"/>
      <c r="AQ142" s="211"/>
    </row>
    <row r="143" spans="1:43" s="96" customFormat="1" ht="15" customHeight="1" x14ac:dyDescent="0.25">
      <c r="A143" s="86" t="s">
        <v>250</v>
      </c>
      <c r="B143" s="86" t="s">
        <v>212</v>
      </c>
      <c r="C143" s="91" t="s">
        <v>1184</v>
      </c>
      <c r="D143" s="90" t="s">
        <v>1504</v>
      </c>
      <c r="E143" s="109" t="s">
        <v>1529</v>
      </c>
      <c r="F143" s="131" t="s">
        <v>208</v>
      </c>
      <c r="G143" s="116" t="s">
        <v>212</v>
      </c>
      <c r="H143" s="99" t="s">
        <v>1499</v>
      </c>
      <c r="I143" s="86" t="s">
        <v>772</v>
      </c>
      <c r="J143" s="86" t="s">
        <v>810</v>
      </c>
      <c r="K143" s="99" t="s">
        <v>268</v>
      </c>
      <c r="L143" s="115" t="s">
        <v>890</v>
      </c>
      <c r="M143" s="86" t="s">
        <v>131</v>
      </c>
      <c r="N143" s="109" t="s">
        <v>882</v>
      </c>
      <c r="O143" s="86" t="s">
        <v>811</v>
      </c>
      <c r="P143" s="86" t="s">
        <v>767</v>
      </c>
      <c r="Q143" s="98" t="s">
        <v>121</v>
      </c>
      <c r="R143" s="135">
        <v>41144</v>
      </c>
      <c r="S143" s="86"/>
      <c r="T143" s="171" t="s">
        <v>714</v>
      </c>
      <c r="U143" s="86" t="s">
        <v>886</v>
      </c>
      <c r="V143" s="135">
        <v>41786</v>
      </c>
      <c r="W143" s="98" t="s">
        <v>2242</v>
      </c>
      <c r="X143" s="86" t="s">
        <v>1087</v>
      </c>
      <c r="Y143" s="264"/>
      <c r="Z143" s="211"/>
      <c r="AA143" s="211"/>
      <c r="AB143" s="211"/>
      <c r="AC143" s="212"/>
      <c r="AD143" s="212"/>
      <c r="AE143" s="212"/>
      <c r="AF143" s="212" t="s">
        <v>599</v>
      </c>
      <c r="AG143" s="212"/>
      <c r="AH143" s="212"/>
      <c r="AI143" s="212"/>
      <c r="AJ143" s="212"/>
      <c r="AK143" s="212"/>
      <c r="AL143" s="212"/>
      <c r="AM143" s="212"/>
      <c r="AN143" s="212"/>
      <c r="AO143" s="212" t="s">
        <v>599</v>
      </c>
      <c r="AP143" s="211"/>
      <c r="AQ143" s="211"/>
    </row>
    <row r="144" spans="1:43" s="96" customFormat="1" ht="15" customHeight="1" x14ac:dyDescent="0.25">
      <c r="A144" s="86" t="s">
        <v>250</v>
      </c>
      <c r="B144" s="86" t="s">
        <v>212</v>
      </c>
      <c r="C144" s="91" t="s">
        <v>1185</v>
      </c>
      <c r="D144" s="90" t="s">
        <v>1504</v>
      </c>
      <c r="E144" s="109" t="s">
        <v>1529</v>
      </c>
      <c r="F144" s="131" t="s">
        <v>208</v>
      </c>
      <c r="G144" s="116" t="s">
        <v>212</v>
      </c>
      <c r="H144" s="99" t="s">
        <v>1499</v>
      </c>
      <c r="I144" s="86" t="s">
        <v>773</v>
      </c>
      <c r="J144" s="86" t="s">
        <v>810</v>
      </c>
      <c r="K144" s="99" t="s">
        <v>268</v>
      </c>
      <c r="L144" s="115" t="s">
        <v>891</v>
      </c>
      <c r="M144" s="86" t="s">
        <v>131</v>
      </c>
      <c r="N144" s="109" t="s">
        <v>882</v>
      </c>
      <c r="O144" s="86" t="s">
        <v>811</v>
      </c>
      <c r="P144" s="86" t="s">
        <v>767</v>
      </c>
      <c r="Q144" s="98" t="s">
        <v>121</v>
      </c>
      <c r="R144" s="135">
        <v>41144</v>
      </c>
      <c r="S144" s="86"/>
      <c r="T144" s="171" t="s">
        <v>714</v>
      </c>
      <c r="U144" s="86" t="s">
        <v>886</v>
      </c>
      <c r="V144" s="135">
        <v>41786</v>
      </c>
      <c r="W144" s="98" t="s">
        <v>2242</v>
      </c>
      <c r="X144" s="86" t="s">
        <v>1087</v>
      </c>
      <c r="Y144" s="89"/>
      <c r="Z144" s="211"/>
      <c r="AA144" s="211"/>
      <c r="AB144" s="211"/>
      <c r="AC144" s="212"/>
      <c r="AD144" s="212"/>
      <c r="AE144" s="212"/>
      <c r="AF144" s="212" t="s">
        <v>599</v>
      </c>
      <c r="AG144" s="212"/>
      <c r="AH144" s="212"/>
      <c r="AI144" s="212"/>
      <c r="AJ144" s="212"/>
      <c r="AK144" s="212"/>
      <c r="AL144" s="212"/>
      <c r="AM144" s="212"/>
      <c r="AN144" s="212"/>
      <c r="AO144" s="212" t="s">
        <v>599</v>
      </c>
      <c r="AP144" s="211"/>
      <c r="AQ144" s="211"/>
    </row>
    <row r="145" spans="1:43" s="96" customFormat="1" ht="15" customHeight="1" x14ac:dyDescent="0.25">
      <c r="A145" s="86" t="s">
        <v>250</v>
      </c>
      <c r="B145" s="86" t="s">
        <v>212</v>
      </c>
      <c r="C145" s="91" t="s">
        <v>1186</v>
      </c>
      <c r="D145" s="90" t="s">
        <v>1504</v>
      </c>
      <c r="E145" s="109" t="s">
        <v>1529</v>
      </c>
      <c r="F145" s="131" t="s">
        <v>208</v>
      </c>
      <c r="G145" s="116" t="s">
        <v>212</v>
      </c>
      <c r="H145" s="99" t="s">
        <v>1499</v>
      </c>
      <c r="I145" s="86" t="s">
        <v>774</v>
      </c>
      <c r="J145" s="86" t="s">
        <v>812</v>
      </c>
      <c r="K145" s="99" t="s">
        <v>268</v>
      </c>
      <c r="L145" s="115" t="s">
        <v>892</v>
      </c>
      <c r="M145" s="86" t="s">
        <v>131</v>
      </c>
      <c r="N145" s="109" t="s">
        <v>882</v>
      </c>
      <c r="O145" s="86" t="s">
        <v>811</v>
      </c>
      <c r="P145" s="86" t="s">
        <v>767</v>
      </c>
      <c r="Q145" s="98" t="s">
        <v>121</v>
      </c>
      <c r="R145" s="135">
        <v>41144</v>
      </c>
      <c r="S145" s="86"/>
      <c r="T145" s="171" t="s">
        <v>714</v>
      </c>
      <c r="U145" s="86" t="s">
        <v>886</v>
      </c>
      <c r="V145" s="135">
        <v>41786</v>
      </c>
      <c r="W145" s="98" t="s">
        <v>2242</v>
      </c>
      <c r="X145" s="86" t="s">
        <v>1087</v>
      </c>
      <c r="Y145" s="89"/>
      <c r="Z145" s="211"/>
      <c r="AA145" s="211"/>
      <c r="AB145" s="211"/>
      <c r="AC145" s="212"/>
      <c r="AD145" s="212"/>
      <c r="AE145" s="212"/>
      <c r="AF145" s="212" t="s">
        <v>599</v>
      </c>
      <c r="AG145" s="212"/>
      <c r="AH145" s="212"/>
      <c r="AI145" s="212"/>
      <c r="AJ145" s="212"/>
      <c r="AK145" s="212"/>
      <c r="AL145" s="212"/>
      <c r="AM145" s="212"/>
      <c r="AN145" s="212"/>
      <c r="AO145" s="212" t="s">
        <v>599</v>
      </c>
      <c r="AP145" s="211"/>
      <c r="AQ145" s="211"/>
    </row>
    <row r="146" spans="1:43" s="96" customFormat="1" ht="15" customHeight="1" x14ac:dyDescent="0.25">
      <c r="A146" s="86" t="s">
        <v>250</v>
      </c>
      <c r="B146" s="86" t="s">
        <v>212</v>
      </c>
      <c r="C146" s="91" t="s">
        <v>1187</v>
      </c>
      <c r="D146" s="90" t="s">
        <v>1504</v>
      </c>
      <c r="E146" s="109" t="s">
        <v>1529</v>
      </c>
      <c r="F146" s="131" t="s">
        <v>208</v>
      </c>
      <c r="G146" s="116" t="s">
        <v>212</v>
      </c>
      <c r="H146" s="99" t="s">
        <v>1499</v>
      </c>
      <c r="I146" s="86" t="s">
        <v>775</v>
      </c>
      <c r="J146" s="86" t="s">
        <v>812</v>
      </c>
      <c r="K146" s="99" t="s">
        <v>268</v>
      </c>
      <c r="L146" s="115" t="s">
        <v>893</v>
      </c>
      <c r="M146" s="86" t="s">
        <v>887</v>
      </c>
      <c r="N146" s="109" t="s">
        <v>882</v>
      </c>
      <c r="O146" s="86" t="s">
        <v>811</v>
      </c>
      <c r="P146" s="86" t="s">
        <v>767</v>
      </c>
      <c r="Q146" s="98" t="s">
        <v>121</v>
      </c>
      <c r="R146" s="135">
        <v>41144</v>
      </c>
      <c r="S146" s="86"/>
      <c r="T146" s="171" t="s">
        <v>714</v>
      </c>
      <c r="U146" s="86" t="s">
        <v>886</v>
      </c>
      <c r="V146" s="135">
        <v>41786</v>
      </c>
      <c r="W146" s="98" t="s">
        <v>2242</v>
      </c>
      <c r="X146" s="86" t="s">
        <v>1087</v>
      </c>
      <c r="Y146" s="89"/>
      <c r="Z146" s="211"/>
      <c r="AA146" s="211"/>
      <c r="AB146" s="211"/>
      <c r="AC146" s="212"/>
      <c r="AD146" s="212"/>
      <c r="AE146" s="212"/>
      <c r="AF146" s="212" t="s">
        <v>599</v>
      </c>
      <c r="AG146" s="212"/>
      <c r="AH146" s="212"/>
      <c r="AI146" s="212"/>
      <c r="AJ146" s="212"/>
      <c r="AK146" s="212"/>
      <c r="AL146" s="212"/>
      <c r="AM146" s="212"/>
      <c r="AN146" s="212"/>
      <c r="AO146" s="212" t="s">
        <v>599</v>
      </c>
      <c r="AP146" s="211"/>
      <c r="AQ146" s="211"/>
    </row>
    <row r="147" spans="1:43" s="96" customFormat="1" ht="15" customHeight="1" x14ac:dyDescent="0.25">
      <c r="A147" s="86" t="s">
        <v>250</v>
      </c>
      <c r="B147" s="86" t="s">
        <v>212</v>
      </c>
      <c r="C147" s="91" t="s">
        <v>1188</v>
      </c>
      <c r="D147" s="90" t="s">
        <v>1504</v>
      </c>
      <c r="E147" s="109" t="s">
        <v>1529</v>
      </c>
      <c r="F147" s="131" t="s">
        <v>208</v>
      </c>
      <c r="G147" s="116" t="s">
        <v>212</v>
      </c>
      <c r="H147" s="99" t="s">
        <v>1499</v>
      </c>
      <c r="I147" s="86" t="s">
        <v>776</v>
      </c>
      <c r="J147" s="86" t="s">
        <v>812</v>
      </c>
      <c r="K147" s="99" t="s">
        <v>268</v>
      </c>
      <c r="L147" s="115" t="s">
        <v>894</v>
      </c>
      <c r="M147" s="86" t="s">
        <v>131</v>
      </c>
      <c r="N147" s="109" t="s">
        <v>882</v>
      </c>
      <c r="O147" s="86" t="s">
        <v>811</v>
      </c>
      <c r="P147" s="86" t="s">
        <v>767</v>
      </c>
      <c r="Q147" s="98" t="s">
        <v>121</v>
      </c>
      <c r="R147" s="135">
        <v>41144</v>
      </c>
      <c r="S147" s="86"/>
      <c r="T147" s="171" t="s">
        <v>714</v>
      </c>
      <c r="U147" s="86" t="s">
        <v>886</v>
      </c>
      <c r="V147" s="135">
        <v>41786</v>
      </c>
      <c r="W147" s="98" t="s">
        <v>2242</v>
      </c>
      <c r="X147" s="86" t="s">
        <v>1087</v>
      </c>
      <c r="Y147" s="89"/>
      <c r="Z147" s="211"/>
      <c r="AA147" s="211"/>
      <c r="AB147" s="211"/>
      <c r="AC147" s="212"/>
      <c r="AD147" s="212"/>
      <c r="AE147" s="212"/>
      <c r="AF147" s="212" t="s">
        <v>599</v>
      </c>
      <c r="AG147" s="212"/>
      <c r="AH147" s="212"/>
      <c r="AI147" s="212"/>
      <c r="AJ147" s="212"/>
      <c r="AK147" s="212"/>
      <c r="AL147" s="212"/>
      <c r="AM147" s="212"/>
      <c r="AN147" s="212"/>
      <c r="AO147" s="212" t="s">
        <v>599</v>
      </c>
      <c r="AP147" s="211"/>
      <c r="AQ147" s="211"/>
    </row>
    <row r="148" spans="1:43" s="96" customFormat="1" ht="15" customHeight="1" x14ac:dyDescent="0.25">
      <c r="A148" s="86" t="s">
        <v>250</v>
      </c>
      <c r="B148" s="86" t="s">
        <v>212</v>
      </c>
      <c r="C148" s="91" t="s">
        <v>1189</v>
      </c>
      <c r="D148" s="90" t="s">
        <v>1504</v>
      </c>
      <c r="E148" s="109" t="s">
        <v>1529</v>
      </c>
      <c r="F148" s="131" t="s">
        <v>208</v>
      </c>
      <c r="G148" s="116" t="s">
        <v>212</v>
      </c>
      <c r="H148" s="99" t="s">
        <v>1499</v>
      </c>
      <c r="I148" s="86" t="s">
        <v>777</v>
      </c>
      <c r="J148" s="86" t="s">
        <v>812</v>
      </c>
      <c r="K148" s="99" t="s">
        <v>268</v>
      </c>
      <c r="L148" s="115" t="s">
        <v>895</v>
      </c>
      <c r="M148" s="86" t="s">
        <v>887</v>
      </c>
      <c r="N148" s="109" t="s">
        <v>882</v>
      </c>
      <c r="O148" s="86" t="s">
        <v>811</v>
      </c>
      <c r="P148" s="86" t="s">
        <v>767</v>
      </c>
      <c r="Q148" s="98" t="s">
        <v>121</v>
      </c>
      <c r="R148" s="135">
        <v>41144</v>
      </c>
      <c r="S148" s="86"/>
      <c r="T148" s="171" t="s">
        <v>714</v>
      </c>
      <c r="U148" s="86" t="s">
        <v>886</v>
      </c>
      <c r="V148" s="135">
        <v>41786</v>
      </c>
      <c r="W148" s="98" t="s">
        <v>2242</v>
      </c>
      <c r="X148" s="86" t="s">
        <v>1087</v>
      </c>
      <c r="Y148" s="89"/>
      <c r="Z148" s="211"/>
      <c r="AA148" s="211"/>
      <c r="AB148" s="211"/>
      <c r="AC148" s="212"/>
      <c r="AD148" s="212"/>
      <c r="AE148" s="212"/>
      <c r="AF148" s="212" t="s">
        <v>599</v>
      </c>
      <c r="AG148" s="212"/>
      <c r="AH148" s="212"/>
      <c r="AI148" s="212"/>
      <c r="AJ148" s="212"/>
      <c r="AK148" s="212"/>
      <c r="AL148" s="212"/>
      <c r="AM148" s="212"/>
      <c r="AN148" s="212"/>
      <c r="AO148" s="212" t="s">
        <v>599</v>
      </c>
      <c r="AP148" s="211"/>
      <c r="AQ148" s="211"/>
    </row>
    <row r="149" spans="1:43" s="96" customFormat="1" ht="15" customHeight="1" x14ac:dyDescent="0.25">
      <c r="A149" s="86" t="s">
        <v>250</v>
      </c>
      <c r="B149" s="86" t="s">
        <v>212</v>
      </c>
      <c r="C149" s="91" t="s">
        <v>1190</v>
      </c>
      <c r="D149" s="90" t="s">
        <v>1504</v>
      </c>
      <c r="E149" s="109" t="s">
        <v>1529</v>
      </c>
      <c r="F149" s="131" t="s">
        <v>208</v>
      </c>
      <c r="G149" s="116" t="s">
        <v>212</v>
      </c>
      <c r="H149" s="99" t="s">
        <v>1499</v>
      </c>
      <c r="I149" s="86" t="s">
        <v>778</v>
      </c>
      <c r="J149" s="86" t="s">
        <v>812</v>
      </c>
      <c r="K149" s="99" t="s">
        <v>268</v>
      </c>
      <c r="L149" s="115" t="s">
        <v>896</v>
      </c>
      <c r="M149" s="86" t="s">
        <v>131</v>
      </c>
      <c r="N149" s="109" t="s">
        <v>882</v>
      </c>
      <c r="O149" s="86" t="s">
        <v>811</v>
      </c>
      <c r="P149" s="86" t="s">
        <v>767</v>
      </c>
      <c r="Q149" s="98" t="s">
        <v>121</v>
      </c>
      <c r="R149" s="135">
        <v>41144</v>
      </c>
      <c r="S149" s="86"/>
      <c r="T149" s="171" t="s">
        <v>714</v>
      </c>
      <c r="U149" s="86" t="s">
        <v>886</v>
      </c>
      <c r="V149" s="135">
        <v>41786</v>
      </c>
      <c r="W149" s="98" t="s">
        <v>2242</v>
      </c>
      <c r="X149" s="86" t="s">
        <v>1087</v>
      </c>
      <c r="Y149" s="89"/>
      <c r="Z149" s="211"/>
      <c r="AA149" s="211"/>
      <c r="AB149" s="211"/>
      <c r="AC149" s="212"/>
      <c r="AD149" s="212"/>
      <c r="AE149" s="212"/>
      <c r="AF149" s="212" t="s">
        <v>599</v>
      </c>
      <c r="AG149" s="212"/>
      <c r="AH149" s="212"/>
      <c r="AI149" s="212"/>
      <c r="AJ149" s="212"/>
      <c r="AK149" s="212"/>
      <c r="AL149" s="212"/>
      <c r="AM149" s="212"/>
      <c r="AN149" s="212"/>
      <c r="AO149" s="212" t="s">
        <v>599</v>
      </c>
      <c r="AP149" s="211"/>
      <c r="AQ149" s="211"/>
    </row>
    <row r="150" spans="1:43" s="96" customFormat="1" ht="15" customHeight="1" x14ac:dyDescent="0.25">
      <c r="A150" s="86" t="s">
        <v>250</v>
      </c>
      <c r="B150" s="86" t="s">
        <v>212</v>
      </c>
      <c r="C150" s="91" t="s">
        <v>1191</v>
      </c>
      <c r="D150" s="90" t="s">
        <v>1504</v>
      </c>
      <c r="E150" s="109" t="s">
        <v>1529</v>
      </c>
      <c r="F150" s="131" t="s">
        <v>208</v>
      </c>
      <c r="G150" s="116" t="s">
        <v>212</v>
      </c>
      <c r="H150" s="99" t="s">
        <v>1499</v>
      </c>
      <c r="I150" s="86" t="s">
        <v>779</v>
      </c>
      <c r="J150" s="86" t="s">
        <v>812</v>
      </c>
      <c r="K150" s="99" t="s">
        <v>268</v>
      </c>
      <c r="L150" s="115" t="s">
        <v>897</v>
      </c>
      <c r="M150" s="86" t="s">
        <v>131</v>
      </c>
      <c r="N150" s="109" t="s">
        <v>882</v>
      </c>
      <c r="O150" s="86" t="s">
        <v>811</v>
      </c>
      <c r="P150" s="86" t="s">
        <v>767</v>
      </c>
      <c r="Q150" s="98" t="s">
        <v>121</v>
      </c>
      <c r="R150" s="135">
        <v>41144</v>
      </c>
      <c r="S150" s="86"/>
      <c r="T150" s="171" t="s">
        <v>714</v>
      </c>
      <c r="U150" s="86" t="s">
        <v>886</v>
      </c>
      <c r="V150" s="135">
        <v>41786</v>
      </c>
      <c r="W150" s="98" t="s">
        <v>2242</v>
      </c>
      <c r="X150" s="86" t="s">
        <v>1087</v>
      </c>
      <c r="Y150" s="89"/>
      <c r="Z150" s="211"/>
      <c r="AA150" s="211"/>
      <c r="AB150" s="211"/>
      <c r="AC150" s="212"/>
      <c r="AD150" s="212"/>
      <c r="AE150" s="212"/>
      <c r="AF150" s="212" t="s">
        <v>599</v>
      </c>
      <c r="AG150" s="212"/>
      <c r="AH150" s="212"/>
      <c r="AI150" s="212"/>
      <c r="AJ150" s="212"/>
      <c r="AK150" s="212"/>
      <c r="AL150" s="212"/>
      <c r="AM150" s="212"/>
      <c r="AN150" s="212"/>
      <c r="AO150" s="212" t="s">
        <v>599</v>
      </c>
      <c r="AP150" s="211"/>
      <c r="AQ150" s="211"/>
    </row>
    <row r="151" spans="1:43" s="96" customFormat="1" ht="15" customHeight="1" x14ac:dyDescent="0.25">
      <c r="A151" s="86" t="s">
        <v>250</v>
      </c>
      <c r="B151" s="86" t="s">
        <v>781</v>
      </c>
      <c r="C151" s="91" t="s">
        <v>1193</v>
      </c>
      <c r="D151" s="90" t="s">
        <v>1504</v>
      </c>
      <c r="E151" s="109" t="s">
        <v>1513</v>
      </c>
      <c r="F151" s="131" t="s">
        <v>208</v>
      </c>
      <c r="G151" s="116" t="s">
        <v>213</v>
      </c>
      <c r="H151" s="99" t="s">
        <v>1490</v>
      </c>
      <c r="I151" s="86" t="s">
        <v>782</v>
      </c>
      <c r="J151" s="86" t="s">
        <v>813</v>
      </c>
      <c r="K151" s="99" t="s">
        <v>268</v>
      </c>
      <c r="L151" s="115" t="s">
        <v>900</v>
      </c>
      <c r="M151" s="86" t="s">
        <v>131</v>
      </c>
      <c r="N151" s="109" t="s">
        <v>882</v>
      </c>
      <c r="O151" s="86" t="s">
        <v>811</v>
      </c>
      <c r="P151" s="86" t="s">
        <v>767</v>
      </c>
      <c r="Q151" s="98" t="s">
        <v>121</v>
      </c>
      <c r="R151" s="135">
        <v>40526</v>
      </c>
      <c r="S151" s="86"/>
      <c r="T151" s="171" t="s">
        <v>714</v>
      </c>
      <c r="U151" s="86" t="s">
        <v>886</v>
      </c>
      <c r="V151" s="135">
        <v>41786</v>
      </c>
      <c r="W151" s="98" t="s">
        <v>2242</v>
      </c>
      <c r="X151" s="86" t="s">
        <v>1087</v>
      </c>
      <c r="Y151" s="89"/>
      <c r="Z151" s="211"/>
      <c r="AA151" s="211"/>
      <c r="AB151" s="211"/>
      <c r="AC151" s="212"/>
      <c r="AD151" s="212"/>
      <c r="AE151" s="212"/>
      <c r="AF151" s="212" t="s">
        <v>599</v>
      </c>
      <c r="AG151" s="212"/>
      <c r="AH151" s="212"/>
      <c r="AI151" s="212"/>
      <c r="AJ151" s="212"/>
      <c r="AK151" s="212"/>
      <c r="AL151" s="212"/>
      <c r="AM151" s="212"/>
      <c r="AN151" s="212"/>
      <c r="AO151" s="212" t="s">
        <v>599</v>
      </c>
      <c r="AP151" s="211"/>
      <c r="AQ151" s="211"/>
    </row>
    <row r="152" spans="1:43" s="96" customFormat="1" ht="15" customHeight="1" x14ac:dyDescent="0.25">
      <c r="A152" s="86" t="s">
        <v>580</v>
      </c>
      <c r="B152" s="86"/>
      <c r="C152" s="91" t="s">
        <v>1194</v>
      </c>
      <c r="D152" s="90" t="s">
        <v>1504</v>
      </c>
      <c r="E152" s="109" t="s">
        <v>1513</v>
      </c>
      <c r="F152" s="131" t="s">
        <v>214</v>
      </c>
      <c r="G152" s="116" t="s">
        <v>219</v>
      </c>
      <c r="H152" s="99" t="s">
        <v>1485</v>
      </c>
      <c r="I152" s="86" t="s">
        <v>783</v>
      </c>
      <c r="J152" s="86" t="s">
        <v>815</v>
      </c>
      <c r="K152" s="99" t="s">
        <v>268</v>
      </c>
      <c r="L152" s="115" t="s">
        <v>901</v>
      </c>
      <c r="M152" s="86" t="s">
        <v>131</v>
      </c>
      <c r="N152" s="109">
        <v>2010</v>
      </c>
      <c r="O152" s="86" t="s">
        <v>816</v>
      </c>
      <c r="P152" s="86" t="s">
        <v>767</v>
      </c>
      <c r="Q152" s="98" t="s">
        <v>121</v>
      </c>
      <c r="R152" s="135">
        <v>40385</v>
      </c>
      <c r="S152" s="86"/>
      <c r="T152" s="115" t="s">
        <v>883</v>
      </c>
      <c r="U152" s="86" t="s">
        <v>886</v>
      </c>
      <c r="V152" s="135">
        <v>41786</v>
      </c>
      <c r="W152" s="98" t="s">
        <v>2242</v>
      </c>
      <c r="X152" s="86" t="s">
        <v>1087</v>
      </c>
      <c r="Y152" s="89"/>
      <c r="Z152" s="211"/>
      <c r="AA152" s="211"/>
      <c r="AB152" s="211"/>
      <c r="AC152" s="212"/>
      <c r="AD152" s="212"/>
      <c r="AE152" s="212"/>
      <c r="AF152" s="212" t="s">
        <v>599</v>
      </c>
      <c r="AG152" s="212"/>
      <c r="AH152" s="212"/>
      <c r="AI152" s="212"/>
      <c r="AJ152" s="212"/>
      <c r="AK152" s="212"/>
      <c r="AL152" s="212"/>
      <c r="AM152" s="212"/>
      <c r="AN152" s="212"/>
      <c r="AO152" s="212" t="s">
        <v>599</v>
      </c>
      <c r="AP152" s="211"/>
      <c r="AQ152" s="211"/>
    </row>
    <row r="153" spans="1:43" s="96" customFormat="1" ht="15" customHeight="1" x14ac:dyDescent="0.25">
      <c r="A153" s="86" t="s">
        <v>580</v>
      </c>
      <c r="B153" s="86"/>
      <c r="C153" s="91" t="s">
        <v>1195</v>
      </c>
      <c r="D153" s="90" t="s">
        <v>1504</v>
      </c>
      <c r="E153" s="109" t="s">
        <v>2327</v>
      </c>
      <c r="F153" s="131" t="s">
        <v>214</v>
      </c>
      <c r="G153" s="116" t="s">
        <v>940</v>
      </c>
      <c r="H153" s="99" t="s">
        <v>1496</v>
      </c>
      <c r="I153" s="86" t="s">
        <v>784</v>
      </c>
      <c r="J153" s="86" t="s">
        <v>817</v>
      </c>
      <c r="K153" s="91" t="s">
        <v>267</v>
      </c>
      <c r="L153" s="115" t="s">
        <v>902</v>
      </c>
      <c r="M153" s="86" t="s">
        <v>903</v>
      </c>
      <c r="N153" s="44">
        <v>41081</v>
      </c>
      <c r="O153" s="86" t="s">
        <v>818</v>
      </c>
      <c r="P153" s="86" t="s">
        <v>767</v>
      </c>
      <c r="Q153" s="98" t="s">
        <v>121</v>
      </c>
      <c r="R153" s="135">
        <v>41093</v>
      </c>
      <c r="S153" s="86"/>
      <c r="T153" s="115" t="s">
        <v>883</v>
      </c>
      <c r="U153" s="86" t="s">
        <v>886</v>
      </c>
      <c r="V153" s="135">
        <v>41786</v>
      </c>
      <c r="W153" s="98" t="s">
        <v>2242</v>
      </c>
      <c r="X153" s="86" t="s">
        <v>1087</v>
      </c>
      <c r="Y153" s="89"/>
      <c r="Z153" s="211"/>
      <c r="AA153" s="211"/>
      <c r="AB153" s="211"/>
      <c r="AC153" s="212"/>
      <c r="AD153" s="212"/>
      <c r="AE153" s="212"/>
      <c r="AF153" s="212" t="s">
        <v>599</v>
      </c>
      <c r="AG153" s="212"/>
      <c r="AH153" s="212"/>
      <c r="AI153" s="212"/>
      <c r="AJ153" s="212"/>
      <c r="AK153" s="212"/>
      <c r="AL153" s="212"/>
      <c r="AM153" s="212"/>
      <c r="AN153" s="212"/>
      <c r="AO153" s="212" t="s">
        <v>599</v>
      </c>
      <c r="AP153" s="211"/>
      <c r="AQ153" s="211"/>
    </row>
    <row r="154" spans="1:43" s="96" customFormat="1" ht="15" customHeight="1" x14ac:dyDescent="0.25">
      <c r="A154" s="86" t="s">
        <v>580</v>
      </c>
      <c r="B154" s="86"/>
      <c r="C154" s="91" t="s">
        <v>1196</v>
      </c>
      <c r="D154" s="90" t="s">
        <v>1504</v>
      </c>
      <c r="E154" s="109" t="s">
        <v>2346</v>
      </c>
      <c r="F154" s="131" t="s">
        <v>214</v>
      </c>
      <c r="G154" s="116" t="s">
        <v>219</v>
      </c>
      <c r="H154" s="99" t="s">
        <v>1485</v>
      </c>
      <c r="I154" s="86" t="s">
        <v>785</v>
      </c>
      <c r="J154" s="86" t="s">
        <v>819</v>
      </c>
      <c r="K154" s="99" t="s">
        <v>268</v>
      </c>
      <c r="L154" s="115" t="s">
        <v>904</v>
      </c>
      <c r="M154" s="86" t="s">
        <v>131</v>
      </c>
      <c r="N154" s="109" t="s">
        <v>899</v>
      </c>
      <c r="O154" s="86" t="s">
        <v>820</v>
      </c>
      <c r="P154" s="86" t="s">
        <v>767</v>
      </c>
      <c r="Q154" s="98" t="s">
        <v>121</v>
      </c>
      <c r="R154" s="135">
        <v>40382</v>
      </c>
      <c r="S154" s="86"/>
      <c r="T154" s="115" t="s">
        <v>883</v>
      </c>
      <c r="U154" s="86" t="s">
        <v>886</v>
      </c>
      <c r="V154" s="135">
        <v>41786</v>
      </c>
      <c r="W154" s="98" t="s">
        <v>2242</v>
      </c>
      <c r="X154" s="86" t="s">
        <v>1087</v>
      </c>
      <c r="Y154" s="89"/>
      <c r="Z154" s="211"/>
      <c r="AA154" s="211"/>
      <c r="AB154" s="211"/>
      <c r="AC154" s="212"/>
      <c r="AD154" s="212"/>
      <c r="AE154" s="212"/>
      <c r="AF154" s="212" t="s">
        <v>599</v>
      </c>
      <c r="AG154" s="212"/>
      <c r="AH154" s="212"/>
      <c r="AI154" s="212"/>
      <c r="AJ154" s="212"/>
      <c r="AK154" s="212"/>
      <c r="AL154" s="212"/>
      <c r="AM154" s="212"/>
      <c r="AN154" s="212"/>
      <c r="AO154" s="212" t="s">
        <v>599</v>
      </c>
      <c r="AP154" s="211"/>
      <c r="AQ154" s="211"/>
    </row>
    <row r="155" spans="1:43" s="96" customFormat="1" ht="15" customHeight="1" x14ac:dyDescent="0.25">
      <c r="A155" s="86" t="s">
        <v>580</v>
      </c>
      <c r="B155" s="86"/>
      <c r="C155" s="91" t="s">
        <v>1197</v>
      </c>
      <c r="D155" s="90" t="s">
        <v>1504</v>
      </c>
      <c r="E155" s="109" t="s">
        <v>2326</v>
      </c>
      <c r="F155" s="131" t="s">
        <v>214</v>
      </c>
      <c r="G155" s="116" t="s">
        <v>940</v>
      </c>
      <c r="H155" s="99" t="s">
        <v>1496</v>
      </c>
      <c r="I155" s="86" t="s">
        <v>786</v>
      </c>
      <c r="J155" s="86" t="s">
        <v>899</v>
      </c>
      <c r="K155" s="99" t="s">
        <v>268</v>
      </c>
      <c r="L155" s="115" t="s">
        <v>905</v>
      </c>
      <c r="M155" s="86" t="s">
        <v>745</v>
      </c>
      <c r="N155" s="44">
        <v>41495</v>
      </c>
      <c r="O155" s="86" t="s">
        <v>821</v>
      </c>
      <c r="P155" s="86" t="s">
        <v>767</v>
      </c>
      <c r="Q155" s="98" t="s">
        <v>121</v>
      </c>
      <c r="R155" s="135">
        <v>41495</v>
      </c>
      <c r="S155" s="86"/>
      <c r="T155" s="171" t="s">
        <v>714</v>
      </c>
      <c r="U155" s="86" t="s">
        <v>886</v>
      </c>
      <c r="V155" s="135">
        <v>41786</v>
      </c>
      <c r="W155" s="98" t="s">
        <v>2242</v>
      </c>
      <c r="X155" s="86" t="s">
        <v>1087</v>
      </c>
      <c r="Y155" s="89"/>
      <c r="Z155" s="211"/>
      <c r="AA155" s="211"/>
      <c r="AB155" s="211"/>
      <c r="AC155" s="212"/>
      <c r="AD155" s="212"/>
      <c r="AE155" s="212"/>
      <c r="AF155" s="212" t="s">
        <v>599</v>
      </c>
      <c r="AG155" s="212"/>
      <c r="AH155" s="212"/>
      <c r="AI155" s="212"/>
      <c r="AJ155" s="212"/>
      <c r="AK155" s="212"/>
      <c r="AL155" s="212"/>
      <c r="AM155" s="212"/>
      <c r="AN155" s="212"/>
      <c r="AO155" s="212" t="s">
        <v>599</v>
      </c>
      <c r="AP155" s="211"/>
      <c r="AQ155" s="211"/>
    </row>
    <row r="156" spans="1:43" s="96" customFormat="1" ht="15" customHeight="1" x14ac:dyDescent="0.25">
      <c r="A156" s="86" t="s">
        <v>580</v>
      </c>
      <c r="B156" s="86"/>
      <c r="C156" s="91" t="s">
        <v>1198</v>
      </c>
      <c r="D156" s="90" t="s">
        <v>1504</v>
      </c>
      <c r="E156" s="109" t="s">
        <v>2379</v>
      </c>
      <c r="F156" s="131" t="s">
        <v>1570</v>
      </c>
      <c r="G156" s="116" t="s">
        <v>1570</v>
      </c>
      <c r="H156" s="99" t="s">
        <v>2197</v>
      </c>
      <c r="I156" s="86" t="s">
        <v>787</v>
      </c>
      <c r="J156" s="86" t="s">
        <v>823</v>
      </c>
      <c r="K156" s="99" t="s">
        <v>287</v>
      </c>
      <c r="L156" s="115" t="s">
        <v>906</v>
      </c>
      <c r="M156" s="86" t="s">
        <v>907</v>
      </c>
      <c r="N156" s="109" t="s">
        <v>899</v>
      </c>
      <c r="O156" s="86" t="s">
        <v>824</v>
      </c>
      <c r="P156" s="86" t="s">
        <v>767</v>
      </c>
      <c r="Q156" s="98" t="s">
        <v>121</v>
      </c>
      <c r="R156" s="135">
        <v>36620</v>
      </c>
      <c r="S156" s="86"/>
      <c r="T156" s="115" t="s">
        <v>883</v>
      </c>
      <c r="U156" s="86" t="s">
        <v>886</v>
      </c>
      <c r="V156" s="135">
        <v>41786</v>
      </c>
      <c r="W156" s="98" t="s">
        <v>2242</v>
      </c>
      <c r="X156" s="86" t="s">
        <v>1087</v>
      </c>
      <c r="Y156" s="89"/>
      <c r="Z156" s="211"/>
      <c r="AA156" s="211"/>
      <c r="AB156" s="211"/>
      <c r="AC156" s="212"/>
      <c r="AD156" s="212"/>
      <c r="AE156" s="212"/>
      <c r="AF156" s="212" t="s">
        <v>599</v>
      </c>
      <c r="AG156" s="212"/>
      <c r="AH156" s="212"/>
      <c r="AI156" s="212"/>
      <c r="AJ156" s="212"/>
      <c r="AK156" s="212"/>
      <c r="AL156" s="212"/>
      <c r="AM156" s="212"/>
      <c r="AN156" s="212"/>
      <c r="AO156" s="212" t="s">
        <v>599</v>
      </c>
      <c r="AP156" s="211"/>
      <c r="AQ156" s="211"/>
    </row>
    <row r="157" spans="1:43" s="96" customFormat="1" ht="15" customHeight="1" x14ac:dyDescent="0.25">
      <c r="A157" s="86" t="s">
        <v>580</v>
      </c>
      <c r="B157" s="86"/>
      <c r="C157" s="91" t="s">
        <v>1199</v>
      </c>
      <c r="D157" s="90" t="s">
        <v>1504</v>
      </c>
      <c r="E157" s="109" t="s">
        <v>1524</v>
      </c>
      <c r="F157" s="131" t="s">
        <v>759</v>
      </c>
      <c r="G157" s="131" t="s">
        <v>758</v>
      </c>
      <c r="H157" s="99" t="s">
        <v>1491</v>
      </c>
      <c r="I157" s="91" t="s">
        <v>788</v>
      </c>
      <c r="J157" s="86" t="s">
        <v>822</v>
      </c>
      <c r="K157" s="86" t="s">
        <v>269</v>
      </c>
      <c r="L157" s="115" t="s">
        <v>908</v>
      </c>
      <c r="M157" s="86" t="s">
        <v>131</v>
      </c>
      <c r="N157" s="109">
        <v>2010</v>
      </c>
      <c r="O157" s="86" t="s">
        <v>820</v>
      </c>
      <c r="P157" s="86" t="s">
        <v>767</v>
      </c>
      <c r="Q157" s="98" t="s">
        <v>121</v>
      </c>
      <c r="R157" s="135">
        <v>40266</v>
      </c>
      <c r="S157" s="86"/>
      <c r="T157" s="115" t="s">
        <v>883</v>
      </c>
      <c r="U157" s="86" t="s">
        <v>886</v>
      </c>
      <c r="V157" s="135">
        <v>41786</v>
      </c>
      <c r="W157" s="98" t="s">
        <v>2242</v>
      </c>
      <c r="X157" s="86" t="s">
        <v>1087</v>
      </c>
      <c r="Y157" s="89"/>
      <c r="Z157" s="211"/>
      <c r="AA157" s="211"/>
      <c r="AB157" s="211"/>
      <c r="AC157" s="212"/>
      <c r="AD157" s="212"/>
      <c r="AE157" s="212"/>
      <c r="AF157" s="212" t="s">
        <v>599</v>
      </c>
      <c r="AG157" s="212"/>
      <c r="AH157" s="212"/>
      <c r="AI157" s="212"/>
      <c r="AJ157" s="212"/>
      <c r="AK157" s="212"/>
      <c r="AL157" s="212"/>
      <c r="AM157" s="212"/>
      <c r="AN157" s="212"/>
      <c r="AO157" s="212" t="s">
        <v>599</v>
      </c>
      <c r="AP157" s="211"/>
      <c r="AQ157" s="211"/>
    </row>
    <row r="158" spans="1:43" s="96" customFormat="1" ht="15" customHeight="1" x14ac:dyDescent="0.25">
      <c r="A158" s="86" t="s">
        <v>580</v>
      </c>
      <c r="B158" s="86"/>
      <c r="C158" s="91" t="s">
        <v>1200</v>
      </c>
      <c r="D158" s="90" t="s">
        <v>1504</v>
      </c>
      <c r="E158" s="109" t="s">
        <v>1524</v>
      </c>
      <c r="F158" s="131" t="s">
        <v>759</v>
      </c>
      <c r="G158" s="131" t="s">
        <v>758</v>
      </c>
      <c r="H158" s="99" t="s">
        <v>1491</v>
      </c>
      <c r="I158" s="91" t="s">
        <v>789</v>
      </c>
      <c r="J158" s="86" t="s">
        <v>825</v>
      </c>
      <c r="K158" s="99" t="s">
        <v>268</v>
      </c>
      <c r="L158" s="115" t="s">
        <v>909</v>
      </c>
      <c r="M158" s="86" t="s">
        <v>131</v>
      </c>
      <c r="N158" s="109">
        <v>2010</v>
      </c>
      <c r="O158" s="86" t="s">
        <v>826</v>
      </c>
      <c r="P158" s="86" t="s">
        <v>767</v>
      </c>
      <c r="Q158" s="98" t="s">
        <v>121</v>
      </c>
      <c r="R158" s="135">
        <v>40266</v>
      </c>
      <c r="S158" s="86"/>
      <c r="T158" s="115" t="s">
        <v>883</v>
      </c>
      <c r="U158" s="86" t="s">
        <v>886</v>
      </c>
      <c r="V158" s="135">
        <v>41786</v>
      </c>
      <c r="W158" s="98" t="s">
        <v>2242</v>
      </c>
      <c r="X158" s="86" t="s">
        <v>1087</v>
      </c>
      <c r="Y158" s="89"/>
      <c r="Z158" s="211"/>
      <c r="AA158" s="211"/>
      <c r="AB158" s="211"/>
      <c r="AC158" s="212"/>
      <c r="AD158" s="212"/>
      <c r="AE158" s="212"/>
      <c r="AF158" s="212" t="s">
        <v>599</v>
      </c>
      <c r="AG158" s="212"/>
      <c r="AH158" s="212"/>
      <c r="AI158" s="212"/>
      <c r="AJ158" s="212"/>
      <c r="AK158" s="212"/>
      <c r="AL158" s="212"/>
      <c r="AM158" s="212"/>
      <c r="AN158" s="212"/>
      <c r="AO158" s="212" t="s">
        <v>599</v>
      </c>
      <c r="AP158" s="211"/>
      <c r="AQ158" s="211"/>
    </row>
    <row r="159" spans="1:43" s="96" customFormat="1" ht="15" customHeight="1" x14ac:dyDescent="0.25">
      <c r="A159" s="86" t="s">
        <v>582</v>
      </c>
      <c r="B159" s="86" t="s">
        <v>792</v>
      </c>
      <c r="C159" s="91" t="s">
        <v>1202</v>
      </c>
      <c r="D159" s="90" t="s">
        <v>1504</v>
      </c>
      <c r="E159" s="109" t="s">
        <v>1513</v>
      </c>
      <c r="F159" s="104" t="s">
        <v>208</v>
      </c>
      <c r="G159" s="91" t="s">
        <v>211</v>
      </c>
      <c r="H159" s="99" t="s">
        <v>1489</v>
      </c>
      <c r="I159" s="86" t="s">
        <v>791</v>
      </c>
      <c r="J159" s="86" t="s">
        <v>867</v>
      </c>
      <c r="K159" s="86" t="s">
        <v>269</v>
      </c>
      <c r="L159" s="115" t="s">
        <v>911</v>
      </c>
      <c r="M159" s="86" t="s">
        <v>131</v>
      </c>
      <c r="N159" s="109">
        <v>2011</v>
      </c>
      <c r="O159" s="86" t="s">
        <v>816</v>
      </c>
      <c r="P159" s="86" t="s">
        <v>767</v>
      </c>
      <c r="Q159" s="98" t="s">
        <v>121</v>
      </c>
      <c r="R159" s="135">
        <v>41466</v>
      </c>
      <c r="S159" s="86"/>
      <c r="T159" s="115" t="s">
        <v>883</v>
      </c>
      <c r="U159" s="86" t="s">
        <v>886</v>
      </c>
      <c r="V159" s="135">
        <v>41786</v>
      </c>
      <c r="W159" s="98" t="s">
        <v>2242</v>
      </c>
      <c r="X159" s="86" t="s">
        <v>1087</v>
      </c>
      <c r="Y159" s="89"/>
      <c r="Z159" s="211"/>
      <c r="AA159" s="211"/>
      <c r="AB159" s="211"/>
      <c r="AC159" s="212"/>
      <c r="AD159" s="212"/>
      <c r="AE159" s="212"/>
      <c r="AF159" s="212" t="s">
        <v>599</v>
      </c>
      <c r="AG159" s="212"/>
      <c r="AH159" s="212"/>
      <c r="AI159" s="212"/>
      <c r="AJ159" s="212"/>
      <c r="AK159" s="212"/>
      <c r="AL159" s="212"/>
      <c r="AM159" s="212"/>
      <c r="AN159" s="212"/>
      <c r="AO159" s="212" t="s">
        <v>599</v>
      </c>
      <c r="AP159" s="211"/>
      <c r="AQ159" s="211"/>
    </row>
    <row r="160" spans="1:43" s="96" customFormat="1" ht="15" customHeight="1" x14ac:dyDescent="0.25">
      <c r="A160" s="86" t="s">
        <v>582</v>
      </c>
      <c r="B160" s="86" t="s">
        <v>792</v>
      </c>
      <c r="C160" s="91" t="s">
        <v>1203</v>
      </c>
      <c r="D160" s="90" t="s">
        <v>1504</v>
      </c>
      <c r="E160" s="109" t="s">
        <v>1513</v>
      </c>
      <c r="F160" s="104" t="s">
        <v>208</v>
      </c>
      <c r="G160" s="91" t="s">
        <v>211</v>
      </c>
      <c r="H160" s="99" t="s">
        <v>1489</v>
      </c>
      <c r="I160" s="86" t="s">
        <v>793</v>
      </c>
      <c r="J160" s="86" t="s">
        <v>867</v>
      </c>
      <c r="K160" s="86" t="s">
        <v>269</v>
      </c>
      <c r="L160" s="115" t="s">
        <v>912</v>
      </c>
      <c r="M160" s="86" t="s">
        <v>131</v>
      </c>
      <c r="N160" s="109">
        <v>2011</v>
      </c>
      <c r="O160" s="86" t="s">
        <v>816</v>
      </c>
      <c r="P160" s="86" t="s">
        <v>767</v>
      </c>
      <c r="Q160" s="98" t="s">
        <v>121</v>
      </c>
      <c r="R160" s="135">
        <v>41466</v>
      </c>
      <c r="S160" s="86"/>
      <c r="T160" s="115" t="s">
        <v>883</v>
      </c>
      <c r="U160" s="86" t="s">
        <v>886</v>
      </c>
      <c r="V160" s="135">
        <v>41786</v>
      </c>
      <c r="W160" s="98" t="s">
        <v>2242</v>
      </c>
      <c r="X160" s="86" t="s">
        <v>1087</v>
      </c>
      <c r="Y160" s="89"/>
      <c r="Z160" s="211"/>
      <c r="AA160" s="211"/>
      <c r="AB160" s="211"/>
      <c r="AC160" s="212"/>
      <c r="AD160" s="212"/>
      <c r="AE160" s="212"/>
      <c r="AF160" s="212" t="s">
        <v>599</v>
      </c>
      <c r="AG160" s="212"/>
      <c r="AH160" s="212"/>
      <c r="AI160" s="212"/>
      <c r="AJ160" s="212"/>
      <c r="AK160" s="212"/>
      <c r="AL160" s="212"/>
      <c r="AM160" s="212"/>
      <c r="AN160" s="212"/>
      <c r="AO160" s="212" t="s">
        <v>599</v>
      </c>
      <c r="AP160" s="211"/>
      <c r="AQ160" s="211"/>
    </row>
    <row r="161" spans="1:43" s="96" customFormat="1" ht="15" customHeight="1" x14ac:dyDescent="0.25">
      <c r="A161" s="86" t="s">
        <v>582</v>
      </c>
      <c r="B161" s="86" t="s">
        <v>792</v>
      </c>
      <c r="C161" s="91" t="s">
        <v>1204</v>
      </c>
      <c r="D161" s="90" t="s">
        <v>1504</v>
      </c>
      <c r="E161" s="109" t="s">
        <v>1513</v>
      </c>
      <c r="F161" s="104" t="s">
        <v>208</v>
      </c>
      <c r="G161" s="91" t="s">
        <v>211</v>
      </c>
      <c r="H161" s="99" t="s">
        <v>1489</v>
      </c>
      <c r="I161" s="86" t="s">
        <v>794</v>
      </c>
      <c r="J161" s="86" t="s">
        <v>867</v>
      </c>
      <c r="K161" s="86" t="s">
        <v>269</v>
      </c>
      <c r="L161" s="115" t="s">
        <v>913</v>
      </c>
      <c r="M161" s="86" t="s">
        <v>131</v>
      </c>
      <c r="N161" s="109">
        <v>2011</v>
      </c>
      <c r="O161" s="86" t="s">
        <v>816</v>
      </c>
      <c r="P161" s="86" t="s">
        <v>767</v>
      </c>
      <c r="Q161" s="98" t="s">
        <v>121</v>
      </c>
      <c r="R161" s="135">
        <v>41466</v>
      </c>
      <c r="S161" s="86"/>
      <c r="T161" s="115" t="s">
        <v>883</v>
      </c>
      <c r="U161" s="86" t="s">
        <v>886</v>
      </c>
      <c r="V161" s="135">
        <v>41786</v>
      </c>
      <c r="W161" s="98" t="s">
        <v>2242</v>
      </c>
      <c r="X161" s="86" t="s">
        <v>1087</v>
      </c>
      <c r="Y161" s="89"/>
      <c r="Z161" s="211"/>
      <c r="AA161" s="211"/>
      <c r="AB161" s="211"/>
      <c r="AC161" s="212"/>
      <c r="AD161" s="212"/>
      <c r="AE161" s="212"/>
      <c r="AF161" s="212" t="s">
        <v>599</v>
      </c>
      <c r="AG161" s="212"/>
      <c r="AH161" s="212"/>
      <c r="AI161" s="212"/>
      <c r="AJ161" s="212"/>
      <c r="AK161" s="212"/>
      <c r="AL161" s="212"/>
      <c r="AM161" s="212"/>
      <c r="AN161" s="212"/>
      <c r="AO161" s="212" t="s">
        <v>599</v>
      </c>
      <c r="AP161" s="211"/>
      <c r="AQ161" s="211"/>
    </row>
    <row r="162" spans="1:43" s="96" customFormat="1" ht="15" customHeight="1" x14ac:dyDescent="0.25">
      <c r="A162" s="86" t="s">
        <v>582</v>
      </c>
      <c r="B162" s="86" t="s">
        <v>792</v>
      </c>
      <c r="C162" s="91" t="s">
        <v>1205</v>
      </c>
      <c r="D162" s="90" t="s">
        <v>1504</v>
      </c>
      <c r="E162" s="109" t="s">
        <v>1513</v>
      </c>
      <c r="F162" s="104" t="s">
        <v>208</v>
      </c>
      <c r="G162" s="91" t="s">
        <v>211</v>
      </c>
      <c r="H162" s="99" t="s">
        <v>1489</v>
      </c>
      <c r="I162" s="86" t="s">
        <v>795</v>
      </c>
      <c r="J162" s="86" t="s">
        <v>867</v>
      </c>
      <c r="K162" s="86" t="s">
        <v>269</v>
      </c>
      <c r="L162" s="115" t="s">
        <v>914</v>
      </c>
      <c r="M162" s="86" t="s">
        <v>131</v>
      </c>
      <c r="N162" s="109">
        <v>2011</v>
      </c>
      <c r="O162" s="86" t="s">
        <v>816</v>
      </c>
      <c r="P162" s="86" t="s">
        <v>767</v>
      </c>
      <c r="Q162" s="98" t="s">
        <v>121</v>
      </c>
      <c r="R162" s="135">
        <v>41466</v>
      </c>
      <c r="S162" s="86"/>
      <c r="T162" s="115" t="s">
        <v>883</v>
      </c>
      <c r="U162" s="86" t="s">
        <v>886</v>
      </c>
      <c r="V162" s="135">
        <v>41786</v>
      </c>
      <c r="W162" s="98" t="s">
        <v>2242</v>
      </c>
      <c r="X162" s="86" t="s">
        <v>1087</v>
      </c>
      <c r="Y162" s="89"/>
      <c r="Z162" s="211"/>
      <c r="AA162" s="211"/>
      <c r="AB162" s="211"/>
      <c r="AC162" s="212"/>
      <c r="AD162" s="212"/>
      <c r="AE162" s="212"/>
      <c r="AF162" s="212" t="s">
        <v>599</v>
      </c>
      <c r="AG162" s="212"/>
      <c r="AH162" s="212"/>
      <c r="AI162" s="212"/>
      <c r="AJ162" s="212"/>
      <c r="AK162" s="212"/>
      <c r="AL162" s="212"/>
      <c r="AM162" s="212"/>
      <c r="AN162" s="212"/>
      <c r="AO162" s="212" t="s">
        <v>599</v>
      </c>
      <c r="AP162" s="211"/>
      <c r="AQ162" s="211"/>
    </row>
    <row r="163" spans="1:43" s="96" customFormat="1" ht="15" customHeight="1" x14ac:dyDescent="0.25">
      <c r="A163" s="86" t="s">
        <v>582</v>
      </c>
      <c r="B163" s="86" t="s">
        <v>792</v>
      </c>
      <c r="C163" s="91" t="s">
        <v>1206</v>
      </c>
      <c r="D163" s="90" t="s">
        <v>1504</v>
      </c>
      <c r="E163" s="109" t="s">
        <v>1513</v>
      </c>
      <c r="F163" s="104" t="s">
        <v>208</v>
      </c>
      <c r="G163" s="91" t="s">
        <v>211</v>
      </c>
      <c r="H163" s="99" t="s">
        <v>1489</v>
      </c>
      <c r="I163" s="86" t="s">
        <v>796</v>
      </c>
      <c r="J163" s="86" t="s">
        <v>867</v>
      </c>
      <c r="K163" s="86" t="s">
        <v>269</v>
      </c>
      <c r="L163" s="115" t="s">
        <v>915</v>
      </c>
      <c r="M163" s="86" t="s">
        <v>131</v>
      </c>
      <c r="N163" s="109">
        <v>2011</v>
      </c>
      <c r="O163" s="86" t="s">
        <v>816</v>
      </c>
      <c r="P163" s="86" t="s">
        <v>767</v>
      </c>
      <c r="Q163" s="98" t="s">
        <v>121</v>
      </c>
      <c r="R163" s="135">
        <v>41466</v>
      </c>
      <c r="S163" s="86"/>
      <c r="T163" s="115" t="s">
        <v>883</v>
      </c>
      <c r="U163" s="86" t="s">
        <v>886</v>
      </c>
      <c r="V163" s="135">
        <v>41786</v>
      </c>
      <c r="W163" s="98" t="s">
        <v>2242</v>
      </c>
      <c r="X163" s="86" t="s">
        <v>1087</v>
      </c>
      <c r="Y163" s="89"/>
      <c r="Z163" s="211"/>
      <c r="AA163" s="211"/>
      <c r="AB163" s="211"/>
      <c r="AC163" s="212"/>
      <c r="AD163" s="212"/>
      <c r="AE163" s="212"/>
      <c r="AF163" s="212" t="s">
        <v>599</v>
      </c>
      <c r="AG163" s="212"/>
      <c r="AH163" s="212"/>
      <c r="AI163" s="212"/>
      <c r="AJ163" s="212"/>
      <c r="AK163" s="212"/>
      <c r="AL163" s="212"/>
      <c r="AM163" s="212"/>
      <c r="AN163" s="212"/>
      <c r="AO163" s="212" t="s">
        <v>599</v>
      </c>
      <c r="AP163" s="211"/>
      <c r="AQ163" s="211"/>
    </row>
    <row r="164" spans="1:43" s="96" customFormat="1" ht="15" customHeight="1" x14ac:dyDescent="0.25">
      <c r="A164" s="86" t="s">
        <v>582</v>
      </c>
      <c r="B164" s="86"/>
      <c r="C164" s="91" t="s">
        <v>1207</v>
      </c>
      <c r="D164" s="90" t="s">
        <v>1504</v>
      </c>
      <c r="E164" s="109" t="s">
        <v>1513</v>
      </c>
      <c r="F164" s="104" t="s">
        <v>208</v>
      </c>
      <c r="G164" s="91" t="s">
        <v>211</v>
      </c>
      <c r="H164" s="99" t="s">
        <v>1489</v>
      </c>
      <c r="I164" s="86" t="s">
        <v>797</v>
      </c>
      <c r="J164" s="86" t="s">
        <v>876</v>
      </c>
      <c r="K164" s="99" t="s">
        <v>268</v>
      </c>
      <c r="L164" s="115" t="s">
        <v>917</v>
      </c>
      <c r="M164" s="86" t="s">
        <v>131</v>
      </c>
      <c r="N164" s="109" t="s">
        <v>916</v>
      </c>
      <c r="O164" s="115" t="s">
        <v>877</v>
      </c>
      <c r="P164" s="86" t="s">
        <v>767</v>
      </c>
      <c r="Q164" s="98" t="s">
        <v>121</v>
      </c>
      <c r="R164" s="135">
        <v>41486</v>
      </c>
      <c r="S164" s="86"/>
      <c r="T164" s="115" t="s">
        <v>883</v>
      </c>
      <c r="U164" s="86" t="s">
        <v>886</v>
      </c>
      <c r="V164" s="135">
        <v>41786</v>
      </c>
      <c r="W164" s="98" t="s">
        <v>2242</v>
      </c>
      <c r="X164" s="86" t="s">
        <v>1087</v>
      </c>
      <c r="Y164" s="89"/>
      <c r="Z164" s="211"/>
      <c r="AA164" s="211"/>
      <c r="AB164" s="211"/>
      <c r="AC164" s="212"/>
      <c r="AD164" s="212"/>
      <c r="AE164" s="212"/>
      <c r="AF164" s="212" t="s">
        <v>599</v>
      </c>
      <c r="AG164" s="212"/>
      <c r="AH164" s="212"/>
      <c r="AI164" s="212"/>
      <c r="AJ164" s="212"/>
      <c r="AK164" s="212"/>
      <c r="AL164" s="212"/>
      <c r="AM164" s="212"/>
      <c r="AN164" s="212"/>
      <c r="AO164" s="212" t="s">
        <v>599</v>
      </c>
      <c r="AP164" s="211"/>
      <c r="AQ164" s="211"/>
    </row>
    <row r="165" spans="1:43" s="96" customFormat="1" ht="15" customHeight="1" x14ac:dyDescent="0.25">
      <c r="A165" s="86" t="s">
        <v>582</v>
      </c>
      <c r="B165" s="86"/>
      <c r="C165" s="91" t="s">
        <v>1208</v>
      </c>
      <c r="D165" s="90" t="s">
        <v>1504</v>
      </c>
      <c r="E165" s="109" t="s">
        <v>1513</v>
      </c>
      <c r="F165" s="131" t="s">
        <v>208</v>
      </c>
      <c r="G165" s="116" t="s">
        <v>211</v>
      </c>
      <c r="H165" s="99" t="s">
        <v>1489</v>
      </c>
      <c r="I165" s="86" t="s">
        <v>798</v>
      </c>
      <c r="J165" s="86" t="s">
        <v>878</v>
      </c>
      <c r="K165" s="99" t="s">
        <v>287</v>
      </c>
      <c r="L165" s="115" t="s">
        <v>918</v>
      </c>
      <c r="M165" s="86" t="s">
        <v>907</v>
      </c>
      <c r="N165" s="109" t="s">
        <v>919</v>
      </c>
      <c r="O165" s="86" t="s">
        <v>879</v>
      </c>
      <c r="P165" s="86" t="s">
        <v>767</v>
      </c>
      <c r="Q165" s="98" t="s">
        <v>121</v>
      </c>
      <c r="R165" s="135">
        <v>41498</v>
      </c>
      <c r="S165" s="86"/>
      <c r="T165" s="115" t="s">
        <v>883</v>
      </c>
      <c r="U165" s="86" t="s">
        <v>886</v>
      </c>
      <c r="V165" s="135">
        <v>41786</v>
      </c>
      <c r="W165" s="98" t="s">
        <v>2242</v>
      </c>
      <c r="X165" s="86" t="s">
        <v>1087</v>
      </c>
      <c r="Y165" s="89"/>
      <c r="Z165" s="211"/>
      <c r="AA165" s="211"/>
      <c r="AB165" s="211"/>
      <c r="AC165" s="212"/>
      <c r="AD165" s="212"/>
      <c r="AE165" s="212"/>
      <c r="AF165" s="212" t="s">
        <v>599</v>
      </c>
      <c r="AG165" s="212"/>
      <c r="AH165" s="212"/>
      <c r="AI165" s="212"/>
      <c r="AJ165" s="212"/>
      <c r="AK165" s="212"/>
      <c r="AL165" s="212"/>
      <c r="AM165" s="212"/>
      <c r="AN165" s="212"/>
      <c r="AO165" s="212" t="s">
        <v>599</v>
      </c>
      <c r="AP165" s="211"/>
      <c r="AQ165" s="211"/>
    </row>
    <row r="166" spans="1:43" s="96" customFormat="1" ht="15" customHeight="1" x14ac:dyDescent="0.25">
      <c r="A166" s="86" t="s">
        <v>582</v>
      </c>
      <c r="B166" s="86"/>
      <c r="C166" s="91" t="s">
        <v>1215</v>
      </c>
      <c r="D166" s="90" t="s">
        <v>1504</v>
      </c>
      <c r="E166" s="109" t="s">
        <v>498</v>
      </c>
      <c r="F166" s="131" t="s">
        <v>208</v>
      </c>
      <c r="G166" s="116" t="s">
        <v>211</v>
      </c>
      <c r="H166" s="99" t="s">
        <v>1489</v>
      </c>
      <c r="I166" s="86" t="s">
        <v>807</v>
      </c>
      <c r="J166" s="86" t="s">
        <v>872</v>
      </c>
      <c r="K166" s="99" t="s">
        <v>268</v>
      </c>
      <c r="L166" s="115" t="s">
        <v>932</v>
      </c>
      <c r="M166" s="109" t="s">
        <v>745</v>
      </c>
      <c r="N166" s="109" t="s">
        <v>933</v>
      </c>
      <c r="O166" s="86" t="s">
        <v>873</v>
      </c>
      <c r="P166" s="86" t="s">
        <v>767</v>
      </c>
      <c r="Q166" s="98" t="s">
        <v>121</v>
      </c>
      <c r="R166" s="135">
        <v>41361</v>
      </c>
      <c r="S166" s="86"/>
      <c r="T166" s="171" t="s">
        <v>714</v>
      </c>
      <c r="U166" s="86" t="s">
        <v>886</v>
      </c>
      <c r="V166" s="135">
        <v>41786</v>
      </c>
      <c r="W166" s="98" t="s">
        <v>2242</v>
      </c>
      <c r="X166" s="86" t="s">
        <v>1087</v>
      </c>
      <c r="Y166" s="89"/>
      <c r="Z166" s="211"/>
      <c r="AA166" s="211"/>
      <c r="AB166" s="211"/>
      <c r="AC166" s="212"/>
      <c r="AD166" s="212"/>
      <c r="AE166" s="212"/>
      <c r="AF166" s="212" t="s">
        <v>599</v>
      </c>
      <c r="AG166" s="212"/>
      <c r="AH166" s="212"/>
      <c r="AI166" s="212"/>
      <c r="AJ166" s="212"/>
      <c r="AK166" s="212"/>
      <c r="AL166" s="212"/>
      <c r="AM166" s="212"/>
      <c r="AN166" s="212"/>
      <c r="AO166" s="212" t="s">
        <v>599</v>
      </c>
      <c r="AP166" s="211"/>
      <c r="AQ166" s="211"/>
    </row>
    <row r="167" spans="1:43" s="96" customFormat="1" ht="15" customHeight="1" x14ac:dyDescent="0.25">
      <c r="A167" s="86" t="s">
        <v>582</v>
      </c>
      <c r="B167" s="86"/>
      <c r="C167" s="91" t="s">
        <v>1216</v>
      </c>
      <c r="D167" s="90" t="s">
        <v>1504</v>
      </c>
      <c r="E167" s="109" t="s">
        <v>1530</v>
      </c>
      <c r="F167" s="104" t="s">
        <v>208</v>
      </c>
      <c r="G167" s="104" t="s">
        <v>723</v>
      </c>
      <c r="H167" s="99" t="s">
        <v>1488</v>
      </c>
      <c r="I167" s="86" t="s">
        <v>581</v>
      </c>
      <c r="J167" s="86" t="s">
        <v>874</v>
      </c>
      <c r="K167" s="99" t="s">
        <v>287</v>
      </c>
      <c r="L167" s="115" t="s">
        <v>934</v>
      </c>
      <c r="M167" s="86" t="s">
        <v>745</v>
      </c>
      <c r="N167" s="109" t="s">
        <v>935</v>
      </c>
      <c r="O167" s="86" t="s">
        <v>875</v>
      </c>
      <c r="P167" s="86" t="s">
        <v>767</v>
      </c>
      <c r="Q167" s="98" t="s">
        <v>121</v>
      </c>
      <c r="R167" s="135">
        <v>38923</v>
      </c>
      <c r="S167" s="86"/>
      <c r="T167" s="171" t="s">
        <v>714</v>
      </c>
      <c r="U167" s="86" t="s">
        <v>886</v>
      </c>
      <c r="V167" s="135">
        <v>41786</v>
      </c>
      <c r="W167" s="98" t="s">
        <v>2242</v>
      </c>
      <c r="X167" s="86" t="s">
        <v>1087</v>
      </c>
      <c r="Y167" s="89"/>
      <c r="Z167" s="211"/>
      <c r="AA167" s="211"/>
      <c r="AB167" s="211"/>
      <c r="AC167" s="212"/>
      <c r="AD167" s="212"/>
      <c r="AE167" s="212"/>
      <c r="AF167" s="212" t="s">
        <v>599</v>
      </c>
      <c r="AG167" s="212"/>
      <c r="AH167" s="212"/>
      <c r="AI167" s="212"/>
      <c r="AJ167" s="212"/>
      <c r="AK167" s="212"/>
      <c r="AL167" s="212"/>
      <c r="AM167" s="212"/>
      <c r="AN167" s="212"/>
      <c r="AO167" s="212" t="s">
        <v>599</v>
      </c>
      <c r="AP167" s="211"/>
      <c r="AQ167" s="211"/>
    </row>
    <row r="168" spans="1:43" s="96" customFormat="1" ht="15" customHeight="1" x14ac:dyDescent="0.25">
      <c r="A168" s="86" t="s">
        <v>578</v>
      </c>
      <c r="B168" s="86"/>
      <c r="C168" s="91" t="s">
        <v>1217</v>
      </c>
      <c r="D168" s="90" t="s">
        <v>1504</v>
      </c>
      <c r="E168" s="109" t="s">
        <v>2309</v>
      </c>
      <c r="F168" s="131" t="s">
        <v>208</v>
      </c>
      <c r="G168" s="116" t="s">
        <v>210</v>
      </c>
      <c r="H168" s="99" t="s">
        <v>1500</v>
      </c>
      <c r="I168" s="86" t="s">
        <v>808</v>
      </c>
      <c r="J168" s="86" t="s">
        <v>880</v>
      </c>
      <c r="K168" s="91" t="s">
        <v>267</v>
      </c>
      <c r="L168" s="115" t="s">
        <v>936</v>
      </c>
      <c r="M168" s="86" t="s">
        <v>937</v>
      </c>
      <c r="N168" s="44">
        <v>41000</v>
      </c>
      <c r="O168" s="86" t="s">
        <v>877</v>
      </c>
      <c r="P168" s="86" t="s">
        <v>767</v>
      </c>
      <c r="Q168" s="98" t="s">
        <v>121</v>
      </c>
      <c r="R168" s="135">
        <v>41619</v>
      </c>
      <c r="S168" s="86"/>
      <c r="T168" s="115" t="s">
        <v>883</v>
      </c>
      <c r="U168" s="86" t="s">
        <v>886</v>
      </c>
      <c r="V168" s="135">
        <v>41786</v>
      </c>
      <c r="W168" s="98" t="s">
        <v>2242</v>
      </c>
      <c r="X168" s="86" t="s">
        <v>1087</v>
      </c>
      <c r="Y168" s="89"/>
      <c r="Z168" s="211"/>
      <c r="AA168" s="211"/>
      <c r="AB168" s="211"/>
      <c r="AC168" s="212"/>
      <c r="AD168" s="212"/>
      <c r="AE168" s="212"/>
      <c r="AF168" s="212" t="s">
        <v>599</v>
      </c>
      <c r="AG168" s="212"/>
      <c r="AH168" s="212"/>
      <c r="AI168" s="212"/>
      <c r="AJ168" s="212"/>
      <c r="AK168" s="212"/>
      <c r="AL168" s="212"/>
      <c r="AM168" s="212"/>
      <c r="AN168" s="212"/>
      <c r="AO168" s="212" t="s">
        <v>599</v>
      </c>
      <c r="AP168" s="211"/>
      <c r="AQ168" s="211"/>
    </row>
    <row r="169" spans="1:43" s="96" customFormat="1" ht="15" customHeight="1" x14ac:dyDescent="0.25">
      <c r="A169" s="86" t="s">
        <v>578</v>
      </c>
      <c r="B169" s="86"/>
      <c r="C169" s="91" t="s">
        <v>1218</v>
      </c>
      <c r="D169" s="90" t="s">
        <v>1504</v>
      </c>
      <c r="E169" s="109" t="s">
        <v>2350</v>
      </c>
      <c r="F169" s="131" t="s">
        <v>759</v>
      </c>
      <c r="G169" s="116" t="s">
        <v>760</v>
      </c>
      <c r="H169" s="99" t="s">
        <v>1492</v>
      </c>
      <c r="I169" s="86" t="s">
        <v>809</v>
      </c>
      <c r="J169" s="86" t="s">
        <v>881</v>
      </c>
      <c r="K169" s="86" t="s">
        <v>269</v>
      </c>
      <c r="L169" s="115" t="s">
        <v>938</v>
      </c>
      <c r="M169" s="86" t="s">
        <v>131</v>
      </c>
      <c r="N169" s="109" t="s">
        <v>899</v>
      </c>
      <c r="O169" s="86" t="s">
        <v>649</v>
      </c>
      <c r="P169" s="86" t="s">
        <v>767</v>
      </c>
      <c r="Q169" s="129" t="s">
        <v>939</v>
      </c>
      <c r="R169" s="129" t="s">
        <v>899</v>
      </c>
      <c r="S169" s="86"/>
      <c r="T169" s="115" t="s">
        <v>883</v>
      </c>
      <c r="U169" s="86" t="s">
        <v>886</v>
      </c>
      <c r="V169" s="135">
        <v>41786</v>
      </c>
      <c r="W169" s="98" t="s">
        <v>2242</v>
      </c>
      <c r="X169" s="86" t="s">
        <v>1087</v>
      </c>
      <c r="Y169" s="89"/>
      <c r="Z169" s="211"/>
      <c r="AA169" s="211"/>
      <c r="AB169" s="211"/>
      <c r="AC169" s="212"/>
      <c r="AD169" s="212"/>
      <c r="AE169" s="212"/>
      <c r="AF169" s="212" t="s">
        <v>599</v>
      </c>
      <c r="AG169" s="212"/>
      <c r="AH169" s="212"/>
      <c r="AI169" s="212"/>
      <c r="AJ169" s="212"/>
      <c r="AK169" s="212"/>
      <c r="AL169" s="212"/>
      <c r="AM169" s="212"/>
      <c r="AN169" s="212"/>
      <c r="AO169" s="212" t="s">
        <v>599</v>
      </c>
      <c r="AP169" s="211"/>
      <c r="AQ169" s="211"/>
    </row>
    <row r="170" spans="1:43" s="96" customFormat="1" ht="15" customHeight="1" x14ac:dyDescent="0.25">
      <c r="A170" s="86" t="s">
        <v>577</v>
      </c>
      <c r="B170" s="86"/>
      <c r="C170" s="91" t="s">
        <v>1182</v>
      </c>
      <c r="D170" s="90" t="s">
        <v>1504</v>
      </c>
      <c r="E170" s="109" t="s">
        <v>1545</v>
      </c>
      <c r="F170" s="99" t="s">
        <v>718</v>
      </c>
      <c r="G170" s="99" t="s">
        <v>719</v>
      </c>
      <c r="H170" s="99" t="s">
        <v>1481</v>
      </c>
      <c r="I170" s="86" t="s">
        <v>768</v>
      </c>
      <c r="J170" s="86" t="s">
        <v>769</v>
      </c>
      <c r="K170" s="99" t="s">
        <v>268</v>
      </c>
      <c r="L170" s="115" t="s">
        <v>885</v>
      </c>
      <c r="M170" s="86" t="s">
        <v>745</v>
      </c>
      <c r="N170" s="44">
        <v>38384</v>
      </c>
      <c r="O170" s="86" t="s">
        <v>752</v>
      </c>
      <c r="P170" s="86" t="s">
        <v>767</v>
      </c>
      <c r="Q170" s="98" t="s">
        <v>121</v>
      </c>
      <c r="R170" s="135">
        <v>40368</v>
      </c>
      <c r="S170" s="86"/>
      <c r="T170" s="115" t="s">
        <v>883</v>
      </c>
      <c r="U170" s="86" t="s">
        <v>886</v>
      </c>
      <c r="V170" s="135">
        <v>41786</v>
      </c>
      <c r="W170" s="98" t="s">
        <v>2242</v>
      </c>
      <c r="X170" s="86" t="s">
        <v>1087</v>
      </c>
      <c r="Y170" s="89"/>
      <c r="Z170" s="211"/>
      <c r="AA170" s="211"/>
      <c r="AB170" s="211"/>
      <c r="AC170" s="212"/>
      <c r="AD170" s="212"/>
      <c r="AE170" s="212"/>
      <c r="AF170" s="212" t="s">
        <v>599</v>
      </c>
      <c r="AG170" s="212"/>
      <c r="AH170" s="212"/>
      <c r="AI170" s="212"/>
      <c r="AJ170" s="212"/>
      <c r="AK170" s="212"/>
      <c r="AL170" s="212"/>
      <c r="AM170" s="212"/>
      <c r="AN170" s="212"/>
      <c r="AO170" s="212" t="s">
        <v>599</v>
      </c>
      <c r="AP170" s="211"/>
      <c r="AQ170" s="211"/>
    </row>
    <row r="171" spans="1:43" s="96" customFormat="1" ht="15" customHeight="1" x14ac:dyDescent="0.25">
      <c r="A171" s="86" t="s">
        <v>577</v>
      </c>
      <c r="B171" s="86" t="s">
        <v>576</v>
      </c>
      <c r="C171" s="91" t="s">
        <v>1181</v>
      </c>
      <c r="D171" s="90" t="s">
        <v>1504</v>
      </c>
      <c r="E171" s="109" t="s">
        <v>1545</v>
      </c>
      <c r="F171" s="99" t="s">
        <v>718</v>
      </c>
      <c r="G171" s="99" t="s">
        <v>719</v>
      </c>
      <c r="H171" s="99" t="s">
        <v>1481</v>
      </c>
      <c r="I171" s="86" t="s">
        <v>764</v>
      </c>
      <c r="J171" s="86" t="s">
        <v>765</v>
      </c>
      <c r="K171" s="99" t="s">
        <v>287</v>
      </c>
      <c r="L171" s="115" t="s">
        <v>884</v>
      </c>
      <c r="M171" s="86" t="s">
        <v>745</v>
      </c>
      <c r="N171" s="109" t="s">
        <v>753</v>
      </c>
      <c r="O171" s="86" t="s">
        <v>766</v>
      </c>
      <c r="P171" s="86" t="s">
        <v>767</v>
      </c>
      <c r="Q171" s="98" t="s">
        <v>121</v>
      </c>
      <c r="R171" s="135">
        <v>40464</v>
      </c>
      <c r="S171" s="86"/>
      <c r="T171" s="115" t="s">
        <v>883</v>
      </c>
      <c r="U171" s="86" t="s">
        <v>886</v>
      </c>
      <c r="V171" s="135">
        <v>41786</v>
      </c>
      <c r="W171" s="98" t="s">
        <v>2242</v>
      </c>
      <c r="X171" s="86" t="s">
        <v>1087</v>
      </c>
      <c r="Y171" s="89"/>
      <c r="Z171" s="211"/>
      <c r="AA171" s="211"/>
      <c r="AB171" s="211"/>
      <c r="AC171" s="212"/>
      <c r="AD171" s="212"/>
      <c r="AE171" s="212"/>
      <c r="AF171" s="212" t="s">
        <v>599</v>
      </c>
      <c r="AG171" s="212"/>
      <c r="AH171" s="212"/>
      <c r="AI171" s="212"/>
      <c r="AJ171" s="212"/>
      <c r="AK171" s="212"/>
      <c r="AL171" s="212"/>
      <c r="AM171" s="212"/>
      <c r="AN171" s="212"/>
      <c r="AO171" s="212" t="s">
        <v>599</v>
      </c>
      <c r="AP171" s="211"/>
      <c r="AQ171" s="211"/>
    </row>
    <row r="172" spans="1:43" s="96" customFormat="1" ht="15" customHeight="1" x14ac:dyDescent="0.25">
      <c r="A172" s="131" t="s">
        <v>212</v>
      </c>
      <c r="B172" s="131" t="s">
        <v>941</v>
      </c>
      <c r="C172" s="198" t="s">
        <v>1230</v>
      </c>
      <c r="D172" s="90" t="s">
        <v>121</v>
      </c>
      <c r="E172" s="109" t="s">
        <v>498</v>
      </c>
      <c r="F172" s="131" t="s">
        <v>208</v>
      </c>
      <c r="G172" s="131" t="s">
        <v>212</v>
      </c>
      <c r="H172" s="131" t="s">
        <v>1499</v>
      </c>
      <c r="I172" s="131" t="s">
        <v>244</v>
      </c>
      <c r="J172" s="183" t="s">
        <v>2273</v>
      </c>
      <c r="K172" s="99" t="s">
        <v>268</v>
      </c>
      <c r="L172" s="131"/>
      <c r="M172" s="131" t="s">
        <v>684</v>
      </c>
      <c r="N172" s="131" t="s">
        <v>242</v>
      </c>
      <c r="O172" s="131" t="s">
        <v>243</v>
      </c>
      <c r="P172" s="131" t="s">
        <v>2303</v>
      </c>
      <c r="Q172" s="275" t="s">
        <v>121</v>
      </c>
      <c r="R172" s="132">
        <v>41730</v>
      </c>
      <c r="S172" s="131" t="s">
        <v>227</v>
      </c>
      <c r="T172" s="131"/>
      <c r="U172" s="131" t="s">
        <v>1689</v>
      </c>
      <c r="V172" s="137">
        <v>41730</v>
      </c>
      <c r="W172" s="176" t="s">
        <v>2243</v>
      </c>
      <c r="X172" s="131" t="s">
        <v>680</v>
      </c>
      <c r="Y172" s="315">
        <v>42355</v>
      </c>
      <c r="Z172" s="211">
        <v>1</v>
      </c>
      <c r="AA172" s="211">
        <v>1</v>
      </c>
      <c r="AB172" s="211">
        <v>1</v>
      </c>
      <c r="AC172" s="212">
        <v>1</v>
      </c>
      <c r="AD172" s="212">
        <v>1</v>
      </c>
      <c r="AE172" s="212">
        <v>1</v>
      </c>
      <c r="AF172" s="334">
        <f>(Z172*AA172*AB172*AC172*AD172*AE172)/10</f>
        <v>0.1</v>
      </c>
      <c r="AG172" s="212" t="s">
        <v>2778</v>
      </c>
      <c r="AH172" s="212" t="s">
        <v>2779</v>
      </c>
      <c r="AI172" s="212" t="s">
        <v>599</v>
      </c>
      <c r="AJ172" s="212" t="s">
        <v>2780</v>
      </c>
      <c r="AK172" s="212"/>
      <c r="AL172" s="212"/>
      <c r="AM172" s="212"/>
      <c r="AN172" s="212"/>
      <c r="AO172" s="212" t="s">
        <v>3010</v>
      </c>
      <c r="AP172" s="211"/>
      <c r="AQ172" s="211"/>
    </row>
    <row r="173" spans="1:43" s="96" customFormat="1" ht="15" customHeight="1" x14ac:dyDescent="0.25">
      <c r="A173" s="131" t="s">
        <v>212</v>
      </c>
      <c r="B173" s="131" t="s">
        <v>941</v>
      </c>
      <c r="C173" s="198" t="s">
        <v>1231</v>
      </c>
      <c r="D173" s="90" t="s">
        <v>121</v>
      </c>
      <c r="E173" s="109" t="s">
        <v>498</v>
      </c>
      <c r="F173" s="131" t="s">
        <v>208</v>
      </c>
      <c r="G173" s="131" t="s">
        <v>212</v>
      </c>
      <c r="H173" s="131" t="s">
        <v>1499</v>
      </c>
      <c r="I173" s="131" t="s">
        <v>245</v>
      </c>
      <c r="J173" s="183" t="s">
        <v>2274</v>
      </c>
      <c r="K173" s="99" t="s">
        <v>268</v>
      </c>
      <c r="L173" s="131"/>
      <c r="M173" s="131" t="s">
        <v>684</v>
      </c>
      <c r="N173" s="131" t="s">
        <v>242</v>
      </c>
      <c r="O173" s="131" t="s">
        <v>243</v>
      </c>
      <c r="P173" s="131" t="s">
        <v>2303</v>
      </c>
      <c r="Q173" s="275" t="s">
        <v>121</v>
      </c>
      <c r="R173" s="132">
        <v>41730</v>
      </c>
      <c r="S173" s="131" t="s">
        <v>227</v>
      </c>
      <c r="T173" s="131"/>
      <c r="U173" s="131" t="s">
        <v>1690</v>
      </c>
      <c r="V173" s="137">
        <v>41730</v>
      </c>
      <c r="W173" s="176" t="s">
        <v>2243</v>
      </c>
      <c r="X173" s="131" t="s">
        <v>680</v>
      </c>
      <c r="Y173" s="315">
        <v>42355</v>
      </c>
      <c r="Z173" s="211">
        <v>1</v>
      </c>
      <c r="AA173" s="211">
        <v>1</v>
      </c>
      <c r="AB173" s="211">
        <v>1</v>
      </c>
      <c r="AC173" s="212">
        <v>1</v>
      </c>
      <c r="AD173" s="212">
        <v>1</v>
      </c>
      <c r="AE173" s="212">
        <v>1</v>
      </c>
      <c r="AF173" s="334">
        <f t="shared" ref="AF173:AF195" si="4">(Z173*AA173*AB173*AC173*AD173*AE173)/10</f>
        <v>0.1</v>
      </c>
      <c r="AG173" s="212" t="s">
        <v>2778</v>
      </c>
      <c r="AH173" s="212" t="s">
        <v>2779</v>
      </c>
      <c r="AI173" s="212" t="s">
        <v>599</v>
      </c>
      <c r="AJ173" s="212" t="s">
        <v>2780</v>
      </c>
      <c r="AK173" s="212"/>
      <c r="AL173" s="212"/>
      <c r="AM173" s="212"/>
      <c r="AN173" s="212"/>
      <c r="AO173" s="212" t="s">
        <v>3010</v>
      </c>
      <c r="AP173" s="211"/>
      <c r="AQ173" s="211"/>
    </row>
    <row r="174" spans="1:43" s="96" customFormat="1" ht="15" customHeight="1" x14ac:dyDescent="0.25">
      <c r="A174" s="131" t="s">
        <v>212</v>
      </c>
      <c r="B174" s="131" t="s">
        <v>941</v>
      </c>
      <c r="C174" s="198" t="s">
        <v>1232</v>
      </c>
      <c r="D174" s="90" t="s">
        <v>121</v>
      </c>
      <c r="E174" s="109" t="s">
        <v>498</v>
      </c>
      <c r="F174" s="131" t="s">
        <v>208</v>
      </c>
      <c r="G174" s="131" t="s">
        <v>212</v>
      </c>
      <c r="H174" s="131" t="s">
        <v>1499</v>
      </c>
      <c r="I174" s="131" t="s">
        <v>246</v>
      </c>
      <c r="J174" s="183" t="s">
        <v>2275</v>
      </c>
      <c r="K174" s="99" t="s">
        <v>268</v>
      </c>
      <c r="L174" s="131"/>
      <c r="M174" s="131" t="s">
        <v>684</v>
      </c>
      <c r="N174" s="131" t="s">
        <v>242</v>
      </c>
      <c r="O174" s="131" t="s">
        <v>243</v>
      </c>
      <c r="P174" s="131" t="s">
        <v>2303</v>
      </c>
      <c r="Q174" s="275" t="s">
        <v>121</v>
      </c>
      <c r="R174" s="132">
        <v>41730</v>
      </c>
      <c r="S174" s="131" t="s">
        <v>227</v>
      </c>
      <c r="T174" s="131"/>
      <c r="U174" s="131" t="s">
        <v>1691</v>
      </c>
      <c r="V174" s="137">
        <v>41730</v>
      </c>
      <c r="W174" s="176" t="s">
        <v>2243</v>
      </c>
      <c r="X174" s="131" t="s">
        <v>680</v>
      </c>
      <c r="Y174" s="315">
        <v>42355</v>
      </c>
      <c r="Z174" s="211">
        <v>1</v>
      </c>
      <c r="AA174" s="211">
        <v>1</v>
      </c>
      <c r="AB174" s="211">
        <v>1</v>
      </c>
      <c r="AC174" s="212">
        <v>1</v>
      </c>
      <c r="AD174" s="212">
        <v>1</v>
      </c>
      <c r="AE174" s="212">
        <v>1</v>
      </c>
      <c r="AF174" s="334">
        <f t="shared" si="4"/>
        <v>0.1</v>
      </c>
      <c r="AG174" s="212" t="s">
        <v>2778</v>
      </c>
      <c r="AH174" s="212" t="s">
        <v>2779</v>
      </c>
      <c r="AI174" s="212" t="s">
        <v>599</v>
      </c>
      <c r="AJ174" s="212" t="s">
        <v>2780</v>
      </c>
      <c r="AK174" s="212"/>
      <c r="AL174" s="212"/>
      <c r="AM174" s="212"/>
      <c r="AN174" s="212"/>
      <c r="AO174" s="212" t="s">
        <v>3010</v>
      </c>
      <c r="AP174" s="211"/>
      <c r="AQ174" s="211"/>
    </row>
    <row r="175" spans="1:43" s="96" customFormat="1" ht="15" customHeight="1" x14ac:dyDescent="0.25">
      <c r="A175" s="131" t="s">
        <v>212</v>
      </c>
      <c r="B175" s="131" t="s">
        <v>941</v>
      </c>
      <c r="C175" s="198" t="s">
        <v>1233</v>
      </c>
      <c r="D175" s="90" t="s">
        <v>121</v>
      </c>
      <c r="E175" s="109" t="s">
        <v>498</v>
      </c>
      <c r="F175" s="131" t="s">
        <v>208</v>
      </c>
      <c r="G175" s="131" t="s">
        <v>212</v>
      </c>
      <c r="H175" s="131" t="s">
        <v>1499</v>
      </c>
      <c r="I175" s="131" t="s">
        <v>247</v>
      </c>
      <c r="J175" s="183" t="s">
        <v>2276</v>
      </c>
      <c r="K175" s="99" t="s">
        <v>268</v>
      </c>
      <c r="L175" s="131"/>
      <c r="M175" s="131" t="s">
        <v>684</v>
      </c>
      <c r="N175" s="131" t="s">
        <v>242</v>
      </c>
      <c r="O175" s="131" t="s">
        <v>243</v>
      </c>
      <c r="P175" s="131" t="s">
        <v>2303</v>
      </c>
      <c r="Q175" s="275" t="s">
        <v>121</v>
      </c>
      <c r="R175" s="132">
        <v>41730</v>
      </c>
      <c r="S175" s="131" t="s">
        <v>227</v>
      </c>
      <c r="T175" s="131"/>
      <c r="U175" s="131" t="s">
        <v>1692</v>
      </c>
      <c r="V175" s="137">
        <v>41730</v>
      </c>
      <c r="W175" s="176" t="s">
        <v>2243</v>
      </c>
      <c r="X175" s="131" t="s">
        <v>680</v>
      </c>
      <c r="Y175" s="315">
        <v>42355</v>
      </c>
      <c r="Z175" s="211">
        <v>1</v>
      </c>
      <c r="AA175" s="211">
        <v>1</v>
      </c>
      <c r="AB175" s="211">
        <v>1</v>
      </c>
      <c r="AC175" s="212">
        <v>1</v>
      </c>
      <c r="AD175" s="212">
        <v>1</v>
      </c>
      <c r="AE175" s="212">
        <v>1</v>
      </c>
      <c r="AF175" s="334">
        <f t="shared" si="4"/>
        <v>0.1</v>
      </c>
      <c r="AG175" s="212" t="s">
        <v>2778</v>
      </c>
      <c r="AH175" s="212" t="s">
        <v>2779</v>
      </c>
      <c r="AI175" s="212" t="s">
        <v>599</v>
      </c>
      <c r="AJ175" s="212" t="s">
        <v>2780</v>
      </c>
      <c r="AK175" s="212"/>
      <c r="AL175" s="212"/>
      <c r="AM175" s="212"/>
      <c r="AN175" s="212"/>
      <c r="AO175" s="212" t="s">
        <v>3010</v>
      </c>
      <c r="AP175" s="211"/>
      <c r="AQ175" s="211"/>
    </row>
    <row r="176" spans="1:43" s="96" customFormat="1" ht="15" customHeight="1" x14ac:dyDescent="0.25">
      <c r="A176" s="131" t="s">
        <v>212</v>
      </c>
      <c r="B176" s="131" t="s">
        <v>941</v>
      </c>
      <c r="C176" s="198" t="s">
        <v>1235</v>
      </c>
      <c r="D176" s="90" t="s">
        <v>121</v>
      </c>
      <c r="E176" s="109" t="s">
        <v>498</v>
      </c>
      <c r="F176" s="131" t="s">
        <v>208</v>
      </c>
      <c r="G176" s="131" t="s">
        <v>212</v>
      </c>
      <c r="H176" s="131" t="s">
        <v>1499</v>
      </c>
      <c r="I176" s="131" t="s">
        <v>249</v>
      </c>
      <c r="J176" s="183" t="s">
        <v>2278</v>
      </c>
      <c r="K176" s="99" t="s">
        <v>268</v>
      </c>
      <c r="L176" s="131"/>
      <c r="M176" s="131" t="s">
        <v>684</v>
      </c>
      <c r="N176" s="131" t="s">
        <v>242</v>
      </c>
      <c r="O176" s="131" t="s">
        <v>243</v>
      </c>
      <c r="P176" s="131" t="s">
        <v>2303</v>
      </c>
      <c r="Q176" s="275" t="s">
        <v>121</v>
      </c>
      <c r="R176" s="132">
        <v>41730</v>
      </c>
      <c r="S176" s="131" t="s">
        <v>227</v>
      </c>
      <c r="T176" s="131"/>
      <c r="U176" s="131" t="s">
        <v>1694</v>
      </c>
      <c r="V176" s="137">
        <v>41730</v>
      </c>
      <c r="W176" s="176" t="s">
        <v>2243</v>
      </c>
      <c r="X176" s="131" t="s">
        <v>680</v>
      </c>
      <c r="Y176" s="315">
        <v>42355</v>
      </c>
      <c r="Z176" s="211">
        <v>1</v>
      </c>
      <c r="AA176" s="211">
        <v>1</v>
      </c>
      <c r="AB176" s="211">
        <v>1</v>
      </c>
      <c r="AC176" s="212">
        <v>1</v>
      </c>
      <c r="AD176" s="212">
        <v>1</v>
      </c>
      <c r="AE176" s="212">
        <v>1</v>
      </c>
      <c r="AF176" s="334">
        <f t="shared" si="4"/>
        <v>0.1</v>
      </c>
      <c r="AG176" s="212" t="s">
        <v>2778</v>
      </c>
      <c r="AH176" s="212" t="s">
        <v>2779</v>
      </c>
      <c r="AI176" s="212" t="s">
        <v>599</v>
      </c>
      <c r="AJ176" s="212" t="s">
        <v>2780</v>
      </c>
      <c r="AK176" s="212"/>
      <c r="AL176" s="212"/>
      <c r="AM176" s="212"/>
      <c r="AN176" s="212"/>
      <c r="AO176" s="212" t="s">
        <v>3010</v>
      </c>
      <c r="AP176" s="211"/>
      <c r="AQ176" s="211"/>
    </row>
    <row r="177" spans="1:43" s="96" customFormat="1" ht="15" customHeight="1" x14ac:dyDescent="0.25">
      <c r="A177" s="131" t="s">
        <v>1756</v>
      </c>
      <c r="B177" s="131" t="s">
        <v>1757</v>
      </c>
      <c r="C177" s="198" t="s">
        <v>1761</v>
      </c>
      <c r="D177" s="90" t="s">
        <v>121</v>
      </c>
      <c r="E177" s="109"/>
      <c r="F177" s="131" t="s">
        <v>208</v>
      </c>
      <c r="G177" s="131" t="s">
        <v>210</v>
      </c>
      <c r="H177" s="131" t="s">
        <v>1500</v>
      </c>
      <c r="I177" s="131" t="s">
        <v>1758</v>
      </c>
      <c r="J177" s="183" t="s">
        <v>2286</v>
      </c>
      <c r="K177" s="91" t="s">
        <v>267</v>
      </c>
      <c r="L177" s="131"/>
      <c r="M177" s="131" t="s">
        <v>1759</v>
      </c>
      <c r="N177" s="131" t="s">
        <v>2794</v>
      </c>
      <c r="O177" s="131" t="s">
        <v>322</v>
      </c>
      <c r="P177" s="131"/>
      <c r="Q177" s="133"/>
      <c r="R177" s="133"/>
      <c r="S177" s="131"/>
      <c r="T177" s="131"/>
      <c r="U177" s="115" t="s">
        <v>1760</v>
      </c>
      <c r="V177" s="137">
        <v>41899</v>
      </c>
      <c r="W177" s="176" t="s">
        <v>2243</v>
      </c>
      <c r="X177" s="131" t="s">
        <v>680</v>
      </c>
      <c r="Y177" s="315">
        <v>42355</v>
      </c>
      <c r="Z177" s="211">
        <v>1</v>
      </c>
      <c r="AA177" s="211">
        <v>1</v>
      </c>
      <c r="AB177" s="211">
        <v>1</v>
      </c>
      <c r="AC177" s="212">
        <v>1</v>
      </c>
      <c r="AD177" s="212">
        <v>1</v>
      </c>
      <c r="AE177" s="212">
        <v>1</v>
      </c>
      <c r="AF177" s="334">
        <f t="shared" si="4"/>
        <v>0.1</v>
      </c>
      <c r="AG177" s="212" t="s">
        <v>599</v>
      </c>
      <c r="AH177" s="212" t="s">
        <v>599</v>
      </c>
      <c r="AI177" s="212" t="s">
        <v>2712</v>
      </c>
      <c r="AJ177" s="212" t="s">
        <v>2793</v>
      </c>
      <c r="AK177" s="212" t="s">
        <v>3043</v>
      </c>
      <c r="AL177" s="212"/>
      <c r="AM177" s="212"/>
      <c r="AN177" s="212"/>
      <c r="AO177" s="212" t="s">
        <v>3010</v>
      </c>
      <c r="AP177" s="211"/>
      <c r="AQ177" s="211"/>
    </row>
    <row r="178" spans="1:43" s="96" customFormat="1" ht="15" customHeight="1" x14ac:dyDescent="0.25">
      <c r="A178" s="131" t="s">
        <v>1756</v>
      </c>
      <c r="B178" s="131" t="s">
        <v>1757</v>
      </c>
      <c r="C178" s="198" t="s">
        <v>1764</v>
      </c>
      <c r="D178" s="90" t="s">
        <v>121</v>
      </c>
      <c r="E178" s="109"/>
      <c r="F178" s="131" t="s">
        <v>208</v>
      </c>
      <c r="G178" s="131" t="s">
        <v>210</v>
      </c>
      <c r="H178" s="131" t="s">
        <v>1500</v>
      </c>
      <c r="I178" s="131" t="s">
        <v>1762</v>
      </c>
      <c r="J178" s="183" t="s">
        <v>2287</v>
      </c>
      <c r="K178" s="91" t="s">
        <v>267</v>
      </c>
      <c r="L178" s="131"/>
      <c r="M178" s="131" t="s">
        <v>1759</v>
      </c>
      <c r="N178" s="131" t="s">
        <v>2720</v>
      </c>
      <c r="O178" s="131" t="s">
        <v>322</v>
      </c>
      <c r="P178" s="131"/>
      <c r="Q178" s="133"/>
      <c r="R178" s="133"/>
      <c r="S178" s="131"/>
      <c r="T178" s="131"/>
      <c r="U178" s="115" t="s">
        <v>1763</v>
      </c>
      <c r="V178" s="137">
        <v>41899</v>
      </c>
      <c r="W178" s="176" t="s">
        <v>2243</v>
      </c>
      <c r="X178" s="131" t="s">
        <v>680</v>
      </c>
      <c r="Y178" s="315">
        <v>42355</v>
      </c>
      <c r="Z178" s="211">
        <v>1</v>
      </c>
      <c r="AA178" s="211">
        <v>1</v>
      </c>
      <c r="AB178" s="211">
        <v>1</v>
      </c>
      <c r="AC178" s="212">
        <v>1</v>
      </c>
      <c r="AD178" s="212">
        <v>1</v>
      </c>
      <c r="AE178" s="212">
        <v>1</v>
      </c>
      <c r="AF178" s="334">
        <f t="shared" si="4"/>
        <v>0.1</v>
      </c>
      <c r="AG178" s="212" t="s">
        <v>599</v>
      </c>
      <c r="AH178" s="212" t="s">
        <v>599</v>
      </c>
      <c r="AI178" s="212" t="s">
        <v>2432</v>
      </c>
      <c r="AJ178" s="212" t="s">
        <v>2790</v>
      </c>
      <c r="AK178" s="212"/>
      <c r="AL178" s="212"/>
      <c r="AM178" s="212"/>
      <c r="AN178" s="212"/>
      <c r="AO178" s="212" t="s">
        <v>3010</v>
      </c>
      <c r="AP178" s="211"/>
      <c r="AQ178" s="211"/>
    </row>
    <row r="179" spans="1:43" s="96" customFormat="1" ht="15" customHeight="1" x14ac:dyDescent="0.25">
      <c r="A179" s="131" t="s">
        <v>1756</v>
      </c>
      <c r="B179" s="131" t="s">
        <v>1765</v>
      </c>
      <c r="C179" s="198" t="s">
        <v>1768</v>
      </c>
      <c r="D179" s="90" t="s">
        <v>121</v>
      </c>
      <c r="E179" s="109"/>
      <c r="F179" s="131" t="s">
        <v>208</v>
      </c>
      <c r="G179" s="131" t="s">
        <v>210</v>
      </c>
      <c r="H179" s="131" t="s">
        <v>1500</v>
      </c>
      <c r="I179" s="131" t="s">
        <v>1766</v>
      </c>
      <c r="J179" s="183" t="s">
        <v>1766</v>
      </c>
      <c r="K179" s="91" t="s">
        <v>267</v>
      </c>
      <c r="L179" s="131"/>
      <c r="M179" s="131" t="s">
        <v>1759</v>
      </c>
      <c r="N179" s="131" t="s">
        <v>2720</v>
      </c>
      <c r="O179" s="131" t="s">
        <v>322</v>
      </c>
      <c r="P179" s="131"/>
      <c r="Q179" s="133"/>
      <c r="R179" s="133"/>
      <c r="S179" s="131"/>
      <c r="T179" s="131"/>
      <c r="U179" s="115" t="s">
        <v>1767</v>
      </c>
      <c r="V179" s="137">
        <v>41899</v>
      </c>
      <c r="W179" s="176" t="s">
        <v>2243</v>
      </c>
      <c r="X179" s="131" t="s">
        <v>680</v>
      </c>
      <c r="Y179" s="315">
        <v>42355</v>
      </c>
      <c r="Z179" s="211">
        <v>1</v>
      </c>
      <c r="AA179" s="211">
        <v>1</v>
      </c>
      <c r="AB179" s="211">
        <v>1</v>
      </c>
      <c r="AC179" s="212">
        <v>1</v>
      </c>
      <c r="AD179" s="212">
        <v>1</v>
      </c>
      <c r="AE179" s="212">
        <v>1</v>
      </c>
      <c r="AF179" s="334">
        <f t="shared" si="4"/>
        <v>0.1</v>
      </c>
      <c r="AG179" s="212" t="s">
        <v>599</v>
      </c>
      <c r="AH179" s="212" t="s">
        <v>599</v>
      </c>
      <c r="AI179" s="212" t="s">
        <v>2432</v>
      </c>
      <c r="AJ179" s="212" t="s">
        <v>2790</v>
      </c>
      <c r="AK179" s="212"/>
      <c r="AL179" s="212"/>
      <c r="AM179" s="212"/>
      <c r="AN179" s="212"/>
      <c r="AO179" s="212" t="s">
        <v>3010</v>
      </c>
      <c r="AP179" s="211"/>
      <c r="AQ179" s="211"/>
    </row>
    <row r="180" spans="1:43" s="96" customFormat="1" ht="15" customHeight="1" x14ac:dyDescent="0.25">
      <c r="A180" s="131" t="s">
        <v>1756</v>
      </c>
      <c r="B180" s="131" t="s">
        <v>1765</v>
      </c>
      <c r="C180" s="198" t="s">
        <v>1770</v>
      </c>
      <c r="D180" s="90" t="s">
        <v>121</v>
      </c>
      <c r="E180" s="109"/>
      <c r="F180" s="131" t="s">
        <v>208</v>
      </c>
      <c r="G180" s="131" t="s">
        <v>210</v>
      </c>
      <c r="H180" s="131" t="s">
        <v>1500</v>
      </c>
      <c r="I180" s="131" t="s">
        <v>808</v>
      </c>
      <c r="J180" s="183" t="s">
        <v>2288</v>
      </c>
      <c r="K180" s="91" t="s">
        <v>267</v>
      </c>
      <c r="L180" s="131"/>
      <c r="M180" s="131" t="s">
        <v>1759</v>
      </c>
      <c r="N180" s="131" t="s">
        <v>2748</v>
      </c>
      <c r="O180" s="131" t="s">
        <v>322</v>
      </c>
      <c r="P180" s="131"/>
      <c r="Q180" s="133"/>
      <c r="R180" s="133"/>
      <c r="S180" s="131"/>
      <c r="T180" s="131"/>
      <c r="U180" s="115" t="s">
        <v>1769</v>
      </c>
      <c r="V180" s="137">
        <v>41899</v>
      </c>
      <c r="W180" s="176" t="s">
        <v>2243</v>
      </c>
      <c r="X180" s="131" t="s">
        <v>680</v>
      </c>
      <c r="Y180" s="315">
        <v>42355</v>
      </c>
      <c r="Z180" s="211">
        <v>1</v>
      </c>
      <c r="AA180" s="211">
        <v>1</v>
      </c>
      <c r="AB180" s="211">
        <v>1</v>
      </c>
      <c r="AC180" s="212">
        <v>1</v>
      </c>
      <c r="AD180" s="212">
        <v>1</v>
      </c>
      <c r="AE180" s="212">
        <v>1</v>
      </c>
      <c r="AF180" s="334">
        <f t="shared" si="4"/>
        <v>0.1</v>
      </c>
      <c r="AG180" s="212" t="s">
        <v>599</v>
      </c>
      <c r="AH180" s="212" t="s">
        <v>599</v>
      </c>
      <c r="AI180" s="212" t="s">
        <v>2451</v>
      </c>
      <c r="AJ180" s="212" t="s">
        <v>2757</v>
      </c>
      <c r="AK180" s="212"/>
      <c r="AL180" s="212"/>
      <c r="AM180" s="212"/>
      <c r="AN180" s="212"/>
      <c r="AO180" s="212" t="s">
        <v>3010</v>
      </c>
      <c r="AP180" s="211"/>
      <c r="AQ180" s="211"/>
    </row>
    <row r="181" spans="1:43" s="96" customFormat="1" ht="15" customHeight="1" x14ac:dyDescent="0.25">
      <c r="A181" s="131" t="s">
        <v>1756</v>
      </c>
      <c r="B181" s="131" t="s">
        <v>1771</v>
      </c>
      <c r="C181" s="198" t="s">
        <v>1776</v>
      </c>
      <c r="D181" s="90" t="s">
        <v>121</v>
      </c>
      <c r="E181" s="109"/>
      <c r="F181" s="131" t="s">
        <v>208</v>
      </c>
      <c r="G181" s="131" t="s">
        <v>210</v>
      </c>
      <c r="H181" s="131" t="s">
        <v>1500</v>
      </c>
      <c r="I181" s="131" t="s">
        <v>1772</v>
      </c>
      <c r="J181" s="183" t="s">
        <v>2289</v>
      </c>
      <c r="K181" s="91" t="s">
        <v>267</v>
      </c>
      <c r="L181" s="131"/>
      <c r="M181" s="131" t="s">
        <v>1759</v>
      </c>
      <c r="N181" s="131" t="s">
        <v>2608</v>
      </c>
      <c r="O181" s="131" t="s">
        <v>1773</v>
      </c>
      <c r="P181" s="131"/>
      <c r="Q181" s="136" t="s">
        <v>1774</v>
      </c>
      <c r="R181" s="133"/>
      <c r="S181" s="131"/>
      <c r="T181" s="131"/>
      <c r="U181" s="115" t="s">
        <v>1775</v>
      </c>
      <c r="V181" s="137">
        <v>41899</v>
      </c>
      <c r="W181" s="176" t="s">
        <v>2243</v>
      </c>
      <c r="X181" s="131" t="s">
        <v>680</v>
      </c>
      <c r="Y181" s="315">
        <v>42355</v>
      </c>
      <c r="Z181" s="211">
        <v>1</v>
      </c>
      <c r="AA181" s="211">
        <v>1</v>
      </c>
      <c r="AB181" s="211">
        <v>1</v>
      </c>
      <c r="AC181" s="212">
        <v>1</v>
      </c>
      <c r="AD181" s="212">
        <v>1</v>
      </c>
      <c r="AE181" s="212">
        <v>1</v>
      </c>
      <c r="AF181" s="334">
        <f t="shared" si="4"/>
        <v>0.1</v>
      </c>
      <c r="AG181" s="212" t="s">
        <v>599</v>
      </c>
      <c r="AH181" s="212" t="s">
        <v>599</v>
      </c>
      <c r="AI181" s="212" t="s">
        <v>899</v>
      </c>
      <c r="AJ181" s="212" t="s">
        <v>2795</v>
      </c>
      <c r="AK181" s="212"/>
      <c r="AL181" s="212"/>
      <c r="AM181" s="212"/>
      <c r="AN181" s="212"/>
      <c r="AO181" s="212" t="s">
        <v>3010</v>
      </c>
      <c r="AP181" s="211"/>
      <c r="AQ181" s="211"/>
    </row>
    <row r="182" spans="1:43" s="96" customFormat="1" ht="15" customHeight="1" x14ac:dyDescent="0.25">
      <c r="A182" s="131" t="s">
        <v>1756</v>
      </c>
      <c r="B182" s="131" t="s">
        <v>1777</v>
      </c>
      <c r="C182" s="198" t="s">
        <v>1781</v>
      </c>
      <c r="D182" s="90" t="s">
        <v>121</v>
      </c>
      <c r="E182" s="109"/>
      <c r="F182" s="131" t="s">
        <v>208</v>
      </c>
      <c r="G182" s="131" t="s">
        <v>211</v>
      </c>
      <c r="H182" s="131" t="s">
        <v>1489</v>
      </c>
      <c r="I182" s="131" t="s">
        <v>1778</v>
      </c>
      <c r="J182" s="91" t="s">
        <v>2290</v>
      </c>
      <c r="K182" s="91" t="s">
        <v>267</v>
      </c>
      <c r="L182" s="131"/>
      <c r="M182" s="131" t="s">
        <v>1759</v>
      </c>
      <c r="N182" s="131" t="s">
        <v>2608</v>
      </c>
      <c r="O182" s="131" t="s">
        <v>1773</v>
      </c>
      <c r="P182" s="131"/>
      <c r="Q182" s="136" t="s">
        <v>1779</v>
      </c>
      <c r="R182" s="133"/>
      <c r="S182" s="131"/>
      <c r="T182" s="131"/>
      <c r="U182" s="115" t="s">
        <v>1780</v>
      </c>
      <c r="V182" s="137">
        <v>41899</v>
      </c>
      <c r="W182" s="176" t="s">
        <v>2243</v>
      </c>
      <c r="X182" s="131" t="s">
        <v>680</v>
      </c>
      <c r="Y182" s="315">
        <v>42355</v>
      </c>
      <c r="Z182" s="211">
        <v>1</v>
      </c>
      <c r="AA182" s="211">
        <v>1</v>
      </c>
      <c r="AB182" s="211">
        <v>1</v>
      </c>
      <c r="AC182" s="212">
        <v>1</v>
      </c>
      <c r="AD182" s="212">
        <v>1</v>
      </c>
      <c r="AE182" s="212">
        <v>1</v>
      </c>
      <c r="AF182" s="334">
        <f t="shared" si="4"/>
        <v>0.1</v>
      </c>
      <c r="AG182" s="212" t="s">
        <v>599</v>
      </c>
      <c r="AH182" s="212" t="s">
        <v>599</v>
      </c>
      <c r="AI182" s="212" t="s">
        <v>899</v>
      </c>
      <c r="AJ182" s="212" t="s">
        <v>2795</v>
      </c>
      <c r="AK182" s="212"/>
      <c r="AL182" s="212"/>
      <c r="AM182" s="212"/>
      <c r="AN182" s="212"/>
      <c r="AO182" s="212" t="s">
        <v>3010</v>
      </c>
      <c r="AP182" s="211"/>
      <c r="AQ182" s="211"/>
    </row>
    <row r="183" spans="1:43" s="96" customFormat="1" ht="15" customHeight="1" x14ac:dyDescent="0.25">
      <c r="A183" s="131" t="s">
        <v>1741</v>
      </c>
      <c r="B183" s="131" t="s">
        <v>720</v>
      </c>
      <c r="C183" s="198" t="s">
        <v>1744</v>
      </c>
      <c r="D183" s="90" t="s">
        <v>121</v>
      </c>
      <c r="E183" s="109"/>
      <c r="F183" s="131" t="s">
        <v>718</v>
      </c>
      <c r="G183" s="131" t="s">
        <v>720</v>
      </c>
      <c r="H183" s="131" t="s">
        <v>1482</v>
      </c>
      <c r="I183" s="131" t="s">
        <v>1742</v>
      </c>
      <c r="J183" s="183" t="s">
        <v>2282</v>
      </c>
      <c r="K183" s="99" t="s">
        <v>268</v>
      </c>
      <c r="L183" s="131"/>
      <c r="M183" s="131" t="s">
        <v>1708</v>
      </c>
      <c r="N183" s="131">
        <v>2013</v>
      </c>
      <c r="O183" s="131" t="s">
        <v>526</v>
      </c>
      <c r="P183" s="131"/>
      <c r="Q183" s="98" t="s">
        <v>121</v>
      </c>
      <c r="R183" s="133"/>
      <c r="S183" s="131"/>
      <c r="T183" s="131"/>
      <c r="U183" s="131" t="s">
        <v>1743</v>
      </c>
      <c r="V183" s="137">
        <v>41899</v>
      </c>
      <c r="W183" s="176" t="s">
        <v>2243</v>
      </c>
      <c r="X183" s="131" t="s">
        <v>680</v>
      </c>
      <c r="Y183" s="315">
        <v>42355</v>
      </c>
      <c r="Z183" s="211">
        <v>1</v>
      </c>
      <c r="AA183" s="211">
        <v>1</v>
      </c>
      <c r="AB183" s="211">
        <v>1</v>
      </c>
      <c r="AC183" s="212">
        <v>1</v>
      </c>
      <c r="AD183" s="212">
        <v>1</v>
      </c>
      <c r="AE183" s="212">
        <v>1</v>
      </c>
      <c r="AF183" s="334">
        <f t="shared" si="4"/>
        <v>0.1</v>
      </c>
      <c r="AG183" s="212" t="s">
        <v>599</v>
      </c>
      <c r="AH183" s="212" t="s">
        <v>599</v>
      </c>
      <c r="AI183" s="212" t="s">
        <v>2451</v>
      </c>
      <c r="AJ183" s="212" t="s">
        <v>2790</v>
      </c>
      <c r="AK183" s="212"/>
      <c r="AL183" s="212"/>
      <c r="AM183" s="212"/>
      <c r="AN183" s="212"/>
      <c r="AO183" s="212" t="s">
        <v>3010</v>
      </c>
      <c r="AP183" s="211"/>
      <c r="AQ183" s="211"/>
    </row>
    <row r="184" spans="1:43" s="96" customFormat="1" ht="15" customHeight="1" x14ac:dyDescent="0.25">
      <c r="A184" s="131" t="s">
        <v>759</v>
      </c>
      <c r="B184" s="131" t="s">
        <v>1786</v>
      </c>
      <c r="C184" s="198" t="s">
        <v>1790</v>
      </c>
      <c r="D184" s="90" t="s">
        <v>121</v>
      </c>
      <c r="E184" s="109" t="s">
        <v>2264</v>
      </c>
      <c r="F184" s="131" t="s">
        <v>214</v>
      </c>
      <c r="G184" s="116" t="s">
        <v>219</v>
      </c>
      <c r="H184" s="131" t="s">
        <v>1485</v>
      </c>
      <c r="I184" s="131" t="s">
        <v>1787</v>
      </c>
      <c r="J184" s="183" t="s">
        <v>2292</v>
      </c>
      <c r="K184" s="99" t="s">
        <v>268</v>
      </c>
      <c r="L184" s="131"/>
      <c r="M184" s="131" t="s">
        <v>1759</v>
      </c>
      <c r="N184" s="131" t="s">
        <v>2794</v>
      </c>
      <c r="O184" s="131" t="s">
        <v>375</v>
      </c>
      <c r="P184" s="131"/>
      <c r="Q184" s="136" t="s">
        <v>1788</v>
      </c>
      <c r="R184" s="133"/>
      <c r="S184" s="131"/>
      <c r="T184" s="131"/>
      <c r="U184" s="115" t="s">
        <v>1789</v>
      </c>
      <c r="V184" s="137">
        <v>41899</v>
      </c>
      <c r="W184" s="176" t="s">
        <v>2243</v>
      </c>
      <c r="X184" s="131" t="s">
        <v>680</v>
      </c>
      <c r="Y184" s="315">
        <v>42355</v>
      </c>
      <c r="Z184" s="211">
        <v>1</v>
      </c>
      <c r="AA184" s="211">
        <v>1</v>
      </c>
      <c r="AB184" s="211">
        <v>1</v>
      </c>
      <c r="AC184" s="212">
        <v>1</v>
      </c>
      <c r="AD184" s="212">
        <v>1</v>
      </c>
      <c r="AE184" s="212">
        <v>1</v>
      </c>
      <c r="AF184" s="334">
        <f t="shared" si="4"/>
        <v>0.1</v>
      </c>
      <c r="AG184" s="212" t="s">
        <v>2797</v>
      </c>
      <c r="AH184" s="212" t="s">
        <v>599</v>
      </c>
      <c r="AI184" s="212" t="s">
        <v>2432</v>
      </c>
      <c r="AJ184" s="212" t="s">
        <v>2790</v>
      </c>
      <c r="AK184" s="212"/>
      <c r="AL184" s="212"/>
      <c r="AM184" s="212"/>
      <c r="AN184" s="212"/>
      <c r="AO184" s="212" t="s">
        <v>3010</v>
      </c>
      <c r="AP184" s="211"/>
      <c r="AQ184" s="211"/>
    </row>
    <row r="185" spans="1:43" s="96" customFormat="1" ht="15" customHeight="1" x14ac:dyDescent="0.25">
      <c r="A185" s="131" t="s">
        <v>1741</v>
      </c>
      <c r="B185" s="131" t="s">
        <v>719</v>
      </c>
      <c r="C185" s="198" t="s">
        <v>1785</v>
      </c>
      <c r="D185" s="90" t="s">
        <v>1519</v>
      </c>
      <c r="E185" s="109" t="s">
        <v>2343</v>
      </c>
      <c r="F185" s="131" t="s">
        <v>1571</v>
      </c>
      <c r="G185" s="131" t="s">
        <v>1571</v>
      </c>
      <c r="H185" s="131" t="s">
        <v>2241</v>
      </c>
      <c r="I185" s="131" t="s">
        <v>1782</v>
      </c>
      <c r="J185" s="397" t="s">
        <v>2291</v>
      </c>
      <c r="K185" s="99" t="s">
        <v>287</v>
      </c>
      <c r="L185" s="131"/>
      <c r="M185" s="131" t="s">
        <v>1759</v>
      </c>
      <c r="N185" s="131"/>
      <c r="O185" s="131" t="s">
        <v>322</v>
      </c>
      <c r="P185" s="131"/>
      <c r="Q185" s="136" t="s">
        <v>1783</v>
      </c>
      <c r="R185" s="133"/>
      <c r="S185" s="131"/>
      <c r="T185" s="131"/>
      <c r="U185" s="115" t="s">
        <v>1784</v>
      </c>
      <c r="V185" s="137">
        <v>41899</v>
      </c>
      <c r="W185" s="176" t="s">
        <v>2243</v>
      </c>
      <c r="X185" s="131" t="s">
        <v>680</v>
      </c>
      <c r="Y185" s="317"/>
      <c r="Z185" s="211">
        <v>1</v>
      </c>
      <c r="AA185" s="211">
        <v>2</v>
      </c>
      <c r="AB185" s="211">
        <v>1</v>
      </c>
      <c r="AC185" s="212">
        <v>1</v>
      </c>
      <c r="AD185" s="212">
        <v>1</v>
      </c>
      <c r="AE185" s="212">
        <v>1</v>
      </c>
      <c r="AF185" s="335">
        <f t="shared" si="4"/>
        <v>0.2</v>
      </c>
      <c r="AG185" s="212" t="s">
        <v>599</v>
      </c>
      <c r="AH185" s="212" t="s">
        <v>599</v>
      </c>
      <c r="AI185" s="212" t="s">
        <v>2639</v>
      </c>
      <c r="AJ185" s="398" t="s">
        <v>2802</v>
      </c>
      <c r="AK185" s="212" t="s">
        <v>2803</v>
      </c>
      <c r="AL185" s="212" t="s">
        <v>2903</v>
      </c>
      <c r="AM185" s="212"/>
      <c r="AN185" s="212"/>
      <c r="AO185" s="212" t="s">
        <v>3011</v>
      </c>
      <c r="AP185" s="211"/>
      <c r="AQ185" s="211"/>
    </row>
    <row r="186" spans="1:43" s="96" customFormat="1" ht="15" customHeight="1" x14ac:dyDescent="0.25">
      <c r="A186" s="269"/>
      <c r="B186" s="269"/>
      <c r="C186" s="268"/>
      <c r="D186" s="219"/>
      <c r="E186" s="220"/>
      <c r="F186" s="269"/>
      <c r="G186" s="269"/>
      <c r="H186" s="269"/>
      <c r="I186" s="268" t="s">
        <v>2782</v>
      </c>
      <c r="J186" s="270" t="s">
        <v>2271</v>
      </c>
      <c r="K186" s="269" t="s">
        <v>223</v>
      </c>
      <c r="L186" s="269"/>
      <c r="M186" s="269" t="s">
        <v>684</v>
      </c>
      <c r="N186" s="269" t="s">
        <v>232</v>
      </c>
      <c r="O186" s="269" t="s">
        <v>225</v>
      </c>
      <c r="P186" s="269"/>
      <c r="Q186" s="223" t="s">
        <v>121</v>
      </c>
      <c r="R186" s="271">
        <v>41676</v>
      </c>
      <c r="S186" s="269"/>
      <c r="T186" s="269"/>
      <c r="U186" s="269" t="s">
        <v>1682</v>
      </c>
      <c r="V186" s="272">
        <v>42355</v>
      </c>
      <c r="W186" s="273"/>
      <c r="X186" s="269"/>
      <c r="Y186" s="315">
        <v>42355</v>
      </c>
      <c r="Z186" s="211">
        <v>1</v>
      </c>
      <c r="AA186" s="211">
        <v>3</v>
      </c>
      <c r="AB186" s="211">
        <v>1</v>
      </c>
      <c r="AC186" s="212">
        <v>1</v>
      </c>
      <c r="AD186" s="212">
        <v>1</v>
      </c>
      <c r="AE186" s="212">
        <v>1</v>
      </c>
      <c r="AF186" s="335">
        <f t="shared" si="4"/>
        <v>0.3</v>
      </c>
      <c r="AG186" s="212" t="s">
        <v>2783</v>
      </c>
      <c r="AH186" s="212" t="s">
        <v>2784</v>
      </c>
      <c r="AI186" s="212" t="s">
        <v>2454</v>
      </c>
      <c r="AJ186" s="212" t="s">
        <v>2896</v>
      </c>
      <c r="AK186" s="212" t="s">
        <v>3044</v>
      </c>
      <c r="AL186" s="212" t="s">
        <v>2895</v>
      </c>
      <c r="AM186" s="212"/>
      <c r="AN186" s="212"/>
      <c r="AO186" s="212" t="s">
        <v>3011</v>
      </c>
      <c r="AP186" s="211"/>
      <c r="AQ186" s="211"/>
    </row>
    <row r="187" spans="1:43" s="96" customFormat="1" ht="15" customHeight="1" x14ac:dyDescent="0.25">
      <c r="A187" s="269"/>
      <c r="B187" s="269"/>
      <c r="C187" s="268"/>
      <c r="D187" s="219"/>
      <c r="E187" s="220"/>
      <c r="F187" s="269"/>
      <c r="G187" s="269"/>
      <c r="H187" s="269"/>
      <c r="I187" s="269" t="s">
        <v>2894</v>
      </c>
      <c r="J187" s="270" t="s">
        <v>2279</v>
      </c>
      <c r="K187" s="269" t="s">
        <v>223</v>
      </c>
      <c r="L187" s="269"/>
      <c r="M187" s="269" t="s">
        <v>684</v>
      </c>
      <c r="N187" s="269" t="s">
        <v>253</v>
      </c>
      <c r="O187" s="269" t="s">
        <v>225</v>
      </c>
      <c r="P187" s="269"/>
      <c r="Q187" s="274" t="s">
        <v>121</v>
      </c>
      <c r="R187" s="271"/>
      <c r="S187" s="269"/>
      <c r="T187" s="269"/>
      <c r="U187" s="269" t="s">
        <v>1695</v>
      </c>
      <c r="V187" s="272">
        <v>42355</v>
      </c>
      <c r="W187" s="273"/>
      <c r="X187" s="269"/>
      <c r="Y187" s="315">
        <v>42355</v>
      </c>
      <c r="Z187" s="211">
        <v>1</v>
      </c>
      <c r="AA187" s="211">
        <v>3</v>
      </c>
      <c r="AB187" s="211">
        <v>1</v>
      </c>
      <c r="AC187" s="212">
        <v>1</v>
      </c>
      <c r="AD187" s="212">
        <v>1</v>
      </c>
      <c r="AE187" s="212">
        <v>1</v>
      </c>
      <c r="AF187" s="335">
        <f t="shared" si="4"/>
        <v>0.3</v>
      </c>
      <c r="AG187" s="212" t="s">
        <v>2789</v>
      </c>
      <c r="AH187" s="212" t="s">
        <v>2786</v>
      </c>
      <c r="AI187" s="212" t="s">
        <v>2432</v>
      </c>
      <c r="AJ187" s="398" t="s">
        <v>2790</v>
      </c>
      <c r="AK187" s="212" t="s">
        <v>3029</v>
      </c>
      <c r="AL187" s="212" t="s">
        <v>2898</v>
      </c>
      <c r="AM187" s="212"/>
      <c r="AN187" s="212"/>
      <c r="AO187" s="212" t="s">
        <v>3011</v>
      </c>
      <c r="AP187" s="211"/>
      <c r="AQ187" s="211"/>
    </row>
    <row r="188" spans="1:43" s="96" customFormat="1" ht="15" customHeight="1" x14ac:dyDescent="0.25">
      <c r="A188" s="269"/>
      <c r="B188" s="269"/>
      <c r="C188" s="268"/>
      <c r="D188" s="219"/>
      <c r="E188" s="220"/>
      <c r="F188" s="269"/>
      <c r="G188" s="269"/>
      <c r="H188" s="269"/>
      <c r="I188" s="268" t="s">
        <v>2787</v>
      </c>
      <c r="J188" s="270" t="s">
        <v>2281</v>
      </c>
      <c r="K188" s="269" t="s">
        <v>223</v>
      </c>
      <c r="L188" s="269"/>
      <c r="M188" s="269" t="s">
        <v>684</v>
      </c>
      <c r="N188" s="269" t="s">
        <v>2899</v>
      </c>
      <c r="O188" s="269" t="s">
        <v>225</v>
      </c>
      <c r="P188" s="269"/>
      <c r="Q188" s="274" t="s">
        <v>121</v>
      </c>
      <c r="R188" s="271"/>
      <c r="S188" s="269"/>
      <c r="T188" s="269"/>
      <c r="U188" s="269" t="s">
        <v>1699</v>
      </c>
      <c r="V188" s="272">
        <v>42355</v>
      </c>
      <c r="W188" s="273"/>
      <c r="X188" s="269"/>
      <c r="Y188" s="315">
        <v>42355</v>
      </c>
      <c r="Z188" s="211">
        <v>1</v>
      </c>
      <c r="AA188" s="211">
        <v>3</v>
      </c>
      <c r="AB188" s="211">
        <v>1</v>
      </c>
      <c r="AC188" s="212">
        <v>1</v>
      </c>
      <c r="AD188" s="212">
        <v>1</v>
      </c>
      <c r="AE188" s="212">
        <v>1</v>
      </c>
      <c r="AF188" s="335">
        <f t="shared" si="4"/>
        <v>0.3</v>
      </c>
      <c r="AG188" s="212" t="s">
        <v>2788</v>
      </c>
      <c r="AH188" s="212"/>
      <c r="AI188" s="212" t="s">
        <v>2432</v>
      </c>
      <c r="AJ188" s="212" t="s">
        <v>2790</v>
      </c>
      <c r="AK188" s="212" t="s">
        <v>3029</v>
      </c>
      <c r="AL188" s="212" t="s">
        <v>2900</v>
      </c>
      <c r="AM188" s="212"/>
      <c r="AN188" s="212"/>
      <c r="AO188" s="212" t="s">
        <v>3011</v>
      </c>
      <c r="AP188" s="211"/>
      <c r="AQ188" s="211"/>
    </row>
    <row r="189" spans="1:43" s="96" customFormat="1" ht="15" customHeight="1" x14ac:dyDescent="0.25">
      <c r="A189" s="269"/>
      <c r="B189" s="269"/>
      <c r="C189" s="268"/>
      <c r="D189" s="219"/>
      <c r="E189" s="220"/>
      <c r="F189" s="269"/>
      <c r="G189" s="269"/>
      <c r="H189" s="269"/>
      <c r="I189" s="268" t="s">
        <v>2791</v>
      </c>
      <c r="J189" s="270" t="s">
        <v>2901</v>
      </c>
      <c r="K189" s="269" t="s">
        <v>223</v>
      </c>
      <c r="L189" s="269"/>
      <c r="M189" s="269" t="s">
        <v>684</v>
      </c>
      <c r="N189" s="269" t="s">
        <v>2902</v>
      </c>
      <c r="O189" s="269" t="s">
        <v>225</v>
      </c>
      <c r="P189" s="269"/>
      <c r="Q189" s="274"/>
      <c r="R189" s="271"/>
      <c r="S189" s="269"/>
      <c r="T189" s="269"/>
      <c r="U189" s="269" t="s">
        <v>1703</v>
      </c>
      <c r="V189" s="272">
        <v>42355</v>
      </c>
      <c r="W189" s="273"/>
      <c r="X189" s="269"/>
      <c r="Y189" s="315">
        <v>42355</v>
      </c>
      <c r="Z189" s="211">
        <v>1</v>
      </c>
      <c r="AA189" s="211">
        <v>3</v>
      </c>
      <c r="AB189" s="211">
        <v>1</v>
      </c>
      <c r="AC189" s="212">
        <v>1</v>
      </c>
      <c r="AD189" s="212">
        <v>1</v>
      </c>
      <c r="AE189" s="212">
        <v>1</v>
      </c>
      <c r="AF189" s="335">
        <f t="shared" si="4"/>
        <v>0.3</v>
      </c>
      <c r="AG189" s="212" t="s">
        <v>2792</v>
      </c>
      <c r="AH189" s="212"/>
      <c r="AI189" s="212" t="s">
        <v>2432</v>
      </c>
      <c r="AJ189" s="212" t="s">
        <v>2790</v>
      </c>
      <c r="AK189" s="212" t="s">
        <v>3029</v>
      </c>
      <c r="AL189" s="212" t="s">
        <v>2900</v>
      </c>
      <c r="AM189" s="212"/>
      <c r="AN189" s="212"/>
      <c r="AO189" s="212" t="s">
        <v>3011</v>
      </c>
      <c r="AP189" s="211"/>
      <c r="AQ189" s="211"/>
    </row>
    <row r="190" spans="1:43" s="96" customFormat="1" ht="15" customHeight="1" x14ac:dyDescent="0.25">
      <c r="A190" s="131" t="s">
        <v>682</v>
      </c>
      <c r="B190" s="131" t="s">
        <v>2345</v>
      </c>
      <c r="C190" s="198" t="s">
        <v>1227</v>
      </c>
      <c r="D190" s="90" t="s">
        <v>1519</v>
      </c>
      <c r="E190" s="109" t="s">
        <v>1527</v>
      </c>
      <c r="F190" s="131" t="s">
        <v>214</v>
      </c>
      <c r="G190" s="131" t="s">
        <v>215</v>
      </c>
      <c r="H190" s="131" t="s">
        <v>1483</v>
      </c>
      <c r="I190" s="131" t="s">
        <v>2796</v>
      </c>
      <c r="J190" s="397" t="s">
        <v>2272</v>
      </c>
      <c r="K190" s="131" t="s">
        <v>223</v>
      </c>
      <c r="L190" s="131"/>
      <c r="M190" s="131" t="s">
        <v>684</v>
      </c>
      <c r="N190" s="131" t="s">
        <v>236</v>
      </c>
      <c r="O190" s="131" t="s">
        <v>237</v>
      </c>
      <c r="P190" s="131"/>
      <c r="Q190" s="98" t="s">
        <v>121</v>
      </c>
      <c r="R190" s="132">
        <v>41730</v>
      </c>
      <c r="S190" s="131" t="s">
        <v>227</v>
      </c>
      <c r="T190" s="131"/>
      <c r="U190" s="131" t="s">
        <v>1686</v>
      </c>
      <c r="V190" s="137">
        <v>41730</v>
      </c>
      <c r="W190" s="176" t="s">
        <v>2243</v>
      </c>
      <c r="X190" s="131" t="s">
        <v>680</v>
      </c>
      <c r="Y190" s="317"/>
      <c r="Z190" s="211">
        <v>1</v>
      </c>
      <c r="AA190" s="211">
        <v>3</v>
      </c>
      <c r="AB190" s="211">
        <v>1</v>
      </c>
      <c r="AC190" s="212">
        <v>1</v>
      </c>
      <c r="AD190" s="212">
        <v>1</v>
      </c>
      <c r="AE190" s="212">
        <v>1</v>
      </c>
      <c r="AF190" s="335">
        <f t="shared" si="4"/>
        <v>0.3</v>
      </c>
      <c r="AG190" s="212" t="s">
        <v>2801</v>
      </c>
      <c r="AH190" s="212" t="s">
        <v>2798</v>
      </c>
      <c r="AI190" s="212" t="s">
        <v>2432</v>
      </c>
      <c r="AJ190" s="212" t="s">
        <v>2790</v>
      </c>
      <c r="AK190" s="212" t="s">
        <v>3029</v>
      </c>
      <c r="AL190" s="212" t="s">
        <v>2900</v>
      </c>
      <c r="AM190" s="212"/>
      <c r="AN190" s="212"/>
      <c r="AO190" s="212" t="s">
        <v>3011</v>
      </c>
      <c r="AP190" s="211"/>
      <c r="AQ190" s="211"/>
    </row>
    <row r="191" spans="1:43" s="96" customFormat="1" ht="15" customHeight="1" x14ac:dyDescent="0.25">
      <c r="A191" s="131" t="s">
        <v>682</v>
      </c>
      <c r="B191" s="131" t="s">
        <v>2345</v>
      </c>
      <c r="C191" s="198" t="s">
        <v>1228</v>
      </c>
      <c r="D191" s="90" t="s">
        <v>1519</v>
      </c>
      <c r="E191" s="109" t="s">
        <v>1527</v>
      </c>
      <c r="F191" s="131" t="s">
        <v>214</v>
      </c>
      <c r="G191" s="131" t="s">
        <v>215</v>
      </c>
      <c r="H191" s="131" t="s">
        <v>1483</v>
      </c>
      <c r="I191" s="131" t="s">
        <v>2799</v>
      </c>
      <c r="J191" s="397" t="s">
        <v>2272</v>
      </c>
      <c r="K191" s="131" t="s">
        <v>223</v>
      </c>
      <c r="L191" s="131"/>
      <c r="M191" s="131" t="s">
        <v>684</v>
      </c>
      <c r="N191" s="131" t="s">
        <v>236</v>
      </c>
      <c r="O191" s="131" t="s">
        <v>237</v>
      </c>
      <c r="P191" s="131"/>
      <c r="Q191" s="98" t="s">
        <v>121</v>
      </c>
      <c r="R191" s="132">
        <v>41730</v>
      </c>
      <c r="S191" s="131" t="s">
        <v>227</v>
      </c>
      <c r="T191" s="131"/>
      <c r="U191" s="131" t="s">
        <v>1687</v>
      </c>
      <c r="V191" s="137">
        <v>41730</v>
      </c>
      <c r="W191" s="176" t="s">
        <v>2243</v>
      </c>
      <c r="X191" s="131" t="s">
        <v>680</v>
      </c>
      <c r="Y191" s="317"/>
      <c r="Z191" s="211">
        <v>1</v>
      </c>
      <c r="AA191" s="211">
        <v>3</v>
      </c>
      <c r="AB191" s="211">
        <v>1</v>
      </c>
      <c r="AC191" s="212">
        <v>1</v>
      </c>
      <c r="AD191" s="212">
        <v>1</v>
      </c>
      <c r="AE191" s="212">
        <v>1</v>
      </c>
      <c r="AF191" s="335">
        <f t="shared" si="4"/>
        <v>0.3</v>
      </c>
      <c r="AG191" s="212" t="s">
        <v>2801</v>
      </c>
      <c r="AH191" s="212" t="s">
        <v>2798</v>
      </c>
      <c r="AI191" s="212" t="s">
        <v>2432</v>
      </c>
      <c r="AJ191" s="212" t="s">
        <v>2790</v>
      </c>
      <c r="AK191" s="212" t="s">
        <v>3029</v>
      </c>
      <c r="AL191" s="212" t="s">
        <v>2900</v>
      </c>
      <c r="AM191" s="212"/>
      <c r="AN191" s="212"/>
      <c r="AO191" s="212" t="s">
        <v>3011</v>
      </c>
      <c r="AP191" s="211"/>
      <c r="AQ191" s="211"/>
    </row>
    <row r="192" spans="1:43" s="96" customFormat="1" ht="15" customHeight="1" x14ac:dyDescent="0.25">
      <c r="A192" s="131" t="s">
        <v>682</v>
      </c>
      <c r="B192" s="131" t="s">
        <v>2345</v>
      </c>
      <c r="C192" s="198" t="s">
        <v>1229</v>
      </c>
      <c r="D192" s="90" t="s">
        <v>1519</v>
      </c>
      <c r="E192" s="109" t="s">
        <v>1527</v>
      </c>
      <c r="F192" s="131" t="s">
        <v>214</v>
      </c>
      <c r="G192" s="131" t="s">
        <v>215</v>
      </c>
      <c r="H192" s="131" t="s">
        <v>1483</v>
      </c>
      <c r="I192" s="131" t="s">
        <v>2800</v>
      </c>
      <c r="J192" s="397" t="s">
        <v>2272</v>
      </c>
      <c r="K192" s="131" t="s">
        <v>223</v>
      </c>
      <c r="L192" s="131"/>
      <c r="M192" s="131" t="s">
        <v>684</v>
      </c>
      <c r="N192" s="131" t="s">
        <v>236</v>
      </c>
      <c r="O192" s="131" t="s">
        <v>237</v>
      </c>
      <c r="P192" s="131"/>
      <c r="Q192" s="98" t="s">
        <v>121</v>
      </c>
      <c r="R192" s="132">
        <v>41730</v>
      </c>
      <c r="S192" s="131" t="s">
        <v>227</v>
      </c>
      <c r="T192" s="131"/>
      <c r="U192" s="131" t="s">
        <v>1688</v>
      </c>
      <c r="V192" s="137">
        <v>41730</v>
      </c>
      <c r="W192" s="176" t="s">
        <v>2243</v>
      </c>
      <c r="X192" s="131" t="s">
        <v>680</v>
      </c>
      <c r="Y192" s="317"/>
      <c r="Z192" s="211">
        <v>1</v>
      </c>
      <c r="AA192" s="211">
        <v>3</v>
      </c>
      <c r="AB192" s="211">
        <v>1</v>
      </c>
      <c r="AC192" s="212">
        <v>1</v>
      </c>
      <c r="AD192" s="212">
        <v>1</v>
      </c>
      <c r="AE192" s="212">
        <v>1</v>
      </c>
      <c r="AF192" s="335">
        <f t="shared" si="4"/>
        <v>0.3</v>
      </c>
      <c r="AG192" s="212" t="s">
        <v>2801</v>
      </c>
      <c r="AH192" s="212" t="s">
        <v>2798</v>
      </c>
      <c r="AI192" s="212" t="s">
        <v>2432</v>
      </c>
      <c r="AJ192" s="212" t="s">
        <v>2790</v>
      </c>
      <c r="AK192" s="212" t="s">
        <v>3029</v>
      </c>
      <c r="AL192" s="212" t="s">
        <v>2900</v>
      </c>
      <c r="AM192" s="212"/>
      <c r="AN192" s="212"/>
      <c r="AO192" s="212" t="s">
        <v>3011</v>
      </c>
      <c r="AP192" s="211"/>
      <c r="AQ192" s="211"/>
    </row>
    <row r="193" spans="1:43" s="96" customFormat="1" ht="15" customHeight="1" x14ac:dyDescent="0.25">
      <c r="A193" s="131" t="s">
        <v>722</v>
      </c>
      <c r="B193" s="131" t="s">
        <v>1745</v>
      </c>
      <c r="C193" s="198" t="s">
        <v>1749</v>
      </c>
      <c r="D193" s="90" t="s">
        <v>1519</v>
      </c>
      <c r="E193" s="109" t="s">
        <v>1566</v>
      </c>
      <c r="F193" s="131" t="s">
        <v>722</v>
      </c>
      <c r="G193" s="131" t="s">
        <v>722</v>
      </c>
      <c r="H193" s="131" t="s">
        <v>1498</v>
      </c>
      <c r="I193" s="131" t="s">
        <v>1746</v>
      </c>
      <c r="J193" s="397" t="s">
        <v>2284</v>
      </c>
      <c r="K193" s="99" t="s">
        <v>268</v>
      </c>
      <c r="L193" s="131"/>
      <c r="M193" s="131" t="s">
        <v>1708</v>
      </c>
      <c r="N193" s="131">
        <v>2000</v>
      </c>
      <c r="O193" s="131" t="s">
        <v>1747</v>
      </c>
      <c r="P193" s="131"/>
      <c r="Q193" s="98" t="s">
        <v>121</v>
      </c>
      <c r="R193" s="133"/>
      <c r="S193" s="131"/>
      <c r="T193" s="131"/>
      <c r="U193" s="131" t="s">
        <v>1748</v>
      </c>
      <c r="V193" s="137">
        <v>41899</v>
      </c>
      <c r="W193" s="176" t="s">
        <v>2243</v>
      </c>
      <c r="X193" s="131" t="s">
        <v>680</v>
      </c>
      <c r="Y193" s="317"/>
      <c r="Z193" s="211">
        <v>1</v>
      </c>
      <c r="AA193" s="211">
        <v>3</v>
      </c>
      <c r="AB193" s="211">
        <v>1</v>
      </c>
      <c r="AC193" s="212">
        <v>1</v>
      </c>
      <c r="AD193" s="212">
        <v>1</v>
      </c>
      <c r="AE193" s="212">
        <v>1</v>
      </c>
      <c r="AF193" s="335">
        <f t="shared" si="4"/>
        <v>0.3</v>
      </c>
      <c r="AG193" s="212" t="s">
        <v>599</v>
      </c>
      <c r="AH193" s="212" t="s">
        <v>599</v>
      </c>
      <c r="AI193" s="212" t="s">
        <v>2432</v>
      </c>
      <c r="AJ193" s="212" t="s">
        <v>2790</v>
      </c>
      <c r="AK193" s="212" t="s">
        <v>3029</v>
      </c>
      <c r="AL193" s="212" t="s">
        <v>2900</v>
      </c>
      <c r="AM193" s="212"/>
      <c r="AN193" s="212"/>
      <c r="AO193" s="212" t="s">
        <v>3011</v>
      </c>
      <c r="AP193" s="211"/>
      <c r="AQ193" s="211"/>
    </row>
    <row r="194" spans="1:43" s="96" customFormat="1" ht="15" customHeight="1" x14ac:dyDescent="0.25">
      <c r="A194" s="131" t="s">
        <v>722</v>
      </c>
      <c r="B194" s="131" t="s">
        <v>1745</v>
      </c>
      <c r="C194" s="198" t="s">
        <v>1752</v>
      </c>
      <c r="D194" s="90" t="s">
        <v>1519</v>
      </c>
      <c r="E194" s="109" t="s">
        <v>1566</v>
      </c>
      <c r="F194" s="131" t="s">
        <v>722</v>
      </c>
      <c r="G194" s="131" t="s">
        <v>722</v>
      </c>
      <c r="H194" s="131" t="s">
        <v>1498</v>
      </c>
      <c r="I194" s="131" t="s">
        <v>1750</v>
      </c>
      <c r="J194" s="397" t="s">
        <v>2283</v>
      </c>
      <c r="K194" s="99" t="s">
        <v>268</v>
      </c>
      <c r="L194" s="131"/>
      <c r="M194" s="131" t="s">
        <v>1708</v>
      </c>
      <c r="N194" s="131">
        <v>2000</v>
      </c>
      <c r="O194" s="131" t="s">
        <v>1747</v>
      </c>
      <c r="P194" s="131"/>
      <c r="Q194" s="98" t="s">
        <v>121</v>
      </c>
      <c r="R194" s="133"/>
      <c r="S194" s="131"/>
      <c r="T194" s="131"/>
      <c r="U194" s="131" t="s">
        <v>1751</v>
      </c>
      <c r="V194" s="137">
        <v>41899</v>
      </c>
      <c r="W194" s="176" t="s">
        <v>2243</v>
      </c>
      <c r="X194" s="131" t="s">
        <v>680</v>
      </c>
      <c r="Y194" s="317"/>
      <c r="Z194" s="211">
        <v>1</v>
      </c>
      <c r="AA194" s="211">
        <v>3</v>
      </c>
      <c r="AB194" s="211">
        <v>1</v>
      </c>
      <c r="AC194" s="212">
        <v>1</v>
      </c>
      <c r="AD194" s="212">
        <v>1</v>
      </c>
      <c r="AE194" s="212">
        <v>1</v>
      </c>
      <c r="AF194" s="335">
        <f t="shared" si="4"/>
        <v>0.3</v>
      </c>
      <c r="AG194" s="212" t="s">
        <v>599</v>
      </c>
      <c r="AH194" s="212" t="s">
        <v>599</v>
      </c>
      <c r="AI194" s="212" t="s">
        <v>2432</v>
      </c>
      <c r="AJ194" s="212" t="s">
        <v>2790</v>
      </c>
      <c r="AK194" s="212" t="s">
        <v>3029</v>
      </c>
      <c r="AL194" s="212" t="s">
        <v>2900</v>
      </c>
      <c r="AM194" s="212"/>
      <c r="AN194" s="212"/>
      <c r="AO194" s="212" t="s">
        <v>3011</v>
      </c>
      <c r="AP194" s="211"/>
      <c r="AQ194" s="211"/>
    </row>
    <row r="195" spans="1:43" s="96" customFormat="1" ht="15" customHeight="1" x14ac:dyDescent="0.25">
      <c r="A195" s="131" t="s">
        <v>722</v>
      </c>
      <c r="B195" s="131" t="s">
        <v>1745</v>
      </c>
      <c r="C195" s="198" t="s">
        <v>1755</v>
      </c>
      <c r="D195" s="90" t="s">
        <v>1519</v>
      </c>
      <c r="E195" s="109" t="s">
        <v>1566</v>
      </c>
      <c r="F195" s="131" t="s">
        <v>722</v>
      </c>
      <c r="G195" s="131" t="s">
        <v>722</v>
      </c>
      <c r="H195" s="131" t="s">
        <v>1498</v>
      </c>
      <c r="I195" s="131" t="s">
        <v>1753</v>
      </c>
      <c r="J195" s="397" t="s">
        <v>2285</v>
      </c>
      <c r="K195" s="99" t="s">
        <v>268</v>
      </c>
      <c r="L195" s="131"/>
      <c r="M195" s="131" t="s">
        <v>1708</v>
      </c>
      <c r="N195" s="131">
        <v>2000</v>
      </c>
      <c r="O195" s="131" t="s">
        <v>1747</v>
      </c>
      <c r="P195" s="131"/>
      <c r="Q195" s="98" t="s">
        <v>121</v>
      </c>
      <c r="R195" s="133"/>
      <c r="S195" s="131"/>
      <c r="T195" s="131"/>
      <c r="U195" s="131" t="s">
        <v>1754</v>
      </c>
      <c r="V195" s="137">
        <v>41899</v>
      </c>
      <c r="W195" s="176" t="s">
        <v>2243</v>
      </c>
      <c r="X195" s="131" t="s">
        <v>680</v>
      </c>
      <c r="Y195" s="317"/>
      <c r="Z195" s="211">
        <v>1</v>
      </c>
      <c r="AA195" s="211">
        <v>3</v>
      </c>
      <c r="AB195" s="211">
        <v>1</v>
      </c>
      <c r="AC195" s="212">
        <v>1</v>
      </c>
      <c r="AD195" s="212">
        <v>1</v>
      </c>
      <c r="AE195" s="212">
        <v>1</v>
      </c>
      <c r="AF195" s="335">
        <f t="shared" si="4"/>
        <v>0.3</v>
      </c>
      <c r="AG195" s="212" t="s">
        <v>599</v>
      </c>
      <c r="AH195" s="212" t="s">
        <v>599</v>
      </c>
      <c r="AI195" s="212" t="s">
        <v>2432</v>
      </c>
      <c r="AJ195" s="212" t="s">
        <v>2790</v>
      </c>
      <c r="AK195" s="212" t="s">
        <v>3029</v>
      </c>
      <c r="AL195" s="212" t="s">
        <v>2900</v>
      </c>
      <c r="AM195" s="212"/>
      <c r="AN195" s="212"/>
      <c r="AO195" s="212" t="s">
        <v>3011</v>
      </c>
      <c r="AP195" s="211"/>
      <c r="AQ195" s="211"/>
    </row>
    <row r="196" spans="1:43" s="96" customFormat="1" ht="15" customHeight="1" x14ac:dyDescent="0.25">
      <c r="A196" s="131" t="s">
        <v>682</v>
      </c>
      <c r="B196" s="131" t="s">
        <v>683</v>
      </c>
      <c r="C196" s="198" t="s">
        <v>1223</v>
      </c>
      <c r="D196" s="90" t="s">
        <v>121</v>
      </c>
      <c r="E196" s="109" t="s">
        <v>498</v>
      </c>
      <c r="F196" s="131" t="s">
        <v>214</v>
      </c>
      <c r="G196" s="131" t="s">
        <v>218</v>
      </c>
      <c r="H196" s="131" t="s">
        <v>1497</v>
      </c>
      <c r="I196" s="267" t="s">
        <v>231</v>
      </c>
      <c r="J196" s="183" t="s">
        <v>2271</v>
      </c>
      <c r="K196" s="131" t="s">
        <v>223</v>
      </c>
      <c r="L196" s="131"/>
      <c r="M196" s="131" t="s">
        <v>684</v>
      </c>
      <c r="N196" s="131" t="s">
        <v>232</v>
      </c>
      <c r="O196" s="131" t="s">
        <v>225</v>
      </c>
      <c r="P196" s="131"/>
      <c r="Q196" s="98" t="s">
        <v>121</v>
      </c>
      <c r="R196" s="132">
        <v>41730</v>
      </c>
      <c r="S196" s="131" t="s">
        <v>227</v>
      </c>
      <c r="T196" s="131"/>
      <c r="U196" s="131" t="s">
        <v>1682</v>
      </c>
      <c r="V196" s="137">
        <v>41730</v>
      </c>
      <c r="W196" s="176" t="s">
        <v>2243</v>
      </c>
      <c r="X196" s="131" t="s">
        <v>680</v>
      </c>
      <c r="Y196" s="315">
        <v>42355</v>
      </c>
      <c r="Z196" s="211">
        <v>3</v>
      </c>
      <c r="AA196" s="211"/>
      <c r="AB196" s="211"/>
      <c r="AC196" s="212"/>
      <c r="AD196" s="212"/>
      <c r="AE196" s="212"/>
      <c r="AF196" s="338" t="s">
        <v>2888</v>
      </c>
      <c r="AG196" s="212"/>
      <c r="AH196" s="212"/>
      <c r="AI196" s="212"/>
      <c r="AJ196" s="212"/>
      <c r="AK196" s="212" t="s">
        <v>2777</v>
      </c>
      <c r="AL196" s="212" t="s">
        <v>2897</v>
      </c>
      <c r="AM196" s="212"/>
      <c r="AN196" s="212"/>
      <c r="AO196" s="212" t="s">
        <v>3014</v>
      </c>
      <c r="AP196" s="211"/>
      <c r="AQ196" s="211"/>
    </row>
    <row r="197" spans="1:43" s="96" customFormat="1" ht="15" customHeight="1" x14ac:dyDescent="0.25">
      <c r="A197" s="131" t="s">
        <v>682</v>
      </c>
      <c r="B197" s="131" t="s">
        <v>683</v>
      </c>
      <c r="C197" s="198" t="s">
        <v>1224</v>
      </c>
      <c r="D197" s="90" t="s">
        <v>121</v>
      </c>
      <c r="E197" s="109" t="s">
        <v>498</v>
      </c>
      <c r="F197" s="131" t="s">
        <v>214</v>
      </c>
      <c r="G197" s="131" t="s">
        <v>218</v>
      </c>
      <c r="H197" s="131" t="s">
        <v>1497</v>
      </c>
      <c r="I197" s="267" t="s">
        <v>233</v>
      </c>
      <c r="J197" s="183" t="s">
        <v>2271</v>
      </c>
      <c r="K197" s="131" t="s">
        <v>223</v>
      </c>
      <c r="L197" s="131"/>
      <c r="M197" s="131" t="s">
        <v>684</v>
      </c>
      <c r="N197" s="131" t="s">
        <v>232</v>
      </c>
      <c r="O197" s="131" t="s">
        <v>225</v>
      </c>
      <c r="P197" s="131"/>
      <c r="Q197" s="98" t="s">
        <v>121</v>
      </c>
      <c r="R197" s="132">
        <v>41730</v>
      </c>
      <c r="S197" s="131" t="s">
        <v>227</v>
      </c>
      <c r="T197" s="131"/>
      <c r="U197" s="131" t="s">
        <v>1683</v>
      </c>
      <c r="V197" s="137">
        <v>41730</v>
      </c>
      <c r="W197" s="176" t="s">
        <v>2243</v>
      </c>
      <c r="X197" s="131" t="s">
        <v>680</v>
      </c>
      <c r="Y197" s="315">
        <v>42355</v>
      </c>
      <c r="Z197" s="211">
        <v>3</v>
      </c>
      <c r="AA197" s="211"/>
      <c r="AB197" s="211"/>
      <c r="AC197" s="212"/>
      <c r="AD197" s="212"/>
      <c r="AE197" s="212"/>
      <c r="AF197" s="338" t="s">
        <v>2888</v>
      </c>
      <c r="AG197" s="212"/>
      <c r="AH197" s="212"/>
      <c r="AI197" s="212"/>
      <c r="AJ197" s="212"/>
      <c r="AK197" s="212" t="s">
        <v>2777</v>
      </c>
      <c r="AL197" s="212" t="s">
        <v>2897</v>
      </c>
      <c r="AM197" s="212"/>
      <c r="AN197" s="212"/>
      <c r="AO197" s="212" t="s">
        <v>3014</v>
      </c>
      <c r="AP197" s="211"/>
      <c r="AQ197" s="211"/>
    </row>
    <row r="198" spans="1:43" s="96" customFormat="1" ht="15" customHeight="1" x14ac:dyDescent="0.25">
      <c r="A198" s="131" t="s">
        <v>682</v>
      </c>
      <c r="B198" s="131" t="s">
        <v>683</v>
      </c>
      <c r="C198" s="198" t="s">
        <v>1225</v>
      </c>
      <c r="D198" s="90" t="s">
        <v>121</v>
      </c>
      <c r="E198" s="109" t="s">
        <v>498</v>
      </c>
      <c r="F198" s="131" t="s">
        <v>214</v>
      </c>
      <c r="G198" s="131" t="s">
        <v>218</v>
      </c>
      <c r="H198" s="131" t="s">
        <v>1497</v>
      </c>
      <c r="I198" s="267" t="s">
        <v>234</v>
      </c>
      <c r="J198" s="183" t="s">
        <v>2271</v>
      </c>
      <c r="K198" s="131" t="s">
        <v>223</v>
      </c>
      <c r="L198" s="131"/>
      <c r="M198" s="131" t="s">
        <v>684</v>
      </c>
      <c r="N198" s="131" t="s">
        <v>232</v>
      </c>
      <c r="O198" s="131" t="s">
        <v>225</v>
      </c>
      <c r="P198" s="131"/>
      <c r="Q198" s="98" t="s">
        <v>121</v>
      </c>
      <c r="R198" s="132">
        <v>41730</v>
      </c>
      <c r="S198" s="131" t="s">
        <v>227</v>
      </c>
      <c r="T198" s="131"/>
      <c r="U198" s="131" t="s">
        <v>1684</v>
      </c>
      <c r="V198" s="137">
        <v>41730</v>
      </c>
      <c r="W198" s="176" t="s">
        <v>2243</v>
      </c>
      <c r="X198" s="131" t="s">
        <v>680</v>
      </c>
      <c r="Y198" s="315">
        <v>42355</v>
      </c>
      <c r="Z198" s="211">
        <v>3</v>
      </c>
      <c r="AA198" s="211"/>
      <c r="AB198" s="211"/>
      <c r="AC198" s="212"/>
      <c r="AD198" s="212"/>
      <c r="AE198" s="212"/>
      <c r="AF198" s="338" t="s">
        <v>2888</v>
      </c>
      <c r="AG198" s="212"/>
      <c r="AH198" s="212"/>
      <c r="AI198" s="212"/>
      <c r="AJ198" s="212"/>
      <c r="AK198" s="212" t="s">
        <v>2777</v>
      </c>
      <c r="AL198" s="212" t="s">
        <v>2897</v>
      </c>
      <c r="AM198" s="212"/>
      <c r="AN198" s="212"/>
      <c r="AO198" s="212" t="s">
        <v>3014</v>
      </c>
      <c r="AP198" s="211"/>
      <c r="AQ198" s="211"/>
    </row>
    <row r="199" spans="1:43" s="96" customFormat="1" ht="15" customHeight="1" x14ac:dyDescent="0.25">
      <c r="A199" s="131" t="s">
        <v>682</v>
      </c>
      <c r="B199" s="131" t="s">
        <v>683</v>
      </c>
      <c r="C199" s="198" t="s">
        <v>1226</v>
      </c>
      <c r="D199" s="90" t="s">
        <v>121</v>
      </c>
      <c r="E199" s="109" t="s">
        <v>498</v>
      </c>
      <c r="F199" s="131" t="s">
        <v>214</v>
      </c>
      <c r="G199" s="131" t="s">
        <v>218</v>
      </c>
      <c r="H199" s="131" t="s">
        <v>1497</v>
      </c>
      <c r="I199" s="267" t="s">
        <v>235</v>
      </c>
      <c r="J199" s="183" t="s">
        <v>2271</v>
      </c>
      <c r="K199" s="131" t="s">
        <v>223</v>
      </c>
      <c r="L199" s="131"/>
      <c r="M199" s="131" t="s">
        <v>684</v>
      </c>
      <c r="N199" s="131" t="s">
        <v>232</v>
      </c>
      <c r="O199" s="131" t="s">
        <v>225</v>
      </c>
      <c r="P199" s="131"/>
      <c r="Q199" s="98" t="s">
        <v>121</v>
      </c>
      <c r="R199" s="132">
        <v>41730</v>
      </c>
      <c r="S199" s="131" t="s">
        <v>227</v>
      </c>
      <c r="T199" s="131"/>
      <c r="U199" s="131" t="s">
        <v>1685</v>
      </c>
      <c r="V199" s="137">
        <v>41730</v>
      </c>
      <c r="W199" s="176" t="s">
        <v>2243</v>
      </c>
      <c r="X199" s="131" t="s">
        <v>680</v>
      </c>
      <c r="Y199" s="315">
        <v>42355</v>
      </c>
      <c r="Z199" s="211">
        <v>3</v>
      </c>
      <c r="AA199" s="211"/>
      <c r="AB199" s="211"/>
      <c r="AC199" s="212"/>
      <c r="AD199" s="212"/>
      <c r="AE199" s="212"/>
      <c r="AF199" s="338" t="s">
        <v>2888</v>
      </c>
      <c r="AG199" s="212"/>
      <c r="AH199" s="212"/>
      <c r="AI199" s="212"/>
      <c r="AJ199" s="212"/>
      <c r="AK199" s="212" t="s">
        <v>2781</v>
      </c>
      <c r="AL199" s="212" t="s">
        <v>2897</v>
      </c>
      <c r="AM199" s="212"/>
      <c r="AN199" s="212"/>
      <c r="AO199" s="212" t="s">
        <v>3014</v>
      </c>
      <c r="AP199" s="211"/>
      <c r="AQ199" s="211"/>
    </row>
    <row r="200" spans="1:43" s="96" customFormat="1" ht="15" customHeight="1" x14ac:dyDescent="0.25">
      <c r="A200" s="131" t="s">
        <v>251</v>
      </c>
      <c r="B200" s="131" t="s">
        <v>942</v>
      </c>
      <c r="C200" s="198" t="s">
        <v>1236</v>
      </c>
      <c r="D200" s="90" t="s">
        <v>121</v>
      </c>
      <c r="E200" s="109" t="s">
        <v>498</v>
      </c>
      <c r="F200" s="131" t="s">
        <v>759</v>
      </c>
      <c r="G200" s="131" t="s">
        <v>760</v>
      </c>
      <c r="H200" s="131" t="s">
        <v>1492</v>
      </c>
      <c r="I200" s="267" t="s">
        <v>252</v>
      </c>
      <c r="J200" s="183" t="s">
        <v>2279</v>
      </c>
      <c r="K200" s="131" t="s">
        <v>223</v>
      </c>
      <c r="L200" s="131"/>
      <c r="M200" s="131" t="s">
        <v>684</v>
      </c>
      <c r="N200" s="131" t="s">
        <v>253</v>
      </c>
      <c r="O200" s="131" t="s">
        <v>225</v>
      </c>
      <c r="P200" s="131"/>
      <c r="Q200" s="133" t="s">
        <v>1504</v>
      </c>
      <c r="R200" s="132">
        <v>41730</v>
      </c>
      <c r="S200" s="131" t="s">
        <v>227</v>
      </c>
      <c r="T200" s="131"/>
      <c r="U200" s="131" t="s">
        <v>1695</v>
      </c>
      <c r="V200" s="137">
        <v>41730</v>
      </c>
      <c r="W200" s="176" t="s">
        <v>2243</v>
      </c>
      <c r="X200" s="131" t="s">
        <v>680</v>
      </c>
      <c r="Y200" s="315">
        <v>42355</v>
      </c>
      <c r="Z200" s="211"/>
      <c r="AA200" s="211"/>
      <c r="AB200" s="211"/>
      <c r="AC200" s="212"/>
      <c r="AD200" s="212"/>
      <c r="AE200" s="212"/>
      <c r="AF200" s="338" t="s">
        <v>2888</v>
      </c>
      <c r="AG200" s="212"/>
      <c r="AH200" s="212"/>
      <c r="AI200" s="212"/>
      <c r="AJ200" s="212"/>
      <c r="AK200" s="212" t="s">
        <v>2785</v>
      </c>
      <c r="AL200" s="212" t="s">
        <v>2897</v>
      </c>
      <c r="AM200" s="212"/>
      <c r="AN200" s="212"/>
      <c r="AO200" s="212" t="s">
        <v>3014</v>
      </c>
      <c r="AP200" s="211"/>
      <c r="AQ200" s="211"/>
    </row>
    <row r="201" spans="1:43" s="96" customFormat="1" ht="15" customHeight="1" x14ac:dyDescent="0.25">
      <c r="A201" s="131" t="s">
        <v>251</v>
      </c>
      <c r="B201" s="131" t="s">
        <v>942</v>
      </c>
      <c r="C201" s="198" t="s">
        <v>1237</v>
      </c>
      <c r="D201" s="90" t="s">
        <v>121</v>
      </c>
      <c r="E201" s="109" t="s">
        <v>498</v>
      </c>
      <c r="F201" s="131" t="s">
        <v>759</v>
      </c>
      <c r="G201" s="131" t="s">
        <v>760</v>
      </c>
      <c r="H201" s="131" t="s">
        <v>1492</v>
      </c>
      <c r="I201" s="267" t="s">
        <v>254</v>
      </c>
      <c r="J201" s="183" t="s">
        <v>2279</v>
      </c>
      <c r="K201" s="131" t="s">
        <v>223</v>
      </c>
      <c r="L201" s="131"/>
      <c r="M201" s="131" t="s">
        <v>684</v>
      </c>
      <c r="N201" s="131" t="s">
        <v>253</v>
      </c>
      <c r="O201" s="131" t="s">
        <v>225</v>
      </c>
      <c r="P201" s="131"/>
      <c r="Q201" s="133" t="s">
        <v>1504</v>
      </c>
      <c r="R201" s="132">
        <v>41730</v>
      </c>
      <c r="S201" s="131" t="s">
        <v>227</v>
      </c>
      <c r="T201" s="131"/>
      <c r="U201" s="131" t="s">
        <v>1696</v>
      </c>
      <c r="V201" s="137">
        <v>41730</v>
      </c>
      <c r="W201" s="176" t="s">
        <v>2243</v>
      </c>
      <c r="X201" s="131" t="s">
        <v>680</v>
      </c>
      <c r="Y201" s="315">
        <v>42355</v>
      </c>
      <c r="Z201" s="211"/>
      <c r="AA201" s="211"/>
      <c r="AB201" s="211"/>
      <c r="AC201" s="212"/>
      <c r="AD201" s="212"/>
      <c r="AE201" s="212"/>
      <c r="AF201" s="338" t="s">
        <v>2888</v>
      </c>
      <c r="AG201" s="212"/>
      <c r="AH201" s="212"/>
      <c r="AI201" s="212"/>
      <c r="AJ201" s="212"/>
      <c r="AK201" s="212" t="s">
        <v>2785</v>
      </c>
      <c r="AL201" s="212" t="s">
        <v>2897</v>
      </c>
      <c r="AM201" s="212"/>
      <c r="AN201" s="212"/>
      <c r="AO201" s="212" t="s">
        <v>3014</v>
      </c>
      <c r="AP201" s="211"/>
      <c r="AQ201" s="211"/>
    </row>
    <row r="202" spans="1:43" s="96" customFormat="1" ht="15" customHeight="1" x14ac:dyDescent="0.25">
      <c r="A202" s="131" t="s">
        <v>251</v>
      </c>
      <c r="B202" s="131" t="s">
        <v>942</v>
      </c>
      <c r="C202" s="198" t="s">
        <v>1238</v>
      </c>
      <c r="D202" s="90" t="s">
        <v>121</v>
      </c>
      <c r="E202" s="109" t="s">
        <v>498</v>
      </c>
      <c r="F202" s="131" t="s">
        <v>759</v>
      </c>
      <c r="G202" s="131" t="s">
        <v>760</v>
      </c>
      <c r="H202" s="131" t="s">
        <v>1492</v>
      </c>
      <c r="I202" s="267" t="s">
        <v>255</v>
      </c>
      <c r="J202" s="183" t="s">
        <v>2279</v>
      </c>
      <c r="K202" s="131" t="s">
        <v>223</v>
      </c>
      <c r="L202" s="131"/>
      <c r="M202" s="131" t="s">
        <v>684</v>
      </c>
      <c r="N202" s="131" t="s">
        <v>253</v>
      </c>
      <c r="O202" s="131" t="s">
        <v>225</v>
      </c>
      <c r="P202" s="131"/>
      <c r="Q202" s="133" t="s">
        <v>1504</v>
      </c>
      <c r="R202" s="132">
        <v>41730</v>
      </c>
      <c r="S202" s="131" t="s">
        <v>227</v>
      </c>
      <c r="T202" s="131"/>
      <c r="U202" s="131" t="s">
        <v>1697</v>
      </c>
      <c r="V202" s="137">
        <v>41730</v>
      </c>
      <c r="W202" s="176" t="s">
        <v>2243</v>
      </c>
      <c r="X202" s="131" t="s">
        <v>680</v>
      </c>
      <c r="Y202" s="315">
        <v>42355</v>
      </c>
      <c r="Z202" s="211"/>
      <c r="AA202" s="211"/>
      <c r="AB202" s="211"/>
      <c r="AC202" s="212"/>
      <c r="AD202" s="212"/>
      <c r="AE202" s="212"/>
      <c r="AF202" s="338" t="s">
        <v>2888</v>
      </c>
      <c r="AG202" s="212"/>
      <c r="AH202" s="212"/>
      <c r="AI202" s="212"/>
      <c r="AJ202" s="212"/>
      <c r="AK202" s="212" t="s">
        <v>2785</v>
      </c>
      <c r="AL202" s="212" t="s">
        <v>2897</v>
      </c>
      <c r="AM202" s="212"/>
      <c r="AN202" s="212"/>
      <c r="AO202" s="212" t="s">
        <v>3014</v>
      </c>
      <c r="AP202" s="211"/>
      <c r="AQ202" s="211"/>
    </row>
    <row r="203" spans="1:43" s="96" customFormat="1" ht="15" customHeight="1" x14ac:dyDescent="0.25">
      <c r="A203" s="131" t="s">
        <v>251</v>
      </c>
      <c r="B203" s="131" t="s">
        <v>942</v>
      </c>
      <c r="C203" s="198" t="s">
        <v>1239</v>
      </c>
      <c r="D203" s="90" t="s">
        <v>121</v>
      </c>
      <c r="E203" s="109" t="s">
        <v>498</v>
      </c>
      <c r="F203" s="131" t="s">
        <v>759</v>
      </c>
      <c r="G203" s="131" t="s">
        <v>760</v>
      </c>
      <c r="H203" s="131" t="s">
        <v>1492</v>
      </c>
      <c r="I203" s="267" t="s">
        <v>256</v>
      </c>
      <c r="J203" s="183" t="s">
        <v>2279</v>
      </c>
      <c r="K203" s="131" t="s">
        <v>223</v>
      </c>
      <c r="L203" s="131"/>
      <c r="M203" s="131" t="s">
        <v>684</v>
      </c>
      <c r="N203" s="131" t="s">
        <v>253</v>
      </c>
      <c r="O203" s="131" t="s">
        <v>225</v>
      </c>
      <c r="P203" s="131"/>
      <c r="Q203" s="133" t="s">
        <v>1504</v>
      </c>
      <c r="R203" s="132">
        <v>41730</v>
      </c>
      <c r="S203" s="131" t="s">
        <v>227</v>
      </c>
      <c r="T203" s="131"/>
      <c r="U203" s="131" t="s">
        <v>1698</v>
      </c>
      <c r="V203" s="137">
        <v>41730</v>
      </c>
      <c r="W203" s="176" t="s">
        <v>2243</v>
      </c>
      <c r="X203" s="131" t="s">
        <v>680</v>
      </c>
      <c r="Y203" s="315">
        <v>42355</v>
      </c>
      <c r="Z203" s="211"/>
      <c r="AA203" s="211"/>
      <c r="AB203" s="211"/>
      <c r="AC203" s="212"/>
      <c r="AD203" s="212"/>
      <c r="AE203" s="212"/>
      <c r="AF203" s="338" t="s">
        <v>2888</v>
      </c>
      <c r="AG203" s="212"/>
      <c r="AH203" s="212"/>
      <c r="AI203" s="212"/>
      <c r="AJ203" s="212"/>
      <c r="AK203" s="212" t="s">
        <v>2785</v>
      </c>
      <c r="AL203" s="212" t="s">
        <v>2897</v>
      </c>
      <c r="AM203" s="212"/>
      <c r="AN203" s="212"/>
      <c r="AO203" s="212" t="s">
        <v>3014</v>
      </c>
      <c r="AP203" s="211"/>
      <c r="AQ203" s="211"/>
    </row>
    <row r="204" spans="1:43" s="96" customFormat="1" ht="15" customHeight="1" x14ac:dyDescent="0.25">
      <c r="A204" s="131" t="s">
        <v>251</v>
      </c>
      <c r="B204" s="131" t="s">
        <v>942</v>
      </c>
      <c r="C204" s="198" t="s">
        <v>1240</v>
      </c>
      <c r="D204" s="90" t="s">
        <v>121</v>
      </c>
      <c r="E204" s="109" t="s">
        <v>498</v>
      </c>
      <c r="F204" s="131" t="s">
        <v>759</v>
      </c>
      <c r="G204" s="131" t="s">
        <v>760</v>
      </c>
      <c r="H204" s="131" t="s">
        <v>1492</v>
      </c>
      <c r="I204" s="267" t="s">
        <v>257</v>
      </c>
      <c r="J204" s="183" t="s">
        <v>2281</v>
      </c>
      <c r="K204" s="131" t="s">
        <v>223</v>
      </c>
      <c r="L204" s="131"/>
      <c r="M204" s="131" t="s">
        <v>684</v>
      </c>
      <c r="N204" s="131" t="s">
        <v>258</v>
      </c>
      <c r="O204" s="131" t="s">
        <v>225</v>
      </c>
      <c r="P204" s="131"/>
      <c r="Q204" s="133" t="s">
        <v>1504</v>
      </c>
      <c r="R204" s="132">
        <v>41730</v>
      </c>
      <c r="S204" s="131" t="s">
        <v>227</v>
      </c>
      <c r="T204" s="131"/>
      <c r="U204" s="131" t="s">
        <v>1699</v>
      </c>
      <c r="V204" s="137">
        <v>41730</v>
      </c>
      <c r="W204" s="176" t="s">
        <v>2243</v>
      </c>
      <c r="X204" s="131" t="s">
        <v>680</v>
      </c>
      <c r="Y204" s="315">
        <v>42355</v>
      </c>
      <c r="Z204" s="211">
        <v>3</v>
      </c>
      <c r="AA204" s="211"/>
      <c r="AB204" s="211"/>
      <c r="AC204" s="212"/>
      <c r="AD204" s="212"/>
      <c r="AE204" s="212"/>
      <c r="AF204" s="338" t="s">
        <v>2888</v>
      </c>
      <c r="AG204" s="212"/>
      <c r="AH204" s="212"/>
      <c r="AI204" s="212"/>
      <c r="AJ204" s="212"/>
      <c r="AK204" s="212" t="s">
        <v>3045</v>
      </c>
      <c r="AL204" s="212"/>
      <c r="AM204" s="212"/>
      <c r="AN204" s="212"/>
      <c r="AO204" s="212" t="s">
        <v>3014</v>
      </c>
      <c r="AP204" s="211"/>
      <c r="AQ204" s="211"/>
    </row>
    <row r="205" spans="1:43" s="96" customFormat="1" ht="15" customHeight="1" x14ac:dyDescent="0.25">
      <c r="A205" s="131" t="s">
        <v>251</v>
      </c>
      <c r="B205" s="131" t="s">
        <v>942</v>
      </c>
      <c r="C205" s="198" t="s">
        <v>1241</v>
      </c>
      <c r="D205" s="90" t="s">
        <v>121</v>
      </c>
      <c r="E205" s="109" t="s">
        <v>498</v>
      </c>
      <c r="F205" s="131" t="s">
        <v>759</v>
      </c>
      <c r="G205" s="131" t="s">
        <v>760</v>
      </c>
      <c r="H205" s="131" t="s">
        <v>1492</v>
      </c>
      <c r="I205" s="267" t="s">
        <v>259</v>
      </c>
      <c r="J205" s="183" t="s">
        <v>2281</v>
      </c>
      <c r="K205" s="131" t="s">
        <v>223</v>
      </c>
      <c r="L205" s="131"/>
      <c r="M205" s="131" t="s">
        <v>684</v>
      </c>
      <c r="N205" s="131" t="s">
        <v>258</v>
      </c>
      <c r="O205" s="131" t="s">
        <v>225</v>
      </c>
      <c r="P205" s="131"/>
      <c r="Q205" s="133" t="s">
        <v>1504</v>
      </c>
      <c r="R205" s="132">
        <v>41730</v>
      </c>
      <c r="S205" s="131" t="s">
        <v>227</v>
      </c>
      <c r="T205" s="131"/>
      <c r="U205" s="131" t="s">
        <v>1700</v>
      </c>
      <c r="V205" s="137">
        <v>41730</v>
      </c>
      <c r="W205" s="176" t="s">
        <v>2243</v>
      </c>
      <c r="X205" s="131" t="s">
        <v>680</v>
      </c>
      <c r="Y205" s="315">
        <v>42355</v>
      </c>
      <c r="Z205" s="211">
        <v>3</v>
      </c>
      <c r="AA205" s="211"/>
      <c r="AB205" s="211"/>
      <c r="AC205" s="212"/>
      <c r="AD205" s="212"/>
      <c r="AE205" s="212"/>
      <c r="AF205" s="338" t="s">
        <v>2888</v>
      </c>
      <c r="AG205" s="212"/>
      <c r="AH205" s="212"/>
      <c r="AI205" s="212"/>
      <c r="AJ205" s="212"/>
      <c r="AK205" s="212" t="s">
        <v>3045</v>
      </c>
      <c r="AL205" s="212"/>
      <c r="AM205" s="212"/>
      <c r="AN205" s="212"/>
      <c r="AO205" s="212" t="s">
        <v>3014</v>
      </c>
      <c r="AP205" s="211"/>
      <c r="AQ205" s="211"/>
    </row>
    <row r="206" spans="1:43" s="96" customFormat="1" ht="15" customHeight="1" x14ac:dyDescent="0.25">
      <c r="A206" s="131" t="s">
        <v>251</v>
      </c>
      <c r="B206" s="131" t="s">
        <v>942</v>
      </c>
      <c r="C206" s="198" t="s">
        <v>1242</v>
      </c>
      <c r="D206" s="90" t="s">
        <v>121</v>
      </c>
      <c r="E206" s="109" t="s">
        <v>498</v>
      </c>
      <c r="F206" s="131" t="s">
        <v>759</v>
      </c>
      <c r="G206" s="131" t="s">
        <v>760</v>
      </c>
      <c r="H206" s="131" t="s">
        <v>1492</v>
      </c>
      <c r="I206" s="267" t="s">
        <v>260</v>
      </c>
      <c r="J206" s="183" t="s">
        <v>2281</v>
      </c>
      <c r="K206" s="131" t="s">
        <v>223</v>
      </c>
      <c r="L206" s="131"/>
      <c r="M206" s="131" t="s">
        <v>684</v>
      </c>
      <c r="N206" s="131" t="s">
        <v>258</v>
      </c>
      <c r="O206" s="131" t="s">
        <v>225</v>
      </c>
      <c r="P206" s="131"/>
      <c r="Q206" s="133" t="s">
        <v>1504</v>
      </c>
      <c r="R206" s="132">
        <v>41730</v>
      </c>
      <c r="S206" s="131" t="s">
        <v>227</v>
      </c>
      <c r="T206" s="131"/>
      <c r="U206" s="131" t="s">
        <v>1701</v>
      </c>
      <c r="V206" s="137">
        <v>41730</v>
      </c>
      <c r="W206" s="176" t="s">
        <v>2243</v>
      </c>
      <c r="X206" s="131" t="s">
        <v>680</v>
      </c>
      <c r="Y206" s="315">
        <v>42355</v>
      </c>
      <c r="Z206" s="211">
        <v>3</v>
      </c>
      <c r="AA206" s="211"/>
      <c r="AB206" s="211"/>
      <c r="AC206" s="212"/>
      <c r="AD206" s="212"/>
      <c r="AE206" s="212"/>
      <c r="AF206" s="338" t="s">
        <v>2888</v>
      </c>
      <c r="AG206" s="212"/>
      <c r="AH206" s="212"/>
      <c r="AI206" s="212"/>
      <c r="AJ206" s="212"/>
      <c r="AK206" s="212" t="s">
        <v>3045</v>
      </c>
      <c r="AL206" s="212"/>
      <c r="AM206" s="212"/>
      <c r="AN206" s="212"/>
      <c r="AO206" s="212" t="s">
        <v>3014</v>
      </c>
      <c r="AP206" s="211"/>
      <c r="AQ206" s="211"/>
    </row>
    <row r="207" spans="1:43" s="96" customFormat="1" ht="15" customHeight="1" x14ac:dyDescent="0.25">
      <c r="A207" s="131" t="s">
        <v>251</v>
      </c>
      <c r="B207" s="131" t="s">
        <v>942</v>
      </c>
      <c r="C207" s="198" t="s">
        <v>1243</v>
      </c>
      <c r="D207" s="90" t="s">
        <v>121</v>
      </c>
      <c r="E207" s="109" t="s">
        <v>498</v>
      </c>
      <c r="F207" s="131" t="s">
        <v>759</v>
      </c>
      <c r="G207" s="131" t="s">
        <v>760</v>
      </c>
      <c r="H207" s="131" t="s">
        <v>1492</v>
      </c>
      <c r="I207" s="267" t="s">
        <v>261</v>
      </c>
      <c r="J207" s="183" t="s">
        <v>2281</v>
      </c>
      <c r="K207" s="131" t="s">
        <v>223</v>
      </c>
      <c r="L207" s="131"/>
      <c r="M207" s="131" t="s">
        <v>684</v>
      </c>
      <c r="N207" s="131" t="s">
        <v>258</v>
      </c>
      <c r="O207" s="131" t="s">
        <v>225</v>
      </c>
      <c r="P207" s="131"/>
      <c r="Q207" s="133" t="s">
        <v>1504</v>
      </c>
      <c r="R207" s="132">
        <v>41730</v>
      </c>
      <c r="S207" s="131" t="s">
        <v>227</v>
      </c>
      <c r="T207" s="131"/>
      <c r="U207" s="131" t="s">
        <v>1702</v>
      </c>
      <c r="V207" s="137">
        <v>41730</v>
      </c>
      <c r="W207" s="176" t="s">
        <v>2243</v>
      </c>
      <c r="X207" s="131" t="s">
        <v>680</v>
      </c>
      <c r="Y207" s="315">
        <v>42355</v>
      </c>
      <c r="Z207" s="211">
        <v>3</v>
      </c>
      <c r="AA207" s="211"/>
      <c r="AB207" s="211"/>
      <c r="AC207" s="212"/>
      <c r="AD207" s="212"/>
      <c r="AE207" s="212"/>
      <c r="AF207" s="338" t="s">
        <v>2888</v>
      </c>
      <c r="AG207" s="212"/>
      <c r="AH207" s="212"/>
      <c r="AI207" s="212"/>
      <c r="AJ207" s="212"/>
      <c r="AK207" s="212" t="s">
        <v>3045</v>
      </c>
      <c r="AL207" s="212"/>
      <c r="AM207" s="212"/>
      <c r="AN207" s="212"/>
      <c r="AO207" s="212" t="s">
        <v>3014</v>
      </c>
      <c r="AP207" s="211"/>
      <c r="AQ207" s="211"/>
    </row>
    <row r="208" spans="1:43" s="96" customFormat="1" ht="15" customHeight="1" x14ac:dyDescent="0.25">
      <c r="A208" s="131" t="s">
        <v>251</v>
      </c>
      <c r="B208" s="131" t="s">
        <v>942</v>
      </c>
      <c r="C208" s="198" t="s">
        <v>1244</v>
      </c>
      <c r="D208" s="90" t="s">
        <v>121</v>
      </c>
      <c r="E208" s="109" t="s">
        <v>498</v>
      </c>
      <c r="F208" s="131" t="s">
        <v>759</v>
      </c>
      <c r="G208" s="131" t="s">
        <v>760</v>
      </c>
      <c r="H208" s="131" t="s">
        <v>1492</v>
      </c>
      <c r="I208" s="267" t="s">
        <v>262</v>
      </c>
      <c r="J208" s="183" t="s">
        <v>2280</v>
      </c>
      <c r="K208" s="131" t="s">
        <v>223</v>
      </c>
      <c r="L208" s="131"/>
      <c r="M208" s="131" t="s">
        <v>684</v>
      </c>
      <c r="N208" s="131" t="s">
        <v>224</v>
      </c>
      <c r="O208" s="131" t="s">
        <v>225</v>
      </c>
      <c r="P208" s="131"/>
      <c r="Q208" s="133" t="s">
        <v>1504</v>
      </c>
      <c r="R208" s="132">
        <v>41730</v>
      </c>
      <c r="S208" s="131" t="s">
        <v>227</v>
      </c>
      <c r="T208" s="131"/>
      <c r="U208" s="131" t="s">
        <v>1703</v>
      </c>
      <c r="V208" s="137">
        <v>41730</v>
      </c>
      <c r="W208" s="176" t="s">
        <v>2243</v>
      </c>
      <c r="X208" s="131" t="s">
        <v>680</v>
      </c>
      <c r="Y208" s="315">
        <v>42355</v>
      </c>
      <c r="Z208" s="211"/>
      <c r="AA208" s="211"/>
      <c r="AB208" s="211"/>
      <c r="AC208" s="212"/>
      <c r="AD208" s="212"/>
      <c r="AE208" s="212"/>
      <c r="AF208" s="338" t="s">
        <v>2888</v>
      </c>
      <c r="AG208" s="212"/>
      <c r="AH208" s="212"/>
      <c r="AI208" s="212"/>
      <c r="AJ208" s="212"/>
      <c r="AK208" s="212" t="s">
        <v>3045</v>
      </c>
      <c r="AL208" s="212"/>
      <c r="AM208" s="212"/>
      <c r="AN208" s="212"/>
      <c r="AO208" s="212" t="s">
        <v>3014</v>
      </c>
      <c r="AP208" s="211"/>
      <c r="AQ208" s="211"/>
    </row>
    <row r="209" spans="1:43" s="96" customFormat="1" ht="15" customHeight="1" x14ac:dyDescent="0.25">
      <c r="A209" s="131" t="s">
        <v>251</v>
      </c>
      <c r="B209" s="131" t="s">
        <v>942</v>
      </c>
      <c r="C209" s="198" t="s">
        <v>1245</v>
      </c>
      <c r="D209" s="90" t="s">
        <v>121</v>
      </c>
      <c r="E209" s="109" t="s">
        <v>498</v>
      </c>
      <c r="F209" s="131" t="s">
        <v>759</v>
      </c>
      <c r="G209" s="131" t="s">
        <v>760</v>
      </c>
      <c r="H209" s="131" t="s">
        <v>1492</v>
      </c>
      <c r="I209" s="267" t="s">
        <v>263</v>
      </c>
      <c r="J209" s="183" t="s">
        <v>2280</v>
      </c>
      <c r="K209" s="131" t="s">
        <v>223</v>
      </c>
      <c r="L209" s="131"/>
      <c r="M209" s="131" t="s">
        <v>684</v>
      </c>
      <c r="N209" s="131" t="s">
        <v>224</v>
      </c>
      <c r="O209" s="131" t="s">
        <v>225</v>
      </c>
      <c r="P209" s="131"/>
      <c r="Q209" s="133" t="s">
        <v>1504</v>
      </c>
      <c r="R209" s="132">
        <v>41730</v>
      </c>
      <c r="S209" s="131" t="s">
        <v>227</v>
      </c>
      <c r="T209" s="131"/>
      <c r="U209" s="131" t="s">
        <v>1704</v>
      </c>
      <c r="V209" s="137">
        <v>41730</v>
      </c>
      <c r="W209" s="176" t="s">
        <v>2243</v>
      </c>
      <c r="X209" s="131" t="s">
        <v>680</v>
      </c>
      <c r="Y209" s="315">
        <v>42355</v>
      </c>
      <c r="Z209" s="211"/>
      <c r="AA209" s="211"/>
      <c r="AB209" s="211"/>
      <c r="AC209" s="212"/>
      <c r="AD209" s="212"/>
      <c r="AE209" s="212"/>
      <c r="AF209" s="338" t="s">
        <v>2888</v>
      </c>
      <c r="AG209" s="212"/>
      <c r="AH209" s="212"/>
      <c r="AI209" s="212"/>
      <c r="AJ209" s="212"/>
      <c r="AK209" s="212" t="s">
        <v>3045</v>
      </c>
      <c r="AL209" s="212"/>
      <c r="AM209" s="212"/>
      <c r="AN209" s="212"/>
      <c r="AO209" s="212" t="s">
        <v>3014</v>
      </c>
      <c r="AP209" s="211"/>
      <c r="AQ209" s="211"/>
    </row>
    <row r="210" spans="1:43" s="96" customFormat="1" ht="15" customHeight="1" x14ac:dyDescent="0.25">
      <c r="A210" s="131" t="s">
        <v>251</v>
      </c>
      <c r="B210" s="131" t="s">
        <v>942</v>
      </c>
      <c r="C210" s="198" t="s">
        <v>1246</v>
      </c>
      <c r="D210" s="90" t="s">
        <v>121</v>
      </c>
      <c r="E210" s="109" t="s">
        <v>498</v>
      </c>
      <c r="F210" s="131" t="s">
        <v>759</v>
      </c>
      <c r="G210" s="131" t="s">
        <v>760</v>
      </c>
      <c r="H210" s="131" t="s">
        <v>1492</v>
      </c>
      <c r="I210" s="267" t="s">
        <v>264</v>
      </c>
      <c r="J210" s="183" t="s">
        <v>2280</v>
      </c>
      <c r="K210" s="131" t="s">
        <v>223</v>
      </c>
      <c r="L210" s="131"/>
      <c r="M210" s="131" t="s">
        <v>684</v>
      </c>
      <c r="N210" s="131" t="s">
        <v>224</v>
      </c>
      <c r="O210" s="131" t="s">
        <v>225</v>
      </c>
      <c r="P210" s="131"/>
      <c r="Q210" s="133" t="s">
        <v>1504</v>
      </c>
      <c r="R210" s="132">
        <v>41730</v>
      </c>
      <c r="S210" s="131" t="s">
        <v>227</v>
      </c>
      <c r="T210" s="131"/>
      <c r="U210" s="131" t="s">
        <v>1705</v>
      </c>
      <c r="V210" s="137">
        <v>41730</v>
      </c>
      <c r="W210" s="176" t="s">
        <v>2243</v>
      </c>
      <c r="X210" s="131" t="s">
        <v>680</v>
      </c>
      <c r="Y210" s="315">
        <v>42355</v>
      </c>
      <c r="Z210" s="211"/>
      <c r="AA210" s="211"/>
      <c r="AB210" s="211"/>
      <c r="AC210" s="212"/>
      <c r="AD210" s="212"/>
      <c r="AE210" s="212"/>
      <c r="AF210" s="338" t="s">
        <v>2888</v>
      </c>
      <c r="AG210" s="212"/>
      <c r="AH210" s="212"/>
      <c r="AI210" s="212"/>
      <c r="AJ210" s="212"/>
      <c r="AK210" s="212" t="s">
        <v>3045</v>
      </c>
      <c r="AL210" s="212"/>
      <c r="AM210" s="212"/>
      <c r="AN210" s="212"/>
      <c r="AO210" s="212" t="s">
        <v>3014</v>
      </c>
      <c r="AP210" s="211"/>
      <c r="AQ210" s="211"/>
    </row>
    <row r="211" spans="1:43" s="96" customFormat="1" ht="15" customHeight="1" x14ac:dyDescent="0.25">
      <c r="A211" s="131" t="s">
        <v>251</v>
      </c>
      <c r="B211" s="131" t="s">
        <v>942</v>
      </c>
      <c r="C211" s="198" t="s">
        <v>1247</v>
      </c>
      <c r="D211" s="90" t="s">
        <v>121</v>
      </c>
      <c r="E211" s="109" t="s">
        <v>498</v>
      </c>
      <c r="F211" s="131" t="s">
        <v>759</v>
      </c>
      <c r="G211" s="131" t="s">
        <v>760</v>
      </c>
      <c r="H211" s="131" t="s">
        <v>1492</v>
      </c>
      <c r="I211" s="267" t="s">
        <v>265</v>
      </c>
      <c r="J211" s="183" t="s">
        <v>2280</v>
      </c>
      <c r="K211" s="131" t="s">
        <v>223</v>
      </c>
      <c r="L211" s="131"/>
      <c r="M211" s="131" t="s">
        <v>684</v>
      </c>
      <c r="N211" s="131" t="s">
        <v>224</v>
      </c>
      <c r="O211" s="131" t="s">
        <v>225</v>
      </c>
      <c r="P211" s="131"/>
      <c r="Q211" s="133" t="s">
        <v>1504</v>
      </c>
      <c r="R211" s="132">
        <v>41730</v>
      </c>
      <c r="S211" s="131" t="s">
        <v>227</v>
      </c>
      <c r="T211" s="131"/>
      <c r="U211" s="131" t="s">
        <v>1706</v>
      </c>
      <c r="V211" s="137">
        <v>41730</v>
      </c>
      <c r="W211" s="176" t="s">
        <v>2243</v>
      </c>
      <c r="X211" s="131" t="s">
        <v>680</v>
      </c>
      <c r="Y211" s="315">
        <v>42355</v>
      </c>
      <c r="Z211" s="211"/>
      <c r="AA211" s="211"/>
      <c r="AB211" s="211"/>
      <c r="AC211" s="212"/>
      <c r="AD211" s="212"/>
      <c r="AE211" s="212"/>
      <c r="AF211" s="338" t="s">
        <v>2888</v>
      </c>
      <c r="AG211" s="212"/>
      <c r="AH211" s="212"/>
      <c r="AI211" s="212"/>
      <c r="AJ211" s="212"/>
      <c r="AK211" s="212" t="s">
        <v>3045</v>
      </c>
      <c r="AL211" s="212"/>
      <c r="AM211" s="212"/>
      <c r="AN211" s="212"/>
      <c r="AO211" s="212" t="s">
        <v>3014</v>
      </c>
      <c r="AP211" s="211"/>
      <c r="AQ211" s="211"/>
    </row>
    <row r="212" spans="1:43" s="96" customFormat="1" ht="15" customHeight="1" x14ac:dyDescent="0.25">
      <c r="A212" s="131"/>
      <c r="B212" s="131"/>
      <c r="C212" s="198" t="s">
        <v>1712</v>
      </c>
      <c r="D212" s="90" t="s">
        <v>1519</v>
      </c>
      <c r="E212" s="109" t="s">
        <v>2295</v>
      </c>
      <c r="F212" s="131" t="s">
        <v>718</v>
      </c>
      <c r="G212" s="131" t="s">
        <v>720</v>
      </c>
      <c r="H212" s="131" t="s">
        <v>1482</v>
      </c>
      <c r="I212" s="267" t="s">
        <v>1707</v>
      </c>
      <c r="J212" s="397" t="s">
        <v>2293</v>
      </c>
      <c r="K212" s="131" t="s">
        <v>223</v>
      </c>
      <c r="L212" s="131"/>
      <c r="M212" s="131" t="s">
        <v>1708</v>
      </c>
      <c r="N212" s="131" t="s">
        <v>1709</v>
      </c>
      <c r="O212" s="131" t="s">
        <v>1710</v>
      </c>
      <c r="P212" s="131"/>
      <c r="Q212" s="98" t="s">
        <v>121</v>
      </c>
      <c r="R212" s="133"/>
      <c r="S212" s="131"/>
      <c r="T212" s="131"/>
      <c r="U212" s="131" t="s">
        <v>1711</v>
      </c>
      <c r="V212" s="137">
        <v>41872</v>
      </c>
      <c r="W212" s="176" t="s">
        <v>2243</v>
      </c>
      <c r="X212" s="131" t="s">
        <v>680</v>
      </c>
      <c r="Y212" s="317"/>
      <c r="Z212" s="211">
        <v>3</v>
      </c>
      <c r="AA212" s="211"/>
      <c r="AB212" s="211"/>
      <c r="AC212" s="212"/>
      <c r="AD212" s="212"/>
      <c r="AE212" s="212"/>
      <c r="AF212" s="338" t="s">
        <v>2888</v>
      </c>
      <c r="AG212" s="212"/>
      <c r="AH212" s="212"/>
      <c r="AI212" s="212"/>
      <c r="AJ212" s="212"/>
      <c r="AK212" s="212" t="s">
        <v>3042</v>
      </c>
      <c r="AL212" s="212" t="s">
        <v>2904</v>
      </c>
      <c r="AM212" s="212"/>
      <c r="AN212" s="212"/>
      <c r="AO212" s="212" t="s">
        <v>3014</v>
      </c>
      <c r="AP212" s="211"/>
      <c r="AQ212" s="211"/>
    </row>
    <row r="213" spans="1:43" s="96" customFormat="1" ht="15" customHeight="1" x14ac:dyDescent="0.25">
      <c r="A213" s="131"/>
      <c r="B213" s="131"/>
      <c r="C213" s="198" t="s">
        <v>1714</v>
      </c>
      <c r="D213" s="90" t="s">
        <v>1519</v>
      </c>
      <c r="E213" s="109" t="s">
        <v>2295</v>
      </c>
      <c r="F213" s="131" t="s">
        <v>718</v>
      </c>
      <c r="G213" s="131" t="s">
        <v>720</v>
      </c>
      <c r="H213" s="131" t="s">
        <v>1482</v>
      </c>
      <c r="I213" s="267" t="s">
        <v>1707</v>
      </c>
      <c r="J213" s="397" t="s">
        <v>2293</v>
      </c>
      <c r="K213" s="131" t="s">
        <v>223</v>
      </c>
      <c r="L213" s="131"/>
      <c r="M213" s="131" t="s">
        <v>1708</v>
      </c>
      <c r="N213" s="131">
        <v>2013</v>
      </c>
      <c r="O213" s="131" t="s">
        <v>1710</v>
      </c>
      <c r="P213" s="131"/>
      <c r="Q213" s="98" t="s">
        <v>121</v>
      </c>
      <c r="R213" s="133"/>
      <c r="S213" s="131"/>
      <c r="T213" s="131"/>
      <c r="U213" s="131" t="s">
        <v>1713</v>
      </c>
      <c r="V213" s="137">
        <v>41872</v>
      </c>
      <c r="W213" s="176" t="s">
        <v>2243</v>
      </c>
      <c r="X213" s="131" t="s">
        <v>680</v>
      </c>
      <c r="Y213" s="317"/>
      <c r="Z213" s="211">
        <v>3</v>
      </c>
      <c r="AA213" s="211"/>
      <c r="AB213" s="211"/>
      <c r="AC213" s="212"/>
      <c r="AD213" s="212"/>
      <c r="AE213" s="212"/>
      <c r="AF213" s="338" t="s">
        <v>2888</v>
      </c>
      <c r="AG213" s="212"/>
      <c r="AH213" s="212"/>
      <c r="AI213" s="212"/>
      <c r="AJ213" s="212"/>
      <c r="AK213" s="212" t="s">
        <v>3042</v>
      </c>
      <c r="AL213" s="212" t="s">
        <v>2904</v>
      </c>
      <c r="AM213" s="212"/>
      <c r="AN213" s="212"/>
      <c r="AO213" s="212" t="s">
        <v>3014</v>
      </c>
      <c r="AP213" s="211"/>
      <c r="AQ213" s="211"/>
    </row>
    <row r="214" spans="1:43" s="96" customFormat="1" ht="15" customHeight="1" x14ac:dyDescent="0.25">
      <c r="A214" s="131"/>
      <c r="B214" s="131"/>
      <c r="C214" s="198" t="s">
        <v>1716</v>
      </c>
      <c r="D214" s="90" t="s">
        <v>1519</v>
      </c>
      <c r="E214" s="109" t="s">
        <v>2295</v>
      </c>
      <c r="F214" s="131" t="s">
        <v>718</v>
      </c>
      <c r="G214" s="131" t="s">
        <v>720</v>
      </c>
      <c r="H214" s="131" t="s">
        <v>1482</v>
      </c>
      <c r="I214" s="267" t="s">
        <v>1707</v>
      </c>
      <c r="J214" s="397" t="s">
        <v>2293</v>
      </c>
      <c r="K214" s="131" t="s">
        <v>223</v>
      </c>
      <c r="L214" s="131"/>
      <c r="M214" s="131" t="s">
        <v>1708</v>
      </c>
      <c r="N214" s="131">
        <v>2012</v>
      </c>
      <c r="O214" s="131" t="s">
        <v>1710</v>
      </c>
      <c r="P214" s="131"/>
      <c r="Q214" s="98" t="s">
        <v>121</v>
      </c>
      <c r="R214" s="133"/>
      <c r="S214" s="131"/>
      <c r="T214" s="131"/>
      <c r="U214" s="131" t="s">
        <v>1715</v>
      </c>
      <c r="V214" s="137">
        <v>41872</v>
      </c>
      <c r="W214" s="176" t="s">
        <v>2243</v>
      </c>
      <c r="X214" s="131" t="s">
        <v>680</v>
      </c>
      <c r="Y214" s="317"/>
      <c r="Z214" s="211">
        <v>3</v>
      </c>
      <c r="AA214" s="211"/>
      <c r="AB214" s="211"/>
      <c r="AC214" s="212"/>
      <c r="AD214" s="212"/>
      <c r="AE214" s="212"/>
      <c r="AF214" s="338" t="s">
        <v>2888</v>
      </c>
      <c r="AG214" s="212"/>
      <c r="AH214" s="212"/>
      <c r="AI214" s="212"/>
      <c r="AJ214" s="212"/>
      <c r="AK214" s="212" t="s">
        <v>3042</v>
      </c>
      <c r="AL214" s="212" t="s">
        <v>2904</v>
      </c>
      <c r="AM214" s="212"/>
      <c r="AN214" s="212"/>
      <c r="AO214" s="212" t="s">
        <v>3014</v>
      </c>
      <c r="AP214" s="211"/>
      <c r="AQ214" s="211"/>
    </row>
    <row r="215" spans="1:43" s="96" customFormat="1" ht="15" customHeight="1" x14ac:dyDescent="0.25">
      <c r="A215" s="131"/>
      <c r="B215" s="131"/>
      <c r="C215" s="198" t="s">
        <v>1718</v>
      </c>
      <c r="D215" s="90" t="s">
        <v>1519</v>
      </c>
      <c r="E215" s="109" t="s">
        <v>2295</v>
      </c>
      <c r="F215" s="131" t="s">
        <v>718</v>
      </c>
      <c r="G215" s="131" t="s">
        <v>720</v>
      </c>
      <c r="H215" s="131" t="s">
        <v>1482</v>
      </c>
      <c r="I215" s="267" t="s">
        <v>1707</v>
      </c>
      <c r="J215" s="397" t="s">
        <v>2293</v>
      </c>
      <c r="K215" s="131" t="s">
        <v>223</v>
      </c>
      <c r="L215" s="131"/>
      <c r="M215" s="131" t="s">
        <v>1708</v>
      </c>
      <c r="N215" s="131">
        <v>2011</v>
      </c>
      <c r="O215" s="131" t="s">
        <v>1710</v>
      </c>
      <c r="P215" s="131"/>
      <c r="Q215" s="98" t="s">
        <v>121</v>
      </c>
      <c r="R215" s="133"/>
      <c r="S215" s="131"/>
      <c r="T215" s="131"/>
      <c r="U215" s="131" t="s">
        <v>1717</v>
      </c>
      <c r="V215" s="137">
        <v>41872</v>
      </c>
      <c r="W215" s="176" t="s">
        <v>2243</v>
      </c>
      <c r="X215" s="131" t="s">
        <v>680</v>
      </c>
      <c r="Y215" s="317"/>
      <c r="Z215" s="211">
        <v>3</v>
      </c>
      <c r="AA215" s="211"/>
      <c r="AB215" s="211"/>
      <c r="AC215" s="212"/>
      <c r="AD215" s="212"/>
      <c r="AE215" s="212"/>
      <c r="AF215" s="338" t="s">
        <v>2888</v>
      </c>
      <c r="AG215" s="212"/>
      <c r="AH215" s="212"/>
      <c r="AI215" s="212"/>
      <c r="AJ215" s="212"/>
      <c r="AK215" s="212" t="s">
        <v>3042</v>
      </c>
      <c r="AL215" s="212" t="s">
        <v>2904</v>
      </c>
      <c r="AM215" s="212"/>
      <c r="AN215" s="212"/>
      <c r="AO215" s="212" t="s">
        <v>3014</v>
      </c>
      <c r="AP215" s="211"/>
      <c r="AQ215" s="211"/>
    </row>
    <row r="216" spans="1:43" s="96" customFormat="1" ht="15" customHeight="1" x14ac:dyDescent="0.25">
      <c r="A216" s="131"/>
      <c r="B216" s="131"/>
      <c r="C216" s="198" t="s">
        <v>1720</v>
      </c>
      <c r="D216" s="90" t="s">
        <v>1519</v>
      </c>
      <c r="E216" s="109" t="s">
        <v>2295</v>
      </c>
      <c r="F216" s="131" t="s">
        <v>718</v>
      </c>
      <c r="G216" s="131" t="s">
        <v>720</v>
      </c>
      <c r="H216" s="131" t="s">
        <v>1482</v>
      </c>
      <c r="I216" s="267" t="s">
        <v>1707</v>
      </c>
      <c r="J216" s="397" t="s">
        <v>2293</v>
      </c>
      <c r="K216" s="131" t="s">
        <v>223</v>
      </c>
      <c r="L216" s="131"/>
      <c r="M216" s="131" t="s">
        <v>1708</v>
      </c>
      <c r="N216" s="131">
        <v>2010</v>
      </c>
      <c r="O216" s="131" t="s">
        <v>1710</v>
      </c>
      <c r="P216" s="131"/>
      <c r="Q216" s="98" t="s">
        <v>121</v>
      </c>
      <c r="R216" s="133"/>
      <c r="S216" s="131"/>
      <c r="T216" s="131"/>
      <c r="U216" s="131" t="s">
        <v>1719</v>
      </c>
      <c r="V216" s="137">
        <v>41872</v>
      </c>
      <c r="W216" s="176" t="s">
        <v>2243</v>
      </c>
      <c r="X216" s="131" t="s">
        <v>680</v>
      </c>
      <c r="Y216" s="317"/>
      <c r="Z216" s="211">
        <v>3</v>
      </c>
      <c r="AA216" s="211"/>
      <c r="AB216" s="211"/>
      <c r="AC216" s="212"/>
      <c r="AD216" s="212"/>
      <c r="AE216" s="212"/>
      <c r="AF216" s="338" t="s">
        <v>2888</v>
      </c>
      <c r="AG216" s="212"/>
      <c r="AH216" s="212"/>
      <c r="AI216" s="212"/>
      <c r="AJ216" s="212"/>
      <c r="AK216" s="212" t="s">
        <v>3042</v>
      </c>
      <c r="AL216" s="212" t="s">
        <v>2904</v>
      </c>
      <c r="AM216" s="212"/>
      <c r="AN216" s="212"/>
      <c r="AO216" s="212" t="s">
        <v>3014</v>
      </c>
      <c r="AP216" s="211"/>
      <c r="AQ216" s="211"/>
    </row>
    <row r="217" spans="1:43" s="96" customFormat="1" ht="15" customHeight="1" x14ac:dyDescent="0.25">
      <c r="A217" s="131"/>
      <c r="B217" s="131"/>
      <c r="C217" s="198" t="s">
        <v>1722</v>
      </c>
      <c r="D217" s="90" t="s">
        <v>1519</v>
      </c>
      <c r="E217" s="109" t="s">
        <v>2295</v>
      </c>
      <c r="F217" s="131" t="s">
        <v>718</v>
      </c>
      <c r="G217" s="131" t="s">
        <v>720</v>
      </c>
      <c r="H217" s="131" t="s">
        <v>1482</v>
      </c>
      <c r="I217" s="267" t="s">
        <v>1707</v>
      </c>
      <c r="J217" s="397" t="s">
        <v>2293</v>
      </c>
      <c r="K217" s="131" t="s">
        <v>223</v>
      </c>
      <c r="L217" s="131"/>
      <c r="M217" s="131" t="s">
        <v>1708</v>
      </c>
      <c r="N217" s="131">
        <v>2009</v>
      </c>
      <c r="O217" s="131" t="s">
        <v>1710</v>
      </c>
      <c r="P217" s="131"/>
      <c r="Q217" s="98" t="s">
        <v>121</v>
      </c>
      <c r="R217" s="133"/>
      <c r="S217" s="131"/>
      <c r="T217" s="131"/>
      <c r="U217" s="131" t="s">
        <v>1721</v>
      </c>
      <c r="V217" s="137">
        <v>41872</v>
      </c>
      <c r="W217" s="176" t="s">
        <v>2243</v>
      </c>
      <c r="X217" s="131" t="s">
        <v>680</v>
      </c>
      <c r="Y217" s="317"/>
      <c r="Z217" s="211">
        <v>3</v>
      </c>
      <c r="AA217" s="211"/>
      <c r="AB217" s="211"/>
      <c r="AC217" s="212"/>
      <c r="AD217" s="212"/>
      <c r="AE217" s="212"/>
      <c r="AF217" s="338" t="s">
        <v>2888</v>
      </c>
      <c r="AG217" s="212"/>
      <c r="AH217" s="212"/>
      <c r="AI217" s="212"/>
      <c r="AJ217" s="212"/>
      <c r="AK217" s="212" t="s">
        <v>3042</v>
      </c>
      <c r="AL217" s="212" t="s">
        <v>2904</v>
      </c>
      <c r="AM217" s="212"/>
      <c r="AN217" s="212"/>
      <c r="AO217" s="212" t="s">
        <v>3014</v>
      </c>
      <c r="AP217" s="211"/>
      <c r="AQ217" s="211"/>
    </row>
    <row r="218" spans="1:43" s="96" customFormat="1" ht="15" customHeight="1" x14ac:dyDescent="0.25">
      <c r="A218" s="131"/>
      <c r="B218" s="131"/>
      <c r="C218" s="198" t="s">
        <v>1724</v>
      </c>
      <c r="D218" s="90" t="s">
        <v>1519</v>
      </c>
      <c r="E218" s="109" t="s">
        <v>2295</v>
      </c>
      <c r="F218" s="131" t="s">
        <v>718</v>
      </c>
      <c r="G218" s="131" t="s">
        <v>720</v>
      </c>
      <c r="H218" s="131" t="s">
        <v>1482</v>
      </c>
      <c r="I218" s="267" t="s">
        <v>1707</v>
      </c>
      <c r="J218" s="397" t="s">
        <v>2293</v>
      </c>
      <c r="K218" s="131" t="s">
        <v>223</v>
      </c>
      <c r="L218" s="131"/>
      <c r="M218" s="131" t="s">
        <v>1708</v>
      </c>
      <c r="N218" s="131">
        <v>2008</v>
      </c>
      <c r="O218" s="131" t="s">
        <v>1710</v>
      </c>
      <c r="P218" s="131"/>
      <c r="Q218" s="98" t="s">
        <v>121</v>
      </c>
      <c r="R218" s="133"/>
      <c r="S218" s="131"/>
      <c r="T218" s="131"/>
      <c r="U218" s="131" t="s">
        <v>1723</v>
      </c>
      <c r="V218" s="137">
        <v>41872</v>
      </c>
      <c r="W218" s="176" t="s">
        <v>2243</v>
      </c>
      <c r="X218" s="131" t="s">
        <v>680</v>
      </c>
      <c r="Y218" s="317"/>
      <c r="Z218" s="211">
        <v>3</v>
      </c>
      <c r="AA218" s="211"/>
      <c r="AB218" s="211"/>
      <c r="AC218" s="212"/>
      <c r="AD218" s="212"/>
      <c r="AE218" s="212"/>
      <c r="AF218" s="338" t="s">
        <v>2888</v>
      </c>
      <c r="AG218" s="212"/>
      <c r="AH218" s="212"/>
      <c r="AI218" s="212"/>
      <c r="AJ218" s="212"/>
      <c r="AK218" s="212" t="s">
        <v>3042</v>
      </c>
      <c r="AL218" s="212" t="s">
        <v>2904</v>
      </c>
      <c r="AM218" s="212"/>
      <c r="AN218" s="212"/>
      <c r="AO218" s="212" t="s">
        <v>3014</v>
      </c>
      <c r="AP218" s="211"/>
      <c r="AQ218" s="211"/>
    </row>
    <row r="219" spans="1:43" s="96" customFormat="1" ht="15" customHeight="1" x14ac:dyDescent="0.25">
      <c r="A219" s="131"/>
      <c r="B219" s="131"/>
      <c r="C219" s="198" t="s">
        <v>1726</v>
      </c>
      <c r="D219" s="90" t="s">
        <v>1519</v>
      </c>
      <c r="E219" s="109" t="s">
        <v>2295</v>
      </c>
      <c r="F219" s="131" t="s">
        <v>718</v>
      </c>
      <c r="G219" s="131" t="s">
        <v>720</v>
      </c>
      <c r="H219" s="131" t="s">
        <v>1482</v>
      </c>
      <c r="I219" s="267" t="s">
        <v>1707</v>
      </c>
      <c r="J219" s="397" t="s">
        <v>2293</v>
      </c>
      <c r="K219" s="131" t="s">
        <v>223</v>
      </c>
      <c r="L219" s="131"/>
      <c r="M219" s="131" t="s">
        <v>1708</v>
      </c>
      <c r="N219" s="131">
        <v>2007</v>
      </c>
      <c r="O219" s="131" t="s">
        <v>1710</v>
      </c>
      <c r="P219" s="131"/>
      <c r="Q219" s="98" t="s">
        <v>121</v>
      </c>
      <c r="R219" s="133"/>
      <c r="S219" s="131"/>
      <c r="T219" s="131"/>
      <c r="U219" s="131" t="s">
        <v>1725</v>
      </c>
      <c r="V219" s="137">
        <v>41872</v>
      </c>
      <c r="W219" s="176" t="s">
        <v>2243</v>
      </c>
      <c r="X219" s="131" t="s">
        <v>680</v>
      </c>
      <c r="Y219" s="317"/>
      <c r="Z219" s="211">
        <v>3</v>
      </c>
      <c r="AA219" s="211"/>
      <c r="AB219" s="211"/>
      <c r="AC219" s="212"/>
      <c r="AD219" s="212"/>
      <c r="AE219" s="212"/>
      <c r="AF219" s="338" t="s">
        <v>2888</v>
      </c>
      <c r="AG219" s="212"/>
      <c r="AH219" s="212"/>
      <c r="AI219" s="212"/>
      <c r="AJ219" s="212"/>
      <c r="AK219" s="212" t="s">
        <v>3042</v>
      </c>
      <c r="AL219" s="212" t="s">
        <v>2904</v>
      </c>
      <c r="AM219" s="212"/>
      <c r="AN219" s="212"/>
      <c r="AO219" s="212" t="s">
        <v>3014</v>
      </c>
      <c r="AP219" s="211"/>
      <c r="AQ219" s="211"/>
    </row>
    <row r="220" spans="1:43" s="96" customFormat="1" ht="15" customHeight="1" x14ac:dyDescent="0.25">
      <c r="A220" s="131"/>
      <c r="B220" s="131"/>
      <c r="C220" s="198" t="s">
        <v>1728</v>
      </c>
      <c r="D220" s="90" t="s">
        <v>1519</v>
      </c>
      <c r="E220" s="109" t="s">
        <v>2295</v>
      </c>
      <c r="F220" s="131" t="s">
        <v>718</v>
      </c>
      <c r="G220" s="131" t="s">
        <v>720</v>
      </c>
      <c r="H220" s="131" t="s">
        <v>1482</v>
      </c>
      <c r="I220" s="267" t="s">
        <v>1707</v>
      </c>
      <c r="J220" s="397" t="s">
        <v>2293</v>
      </c>
      <c r="K220" s="131" t="s">
        <v>223</v>
      </c>
      <c r="L220" s="131"/>
      <c r="M220" s="131" t="s">
        <v>1708</v>
      </c>
      <c r="N220" s="131">
        <v>2006</v>
      </c>
      <c r="O220" s="131" t="s">
        <v>1710</v>
      </c>
      <c r="P220" s="131"/>
      <c r="Q220" s="98" t="s">
        <v>121</v>
      </c>
      <c r="R220" s="133"/>
      <c r="S220" s="131"/>
      <c r="T220" s="131"/>
      <c r="U220" s="131" t="s">
        <v>1727</v>
      </c>
      <c r="V220" s="137">
        <v>41872</v>
      </c>
      <c r="W220" s="176" t="s">
        <v>2243</v>
      </c>
      <c r="X220" s="131" t="s">
        <v>680</v>
      </c>
      <c r="Y220" s="317"/>
      <c r="Z220" s="211">
        <v>3</v>
      </c>
      <c r="AA220" s="211"/>
      <c r="AB220" s="211"/>
      <c r="AC220" s="212"/>
      <c r="AD220" s="212"/>
      <c r="AE220" s="212"/>
      <c r="AF220" s="338" t="s">
        <v>2888</v>
      </c>
      <c r="AG220" s="212"/>
      <c r="AH220" s="212"/>
      <c r="AI220" s="212"/>
      <c r="AJ220" s="212"/>
      <c r="AK220" s="212" t="s">
        <v>3042</v>
      </c>
      <c r="AL220" s="212" t="s">
        <v>2904</v>
      </c>
      <c r="AM220" s="212"/>
      <c r="AN220" s="212"/>
      <c r="AO220" s="212" t="s">
        <v>3014</v>
      </c>
      <c r="AP220" s="211"/>
      <c r="AQ220" s="211"/>
    </row>
    <row r="221" spans="1:43" s="96" customFormat="1" ht="15" customHeight="1" x14ac:dyDescent="0.25">
      <c r="A221" s="131"/>
      <c r="B221" s="131"/>
      <c r="C221" s="198" t="s">
        <v>1730</v>
      </c>
      <c r="D221" s="90" t="s">
        <v>1519</v>
      </c>
      <c r="E221" s="109" t="s">
        <v>2295</v>
      </c>
      <c r="F221" s="131" t="s">
        <v>718</v>
      </c>
      <c r="G221" s="131" t="s">
        <v>720</v>
      </c>
      <c r="H221" s="131" t="s">
        <v>1482</v>
      </c>
      <c r="I221" s="267" t="s">
        <v>1707</v>
      </c>
      <c r="J221" s="397" t="s">
        <v>2293</v>
      </c>
      <c r="K221" s="131" t="s">
        <v>223</v>
      </c>
      <c r="L221" s="131"/>
      <c r="M221" s="131" t="s">
        <v>1708</v>
      </c>
      <c r="N221" s="131">
        <v>2005</v>
      </c>
      <c r="O221" s="131" t="s">
        <v>1710</v>
      </c>
      <c r="P221" s="131"/>
      <c r="Q221" s="98" t="s">
        <v>121</v>
      </c>
      <c r="R221" s="133"/>
      <c r="S221" s="131"/>
      <c r="T221" s="131"/>
      <c r="U221" s="131" t="s">
        <v>1729</v>
      </c>
      <c r="V221" s="137">
        <v>41872</v>
      </c>
      <c r="W221" s="176" t="s">
        <v>2243</v>
      </c>
      <c r="X221" s="131" t="s">
        <v>680</v>
      </c>
      <c r="Y221" s="317"/>
      <c r="Z221" s="211">
        <v>3</v>
      </c>
      <c r="AA221" s="211"/>
      <c r="AB221" s="211"/>
      <c r="AC221" s="212"/>
      <c r="AD221" s="212"/>
      <c r="AE221" s="212"/>
      <c r="AF221" s="338" t="s">
        <v>2888</v>
      </c>
      <c r="AG221" s="212"/>
      <c r="AH221" s="212"/>
      <c r="AI221" s="212"/>
      <c r="AJ221" s="212"/>
      <c r="AK221" s="212" t="s">
        <v>3042</v>
      </c>
      <c r="AL221" s="212" t="s">
        <v>2904</v>
      </c>
      <c r="AM221" s="212"/>
      <c r="AN221" s="212"/>
      <c r="AO221" s="212" t="s">
        <v>3014</v>
      </c>
      <c r="AP221" s="211"/>
      <c r="AQ221" s="211"/>
    </row>
    <row r="222" spans="1:43" s="96" customFormat="1" ht="15" customHeight="1" x14ac:dyDescent="0.25">
      <c r="A222" s="131"/>
      <c r="B222" s="131"/>
      <c r="C222" s="198" t="s">
        <v>1732</v>
      </c>
      <c r="D222" s="90" t="s">
        <v>1519</v>
      </c>
      <c r="E222" s="109" t="s">
        <v>2295</v>
      </c>
      <c r="F222" s="131" t="s">
        <v>718</v>
      </c>
      <c r="G222" s="131" t="s">
        <v>720</v>
      </c>
      <c r="H222" s="131" t="s">
        <v>1482</v>
      </c>
      <c r="I222" s="267" t="s">
        <v>1707</v>
      </c>
      <c r="J222" s="397" t="s">
        <v>2293</v>
      </c>
      <c r="K222" s="131" t="s">
        <v>223</v>
      </c>
      <c r="L222" s="131"/>
      <c r="M222" s="131" t="s">
        <v>1708</v>
      </c>
      <c r="N222" s="131">
        <v>2004</v>
      </c>
      <c r="O222" s="131" t="s">
        <v>1710</v>
      </c>
      <c r="P222" s="131"/>
      <c r="Q222" s="98" t="s">
        <v>121</v>
      </c>
      <c r="R222" s="133"/>
      <c r="S222" s="131"/>
      <c r="T222" s="131"/>
      <c r="U222" s="131" t="s">
        <v>1731</v>
      </c>
      <c r="V222" s="137">
        <v>41872</v>
      </c>
      <c r="W222" s="176" t="s">
        <v>2243</v>
      </c>
      <c r="X222" s="131" t="s">
        <v>680</v>
      </c>
      <c r="Y222" s="317"/>
      <c r="Z222" s="211">
        <v>3</v>
      </c>
      <c r="AA222" s="211"/>
      <c r="AB222" s="211"/>
      <c r="AC222" s="212"/>
      <c r="AD222" s="212"/>
      <c r="AE222" s="212"/>
      <c r="AF222" s="338" t="s">
        <v>2888</v>
      </c>
      <c r="AG222" s="212"/>
      <c r="AH222" s="212"/>
      <c r="AI222" s="212"/>
      <c r="AJ222" s="212"/>
      <c r="AK222" s="212" t="s">
        <v>3042</v>
      </c>
      <c r="AL222" s="212" t="s">
        <v>2904</v>
      </c>
      <c r="AM222" s="212"/>
      <c r="AN222" s="212"/>
      <c r="AO222" s="212" t="s">
        <v>3014</v>
      </c>
      <c r="AP222" s="211"/>
      <c r="AQ222" s="211"/>
    </row>
    <row r="223" spans="1:43" s="96" customFormat="1" ht="15" customHeight="1" x14ac:dyDescent="0.25">
      <c r="A223" s="131"/>
      <c r="B223" s="131"/>
      <c r="C223" s="198" t="s">
        <v>1734</v>
      </c>
      <c r="D223" s="90" t="s">
        <v>1519</v>
      </c>
      <c r="E223" s="109" t="s">
        <v>2295</v>
      </c>
      <c r="F223" s="131" t="s">
        <v>718</v>
      </c>
      <c r="G223" s="131" t="s">
        <v>720</v>
      </c>
      <c r="H223" s="131" t="s">
        <v>1482</v>
      </c>
      <c r="I223" s="267" t="s">
        <v>1707</v>
      </c>
      <c r="J223" s="397" t="s">
        <v>2293</v>
      </c>
      <c r="K223" s="131" t="s">
        <v>223</v>
      </c>
      <c r="L223" s="131"/>
      <c r="M223" s="131" t="s">
        <v>1708</v>
      </c>
      <c r="N223" s="131">
        <v>2003</v>
      </c>
      <c r="O223" s="131" t="s">
        <v>1710</v>
      </c>
      <c r="P223" s="131"/>
      <c r="Q223" s="98" t="s">
        <v>121</v>
      </c>
      <c r="R223" s="133"/>
      <c r="S223" s="131"/>
      <c r="T223" s="131"/>
      <c r="U223" s="131" t="s">
        <v>1733</v>
      </c>
      <c r="V223" s="137">
        <v>41872</v>
      </c>
      <c r="W223" s="176" t="s">
        <v>2243</v>
      </c>
      <c r="X223" s="131" t="s">
        <v>680</v>
      </c>
      <c r="Y223" s="317"/>
      <c r="Z223" s="211">
        <v>3</v>
      </c>
      <c r="AA223" s="211"/>
      <c r="AB223" s="211"/>
      <c r="AC223" s="212"/>
      <c r="AD223" s="212"/>
      <c r="AE223" s="212"/>
      <c r="AF223" s="338" t="s">
        <v>2888</v>
      </c>
      <c r="AG223" s="212"/>
      <c r="AH223" s="212"/>
      <c r="AI223" s="212"/>
      <c r="AJ223" s="212"/>
      <c r="AK223" s="212" t="s">
        <v>3042</v>
      </c>
      <c r="AL223" s="212" t="s">
        <v>2904</v>
      </c>
      <c r="AM223" s="212"/>
      <c r="AN223" s="212"/>
      <c r="AO223" s="212" t="s">
        <v>3014</v>
      </c>
      <c r="AP223" s="211"/>
      <c r="AQ223" s="211"/>
    </row>
    <row r="224" spans="1:43" s="96" customFormat="1" ht="15" customHeight="1" x14ac:dyDescent="0.25">
      <c r="A224" s="131"/>
      <c r="B224" s="131"/>
      <c r="C224" s="198" t="s">
        <v>1736</v>
      </c>
      <c r="D224" s="90" t="s">
        <v>1519</v>
      </c>
      <c r="E224" s="109" t="s">
        <v>2295</v>
      </c>
      <c r="F224" s="131" t="s">
        <v>718</v>
      </c>
      <c r="G224" s="131" t="s">
        <v>720</v>
      </c>
      <c r="H224" s="131" t="s">
        <v>1482</v>
      </c>
      <c r="I224" s="267" t="s">
        <v>1707</v>
      </c>
      <c r="J224" s="397" t="s">
        <v>2293</v>
      </c>
      <c r="K224" s="131" t="s">
        <v>223</v>
      </c>
      <c r="L224" s="131"/>
      <c r="M224" s="131" t="s">
        <v>1708</v>
      </c>
      <c r="N224" s="131">
        <v>2002</v>
      </c>
      <c r="O224" s="131" t="s">
        <v>1710</v>
      </c>
      <c r="P224" s="131"/>
      <c r="Q224" s="98" t="s">
        <v>121</v>
      </c>
      <c r="R224" s="133"/>
      <c r="S224" s="131"/>
      <c r="T224" s="131"/>
      <c r="U224" s="131" t="s">
        <v>1735</v>
      </c>
      <c r="V224" s="137">
        <v>41872</v>
      </c>
      <c r="W224" s="176" t="s">
        <v>2243</v>
      </c>
      <c r="X224" s="131" t="s">
        <v>680</v>
      </c>
      <c r="Y224" s="317"/>
      <c r="Z224" s="211">
        <v>3</v>
      </c>
      <c r="AA224" s="211"/>
      <c r="AB224" s="211"/>
      <c r="AC224" s="212"/>
      <c r="AD224" s="212"/>
      <c r="AE224" s="212"/>
      <c r="AF224" s="338" t="s">
        <v>2888</v>
      </c>
      <c r="AG224" s="212"/>
      <c r="AH224" s="212"/>
      <c r="AI224" s="212"/>
      <c r="AJ224" s="212"/>
      <c r="AK224" s="212" t="s">
        <v>3042</v>
      </c>
      <c r="AL224" s="212" t="s">
        <v>2904</v>
      </c>
      <c r="AM224" s="212"/>
      <c r="AN224" s="212"/>
      <c r="AO224" s="212" t="s">
        <v>3014</v>
      </c>
      <c r="AP224" s="211"/>
      <c r="AQ224" s="211"/>
    </row>
    <row r="225" spans="1:43" s="96" customFormat="1" ht="15" customHeight="1" x14ac:dyDescent="0.25">
      <c r="A225" s="131"/>
      <c r="B225" s="131"/>
      <c r="C225" s="198" t="s">
        <v>1738</v>
      </c>
      <c r="D225" s="90" t="s">
        <v>1519</v>
      </c>
      <c r="E225" s="109" t="s">
        <v>2295</v>
      </c>
      <c r="F225" s="131" t="s">
        <v>718</v>
      </c>
      <c r="G225" s="131" t="s">
        <v>720</v>
      </c>
      <c r="H225" s="131" t="s">
        <v>1482</v>
      </c>
      <c r="I225" s="267" t="s">
        <v>1707</v>
      </c>
      <c r="J225" s="397" t="s">
        <v>2293</v>
      </c>
      <c r="K225" s="131" t="s">
        <v>223</v>
      </c>
      <c r="L225" s="131"/>
      <c r="M225" s="131" t="s">
        <v>1708</v>
      </c>
      <c r="N225" s="131">
        <v>2001</v>
      </c>
      <c r="O225" s="131" t="s">
        <v>1710</v>
      </c>
      <c r="P225" s="131"/>
      <c r="Q225" s="98" t="s">
        <v>121</v>
      </c>
      <c r="R225" s="133"/>
      <c r="S225" s="131"/>
      <c r="T225" s="131"/>
      <c r="U225" s="131" t="s">
        <v>1737</v>
      </c>
      <c r="V225" s="137">
        <v>41872</v>
      </c>
      <c r="W225" s="176" t="s">
        <v>2243</v>
      </c>
      <c r="X225" s="131" t="s">
        <v>680</v>
      </c>
      <c r="Y225" s="317"/>
      <c r="Z225" s="211">
        <v>3</v>
      </c>
      <c r="AA225" s="211"/>
      <c r="AB225" s="211"/>
      <c r="AC225" s="212"/>
      <c r="AD225" s="212"/>
      <c r="AE225" s="212"/>
      <c r="AF225" s="338" t="s">
        <v>2888</v>
      </c>
      <c r="AG225" s="212"/>
      <c r="AH225" s="212"/>
      <c r="AI225" s="212"/>
      <c r="AJ225" s="212"/>
      <c r="AK225" s="212" t="s">
        <v>3042</v>
      </c>
      <c r="AL225" s="212" t="s">
        <v>2904</v>
      </c>
      <c r="AM225" s="212"/>
      <c r="AN225" s="212"/>
      <c r="AO225" s="212" t="s">
        <v>3014</v>
      </c>
      <c r="AP225" s="211"/>
      <c r="AQ225" s="211"/>
    </row>
    <row r="226" spans="1:43" s="96" customFormat="1" ht="15" customHeight="1" x14ac:dyDescent="0.25">
      <c r="A226" s="131"/>
      <c r="B226" s="131"/>
      <c r="C226" s="198" t="s">
        <v>1740</v>
      </c>
      <c r="D226" s="90" t="s">
        <v>1519</v>
      </c>
      <c r="E226" s="109" t="s">
        <v>2295</v>
      </c>
      <c r="F226" s="131" t="s">
        <v>718</v>
      </c>
      <c r="G226" s="131" t="s">
        <v>720</v>
      </c>
      <c r="H226" s="131" t="s">
        <v>1482</v>
      </c>
      <c r="I226" s="267" t="s">
        <v>1707</v>
      </c>
      <c r="J226" s="397" t="s">
        <v>2293</v>
      </c>
      <c r="K226" s="131" t="s">
        <v>223</v>
      </c>
      <c r="L226" s="131"/>
      <c r="M226" s="131" t="s">
        <v>1708</v>
      </c>
      <c r="N226" s="131">
        <v>2000</v>
      </c>
      <c r="O226" s="131" t="s">
        <v>1710</v>
      </c>
      <c r="P226" s="131"/>
      <c r="Q226" s="98" t="s">
        <v>121</v>
      </c>
      <c r="R226" s="133"/>
      <c r="S226" s="131"/>
      <c r="T226" s="131"/>
      <c r="U226" s="131" t="s">
        <v>1739</v>
      </c>
      <c r="V226" s="137">
        <v>41872</v>
      </c>
      <c r="W226" s="176" t="s">
        <v>2243</v>
      </c>
      <c r="X226" s="131" t="s">
        <v>680</v>
      </c>
      <c r="Y226" s="317"/>
      <c r="Z226" s="211">
        <v>3</v>
      </c>
      <c r="AA226" s="211"/>
      <c r="AB226" s="211"/>
      <c r="AC226" s="212"/>
      <c r="AD226" s="212"/>
      <c r="AE226" s="212"/>
      <c r="AF226" s="338" t="s">
        <v>2888</v>
      </c>
      <c r="AG226" s="212"/>
      <c r="AH226" s="212"/>
      <c r="AI226" s="212"/>
      <c r="AJ226" s="212"/>
      <c r="AK226" s="212" t="s">
        <v>3042</v>
      </c>
      <c r="AL226" s="212" t="s">
        <v>2904</v>
      </c>
      <c r="AM226" s="212"/>
      <c r="AN226" s="212"/>
      <c r="AO226" s="212" t="s">
        <v>3014</v>
      </c>
      <c r="AP226" s="211"/>
      <c r="AQ226" s="211"/>
    </row>
    <row r="227" spans="1:43" s="96" customFormat="1" ht="15" customHeight="1" x14ac:dyDescent="0.25">
      <c r="A227" s="131" t="s">
        <v>682</v>
      </c>
      <c r="B227" s="131" t="s">
        <v>683</v>
      </c>
      <c r="C227" s="198" t="s">
        <v>1219</v>
      </c>
      <c r="D227" s="90" t="s">
        <v>1504</v>
      </c>
      <c r="E227" s="109" t="s">
        <v>1506</v>
      </c>
      <c r="F227" s="131" t="s">
        <v>214</v>
      </c>
      <c r="G227" s="131" t="s">
        <v>218</v>
      </c>
      <c r="H227" s="131" t="s">
        <v>1497</v>
      </c>
      <c r="I227" s="131" t="s">
        <v>222</v>
      </c>
      <c r="J227" s="397" t="s">
        <v>2270</v>
      </c>
      <c r="K227" s="131" t="s">
        <v>223</v>
      </c>
      <c r="L227" s="131"/>
      <c r="M227" s="131" t="s">
        <v>684</v>
      </c>
      <c r="N227" s="131" t="s">
        <v>224</v>
      </c>
      <c r="O227" s="131" t="s">
        <v>225</v>
      </c>
      <c r="P227" s="131"/>
      <c r="Q227" s="98" t="s">
        <v>121</v>
      </c>
      <c r="R227" s="132">
        <v>41730</v>
      </c>
      <c r="S227" s="131" t="s">
        <v>227</v>
      </c>
      <c r="T227" s="131"/>
      <c r="U227" s="131" t="s">
        <v>1678</v>
      </c>
      <c r="V227" s="137">
        <v>41730</v>
      </c>
      <c r="W227" s="176" t="s">
        <v>2243</v>
      </c>
      <c r="X227" s="131" t="s">
        <v>680</v>
      </c>
      <c r="Y227" s="317"/>
      <c r="Z227" s="211"/>
      <c r="AA227" s="211"/>
      <c r="AB227" s="211"/>
      <c r="AC227" s="212"/>
      <c r="AD227" s="212"/>
      <c r="AE227" s="212"/>
      <c r="AF227" s="212" t="s">
        <v>599</v>
      </c>
      <c r="AG227" s="212"/>
      <c r="AH227" s="212"/>
      <c r="AI227" s="212"/>
      <c r="AJ227" s="212"/>
      <c r="AK227" s="212"/>
      <c r="AL227" s="212"/>
      <c r="AM227" s="212"/>
      <c r="AN227" s="212"/>
      <c r="AO227" s="212" t="s">
        <v>599</v>
      </c>
      <c r="AP227" s="211"/>
      <c r="AQ227" s="211"/>
    </row>
    <row r="228" spans="1:43" s="96" customFormat="1" ht="15" customHeight="1" x14ac:dyDescent="0.25">
      <c r="A228" s="131" t="s">
        <v>682</v>
      </c>
      <c r="B228" s="188" t="s">
        <v>683</v>
      </c>
      <c r="C228" s="198" t="s">
        <v>1220</v>
      </c>
      <c r="D228" s="90" t="s">
        <v>1504</v>
      </c>
      <c r="E228" s="109" t="s">
        <v>1506</v>
      </c>
      <c r="F228" s="131" t="s">
        <v>214</v>
      </c>
      <c r="G228" s="131" t="s">
        <v>218</v>
      </c>
      <c r="H228" s="131" t="s">
        <v>1497</v>
      </c>
      <c r="I228" s="131" t="s">
        <v>228</v>
      </c>
      <c r="J228" s="397" t="s">
        <v>2270</v>
      </c>
      <c r="K228" s="131" t="s">
        <v>223</v>
      </c>
      <c r="L228" s="131"/>
      <c r="M228" s="131" t="s">
        <v>684</v>
      </c>
      <c r="N228" s="131" t="s">
        <v>224</v>
      </c>
      <c r="O228" s="131" t="s">
        <v>225</v>
      </c>
      <c r="P228" s="131"/>
      <c r="Q228" s="98" t="s">
        <v>121</v>
      </c>
      <c r="R228" s="132">
        <v>41730</v>
      </c>
      <c r="S228" s="131" t="s">
        <v>227</v>
      </c>
      <c r="T228" s="131"/>
      <c r="U228" s="131" t="s">
        <v>1679</v>
      </c>
      <c r="V228" s="137">
        <v>41730</v>
      </c>
      <c r="W228" s="176" t="s">
        <v>2243</v>
      </c>
      <c r="X228" s="131" t="s">
        <v>680</v>
      </c>
      <c r="Y228" s="317"/>
      <c r="Z228" s="211"/>
      <c r="AA228" s="211"/>
      <c r="AB228" s="211"/>
      <c r="AC228" s="212"/>
      <c r="AD228" s="212"/>
      <c r="AE228" s="212"/>
      <c r="AF228" s="212" t="s">
        <v>599</v>
      </c>
      <c r="AG228" s="212"/>
      <c r="AH228" s="212"/>
      <c r="AI228" s="212"/>
      <c r="AJ228" s="212"/>
      <c r="AK228" s="212"/>
      <c r="AL228" s="212"/>
      <c r="AM228" s="212"/>
      <c r="AN228" s="212"/>
      <c r="AO228" s="212" t="s">
        <v>599</v>
      </c>
      <c r="AP228" s="211"/>
      <c r="AQ228" s="211"/>
    </row>
    <row r="229" spans="1:43" s="96" customFormat="1" ht="15" customHeight="1" x14ac:dyDescent="0.25">
      <c r="A229" s="131" t="s">
        <v>682</v>
      </c>
      <c r="B229" s="131" t="s">
        <v>683</v>
      </c>
      <c r="C229" s="198" t="s">
        <v>1221</v>
      </c>
      <c r="D229" s="90" t="s">
        <v>1504</v>
      </c>
      <c r="E229" s="109" t="s">
        <v>1506</v>
      </c>
      <c r="F229" s="131" t="s">
        <v>214</v>
      </c>
      <c r="G229" s="131" t="s">
        <v>218</v>
      </c>
      <c r="H229" s="131" t="s">
        <v>1497</v>
      </c>
      <c r="I229" s="131" t="s">
        <v>229</v>
      </c>
      <c r="J229" s="397" t="s">
        <v>2270</v>
      </c>
      <c r="K229" s="131" t="s">
        <v>223</v>
      </c>
      <c r="L229" s="131"/>
      <c r="M229" s="131" t="s">
        <v>684</v>
      </c>
      <c r="N229" s="131" t="s">
        <v>224</v>
      </c>
      <c r="O229" s="131" t="s">
        <v>225</v>
      </c>
      <c r="P229" s="131"/>
      <c r="Q229" s="98" t="s">
        <v>121</v>
      </c>
      <c r="R229" s="132">
        <v>41730</v>
      </c>
      <c r="S229" s="131" t="s">
        <v>227</v>
      </c>
      <c r="T229" s="131"/>
      <c r="U229" s="131" t="s">
        <v>1680</v>
      </c>
      <c r="V229" s="137">
        <v>41730</v>
      </c>
      <c r="W229" s="176" t="s">
        <v>2243</v>
      </c>
      <c r="X229" s="131" t="s">
        <v>680</v>
      </c>
      <c r="Y229" s="317"/>
      <c r="Z229" s="211"/>
      <c r="AA229" s="211"/>
      <c r="AB229" s="211"/>
      <c r="AC229" s="212"/>
      <c r="AD229" s="212"/>
      <c r="AE229" s="212"/>
      <c r="AF229" s="212" t="s">
        <v>599</v>
      </c>
      <c r="AG229" s="212"/>
      <c r="AH229" s="212"/>
      <c r="AI229" s="212"/>
      <c r="AJ229" s="212"/>
      <c r="AK229" s="212"/>
      <c r="AL229" s="212"/>
      <c r="AM229" s="212"/>
      <c r="AN229" s="212"/>
      <c r="AO229" s="212" t="s">
        <v>599</v>
      </c>
      <c r="AP229" s="211"/>
      <c r="AQ229" s="211"/>
    </row>
    <row r="230" spans="1:43" s="96" customFormat="1" ht="15" customHeight="1" x14ac:dyDescent="0.25">
      <c r="A230" s="131" t="s">
        <v>682</v>
      </c>
      <c r="B230" s="131" t="s">
        <v>683</v>
      </c>
      <c r="C230" s="198" t="s">
        <v>1222</v>
      </c>
      <c r="D230" s="90" t="s">
        <v>1504</v>
      </c>
      <c r="E230" s="109" t="s">
        <v>1506</v>
      </c>
      <c r="F230" s="131" t="s">
        <v>214</v>
      </c>
      <c r="G230" s="131" t="s">
        <v>218</v>
      </c>
      <c r="H230" s="131" t="s">
        <v>1497</v>
      </c>
      <c r="I230" s="131" t="s">
        <v>230</v>
      </c>
      <c r="J230" s="397" t="s">
        <v>2270</v>
      </c>
      <c r="K230" s="131" t="s">
        <v>223</v>
      </c>
      <c r="L230" s="131"/>
      <c r="M230" s="131" t="s">
        <v>684</v>
      </c>
      <c r="N230" s="131" t="s">
        <v>224</v>
      </c>
      <c r="O230" s="131" t="s">
        <v>225</v>
      </c>
      <c r="P230" s="131"/>
      <c r="Q230" s="98" t="s">
        <v>121</v>
      </c>
      <c r="R230" s="132">
        <v>41730</v>
      </c>
      <c r="S230" s="131" t="s">
        <v>227</v>
      </c>
      <c r="T230" s="131"/>
      <c r="U230" s="131" t="s">
        <v>1681</v>
      </c>
      <c r="V230" s="137">
        <v>41730</v>
      </c>
      <c r="W230" s="176" t="s">
        <v>2243</v>
      </c>
      <c r="X230" s="131" t="s">
        <v>680</v>
      </c>
      <c r="Y230" s="317"/>
      <c r="Z230" s="211"/>
      <c r="AA230" s="211"/>
      <c r="AB230" s="211"/>
      <c r="AC230" s="212"/>
      <c r="AD230" s="212"/>
      <c r="AE230" s="212"/>
      <c r="AF230" s="212" t="s">
        <v>599</v>
      </c>
      <c r="AG230" s="212"/>
      <c r="AH230" s="212"/>
      <c r="AI230" s="212"/>
      <c r="AJ230" s="212"/>
      <c r="AK230" s="212"/>
      <c r="AL230" s="212"/>
      <c r="AM230" s="212"/>
      <c r="AN230" s="212"/>
      <c r="AO230" s="212" t="s">
        <v>599</v>
      </c>
      <c r="AP230" s="211"/>
      <c r="AQ230" s="211"/>
    </row>
    <row r="231" spans="1:43" s="96" customFormat="1" ht="15" customHeight="1" x14ac:dyDescent="0.25">
      <c r="A231" s="131" t="s">
        <v>212</v>
      </c>
      <c r="B231" s="131" t="s">
        <v>941</v>
      </c>
      <c r="C231" s="198" t="s">
        <v>1234</v>
      </c>
      <c r="D231" s="90" t="s">
        <v>1504</v>
      </c>
      <c r="E231" s="109" t="s">
        <v>1529</v>
      </c>
      <c r="F231" s="131" t="s">
        <v>208</v>
      </c>
      <c r="G231" s="131" t="s">
        <v>212</v>
      </c>
      <c r="H231" s="131" t="s">
        <v>1499</v>
      </c>
      <c r="I231" s="131" t="s">
        <v>248</v>
      </c>
      <c r="J231" s="397" t="s">
        <v>2277</v>
      </c>
      <c r="K231" s="99" t="s">
        <v>268</v>
      </c>
      <c r="L231" s="131"/>
      <c r="M231" s="131" t="s">
        <v>684</v>
      </c>
      <c r="N231" s="131" t="s">
        <v>242</v>
      </c>
      <c r="O231" s="131" t="s">
        <v>243</v>
      </c>
      <c r="P231" s="131" t="s">
        <v>2303</v>
      </c>
      <c r="Q231" s="133" t="s">
        <v>1504</v>
      </c>
      <c r="R231" s="132">
        <v>41730</v>
      </c>
      <c r="S231" s="131" t="s">
        <v>227</v>
      </c>
      <c r="T231" s="131"/>
      <c r="U231" s="131" t="s">
        <v>1693</v>
      </c>
      <c r="V231" s="137">
        <v>41730</v>
      </c>
      <c r="W231" s="176" t="s">
        <v>2243</v>
      </c>
      <c r="X231" s="131" t="s">
        <v>680</v>
      </c>
      <c r="Y231" s="317"/>
      <c r="Z231" s="211"/>
      <c r="AA231" s="211"/>
      <c r="AB231" s="211"/>
      <c r="AC231" s="212"/>
      <c r="AD231" s="212"/>
      <c r="AE231" s="212"/>
      <c r="AF231" s="212" t="s">
        <v>599</v>
      </c>
      <c r="AG231" s="212"/>
      <c r="AH231" s="212"/>
      <c r="AI231" s="212"/>
      <c r="AJ231" s="212"/>
      <c r="AK231" s="212"/>
      <c r="AL231" s="212"/>
      <c r="AM231" s="212"/>
      <c r="AN231" s="212"/>
      <c r="AO231" s="212" t="s">
        <v>599</v>
      </c>
      <c r="AP231" s="211"/>
      <c r="AQ231" s="211"/>
    </row>
    <row r="232" spans="1:43" s="96" customFormat="1" ht="15" customHeight="1" x14ac:dyDescent="0.25">
      <c r="A232" s="119" t="s">
        <v>536</v>
      </c>
      <c r="B232" s="119" t="s">
        <v>555</v>
      </c>
      <c r="C232" s="123" t="s">
        <v>1449</v>
      </c>
      <c r="D232" s="90" t="s">
        <v>121</v>
      </c>
      <c r="E232" s="109" t="s">
        <v>1552</v>
      </c>
      <c r="F232" s="119" t="s">
        <v>214</v>
      </c>
      <c r="G232" s="119" t="s">
        <v>219</v>
      </c>
      <c r="H232" s="120" t="s">
        <v>1485</v>
      </c>
      <c r="I232" s="120" t="s">
        <v>527</v>
      </c>
      <c r="J232" s="120" t="s">
        <v>2951</v>
      </c>
      <c r="K232" s="99" t="s">
        <v>268</v>
      </c>
      <c r="L232" s="119"/>
      <c r="M232" s="120" t="s">
        <v>404</v>
      </c>
      <c r="N232" s="120" t="s">
        <v>2953</v>
      </c>
      <c r="O232" s="119" t="s">
        <v>526</v>
      </c>
      <c r="P232" s="119" t="s">
        <v>2303</v>
      </c>
      <c r="Q232" s="111" t="s">
        <v>121</v>
      </c>
      <c r="R232" s="134">
        <v>41656</v>
      </c>
      <c r="S232" s="119"/>
      <c r="T232" s="126" t="s">
        <v>2954</v>
      </c>
      <c r="U232" s="127" t="s">
        <v>2955</v>
      </c>
      <c r="V232" s="134"/>
      <c r="W232" s="111" t="s">
        <v>2947</v>
      </c>
      <c r="X232" s="120" t="s">
        <v>680</v>
      </c>
      <c r="Y232" s="320">
        <v>42415</v>
      </c>
      <c r="Z232" s="211">
        <v>1</v>
      </c>
      <c r="AA232" s="211">
        <v>1</v>
      </c>
      <c r="AB232" s="212">
        <v>1</v>
      </c>
      <c r="AC232" s="212">
        <v>1</v>
      </c>
      <c r="AD232" s="212">
        <v>1</v>
      </c>
      <c r="AE232" s="212">
        <v>1</v>
      </c>
      <c r="AF232" s="344">
        <f>(Z232*AA232*AB232*AC232*AD232*AE232)/10</f>
        <v>0.1</v>
      </c>
      <c r="AG232" s="212" t="s">
        <v>599</v>
      </c>
      <c r="AH232" s="212" t="s">
        <v>599</v>
      </c>
      <c r="AI232" s="212" t="s">
        <v>2449</v>
      </c>
      <c r="AJ232" s="212" t="s">
        <v>2790</v>
      </c>
      <c r="AK232" s="212" t="s">
        <v>2952</v>
      </c>
      <c r="AL232" s="212"/>
      <c r="AM232" s="212"/>
      <c r="AN232" s="212"/>
      <c r="AO232" s="212" t="s">
        <v>3010</v>
      </c>
      <c r="AP232" s="211"/>
      <c r="AQ232" s="211"/>
    </row>
    <row r="233" spans="1:43" s="96" customFormat="1" ht="15" customHeight="1" x14ac:dyDescent="0.25">
      <c r="A233" s="119" t="s">
        <v>538</v>
      </c>
      <c r="B233" s="119" t="s">
        <v>537</v>
      </c>
      <c r="C233" s="123" t="s">
        <v>1391</v>
      </c>
      <c r="D233" s="90" t="s">
        <v>121</v>
      </c>
      <c r="E233" s="109" t="s">
        <v>1526</v>
      </c>
      <c r="F233" s="119" t="s">
        <v>718</v>
      </c>
      <c r="G233" s="119" t="s">
        <v>720</v>
      </c>
      <c r="H233" s="120" t="s">
        <v>1482</v>
      </c>
      <c r="I233" s="120" t="s">
        <v>408</v>
      </c>
      <c r="J233" s="120" t="s">
        <v>409</v>
      </c>
      <c r="K233" s="99" t="s">
        <v>268</v>
      </c>
      <c r="L233" s="119" t="s">
        <v>689</v>
      </c>
      <c r="M233" s="120" t="s">
        <v>397</v>
      </c>
      <c r="N233" s="120" t="s">
        <v>410</v>
      </c>
      <c r="O233" s="119" t="s">
        <v>685</v>
      </c>
      <c r="P233" s="119" t="s">
        <v>685</v>
      </c>
      <c r="Q233" s="98" t="s">
        <v>121</v>
      </c>
      <c r="R233" s="134">
        <v>40933</v>
      </c>
      <c r="S233" s="119" t="s">
        <v>686</v>
      </c>
      <c r="T233" s="120" t="s">
        <v>687</v>
      </c>
      <c r="U233" s="119" t="s">
        <v>690</v>
      </c>
      <c r="V233" s="134">
        <v>41873</v>
      </c>
      <c r="W233" s="111" t="s">
        <v>1077</v>
      </c>
      <c r="X233" s="120" t="s">
        <v>1090</v>
      </c>
      <c r="Y233" s="320">
        <v>42356</v>
      </c>
      <c r="Z233" s="211">
        <v>1</v>
      </c>
      <c r="AA233" s="211">
        <v>1</v>
      </c>
      <c r="AB233" s="212">
        <v>1</v>
      </c>
      <c r="AC233" s="212">
        <v>1</v>
      </c>
      <c r="AD233" s="212">
        <v>1</v>
      </c>
      <c r="AE233" s="212">
        <v>1</v>
      </c>
      <c r="AF233" s="344">
        <f t="shared" ref="AF233:AF269" si="5">(Z233*AA233*AB233*AC233*AD233*AE233)/10</f>
        <v>0.1</v>
      </c>
      <c r="AG233" s="212" t="s">
        <v>599</v>
      </c>
      <c r="AH233" s="212" t="s">
        <v>599</v>
      </c>
      <c r="AI233" s="212" t="s">
        <v>2451</v>
      </c>
      <c r="AJ233" s="212" t="s">
        <v>2810</v>
      </c>
      <c r="AK233" s="212"/>
      <c r="AL233" s="212"/>
      <c r="AM233" s="210"/>
      <c r="AN233" s="210"/>
      <c r="AO233" s="210" t="s">
        <v>3010</v>
      </c>
      <c r="AP233" s="211"/>
      <c r="AQ233" s="211"/>
    </row>
    <row r="234" spans="1:43" s="96" customFormat="1" ht="15" customHeight="1" x14ac:dyDescent="0.25">
      <c r="A234" s="119" t="s">
        <v>538</v>
      </c>
      <c r="B234" s="119" t="s">
        <v>567</v>
      </c>
      <c r="C234" s="123" t="s">
        <v>1382</v>
      </c>
      <c r="D234" s="90" t="s">
        <v>121</v>
      </c>
      <c r="E234" s="109" t="s">
        <v>1539</v>
      </c>
      <c r="F234" s="119" t="s">
        <v>718</v>
      </c>
      <c r="G234" s="99" t="s">
        <v>719</v>
      </c>
      <c r="H234" s="99" t="s">
        <v>1481</v>
      </c>
      <c r="I234" s="120" t="s">
        <v>2811</v>
      </c>
      <c r="J234" s="120" t="s">
        <v>473</v>
      </c>
      <c r="K234" s="99" t="s">
        <v>268</v>
      </c>
      <c r="L234" s="119" t="s">
        <v>689</v>
      </c>
      <c r="M234" s="120" t="s">
        <v>468</v>
      </c>
      <c r="N234" s="184">
        <v>41055</v>
      </c>
      <c r="O234" s="119" t="s">
        <v>685</v>
      </c>
      <c r="P234" s="119" t="s">
        <v>685</v>
      </c>
      <c r="Q234" s="98" t="s">
        <v>121</v>
      </c>
      <c r="R234" s="134">
        <v>40893</v>
      </c>
      <c r="S234" s="119" t="s">
        <v>686</v>
      </c>
      <c r="T234" s="120" t="s">
        <v>687</v>
      </c>
      <c r="U234" s="119" t="s">
        <v>690</v>
      </c>
      <c r="V234" s="134">
        <v>41897</v>
      </c>
      <c r="W234" s="111" t="s">
        <v>1077</v>
      </c>
      <c r="X234" s="120" t="s">
        <v>1090</v>
      </c>
      <c r="Y234" s="320">
        <v>42356</v>
      </c>
      <c r="Z234" s="211">
        <v>1</v>
      </c>
      <c r="AA234" s="211">
        <v>1</v>
      </c>
      <c r="AB234" s="212">
        <v>1</v>
      </c>
      <c r="AC234" s="212">
        <v>1</v>
      </c>
      <c r="AD234" s="212">
        <v>1</v>
      </c>
      <c r="AE234" s="212">
        <v>1</v>
      </c>
      <c r="AF234" s="344">
        <f t="shared" si="5"/>
        <v>0.1</v>
      </c>
      <c r="AG234" s="212" t="s">
        <v>599</v>
      </c>
      <c r="AH234" s="212" t="s">
        <v>599</v>
      </c>
      <c r="AI234" s="212" t="s">
        <v>2451</v>
      </c>
      <c r="AJ234" s="212" t="s">
        <v>685</v>
      </c>
      <c r="AK234" s="212"/>
      <c r="AL234" s="212"/>
      <c r="AM234" s="210"/>
      <c r="AN234" s="210"/>
      <c r="AO234" s="210" t="s">
        <v>3010</v>
      </c>
      <c r="AP234" s="211"/>
      <c r="AQ234" s="211"/>
    </row>
    <row r="235" spans="1:43" s="96" customFormat="1" ht="15" customHeight="1" x14ac:dyDescent="0.25">
      <c r="A235" s="119" t="s">
        <v>546</v>
      </c>
      <c r="B235" s="119" t="s">
        <v>557</v>
      </c>
      <c r="C235" s="123" t="s">
        <v>1393</v>
      </c>
      <c r="D235" s="90" t="s">
        <v>121</v>
      </c>
      <c r="E235" s="109" t="s">
        <v>1526</v>
      </c>
      <c r="F235" s="119" t="s">
        <v>718</v>
      </c>
      <c r="G235" s="119" t="s">
        <v>720</v>
      </c>
      <c r="H235" s="120" t="s">
        <v>1482</v>
      </c>
      <c r="I235" s="120" t="s">
        <v>2112</v>
      </c>
      <c r="J235" s="120" t="s">
        <v>477</v>
      </c>
      <c r="K235" s="99" t="s">
        <v>268</v>
      </c>
      <c r="L235" s="119" t="s">
        <v>2113</v>
      </c>
      <c r="M235" s="120" t="s">
        <v>468</v>
      </c>
      <c r="N235" s="120">
        <v>2008</v>
      </c>
      <c r="O235" s="119" t="s">
        <v>476</v>
      </c>
      <c r="P235" s="119" t="s">
        <v>685</v>
      </c>
      <c r="Q235" s="98" t="s">
        <v>121</v>
      </c>
      <c r="R235" s="134">
        <v>40884</v>
      </c>
      <c r="S235" s="119" t="s">
        <v>2114</v>
      </c>
      <c r="T235" s="120" t="s">
        <v>687</v>
      </c>
      <c r="U235" s="119"/>
      <c r="V235" s="134">
        <v>41897</v>
      </c>
      <c r="W235" s="111" t="s">
        <v>1077</v>
      </c>
      <c r="X235" s="120" t="s">
        <v>1090</v>
      </c>
      <c r="Y235" s="320">
        <v>42356</v>
      </c>
      <c r="Z235" s="211">
        <v>1</v>
      </c>
      <c r="AA235" s="211">
        <v>1</v>
      </c>
      <c r="AB235" s="212">
        <v>1</v>
      </c>
      <c r="AC235" s="212">
        <v>1</v>
      </c>
      <c r="AD235" s="212">
        <v>1</v>
      </c>
      <c r="AE235" s="212">
        <v>1</v>
      </c>
      <c r="AF235" s="344">
        <f t="shared" si="5"/>
        <v>0.1</v>
      </c>
      <c r="AG235" s="212" t="s">
        <v>599</v>
      </c>
      <c r="AH235" s="212" t="s">
        <v>599</v>
      </c>
      <c r="AI235" s="212" t="s">
        <v>2432</v>
      </c>
      <c r="AJ235" s="212" t="s">
        <v>2812</v>
      </c>
      <c r="AK235" s="212"/>
      <c r="AL235" s="212"/>
      <c r="AM235" s="212"/>
      <c r="AN235" s="212"/>
      <c r="AO235" s="210" t="s">
        <v>3010</v>
      </c>
      <c r="AP235" s="211"/>
      <c r="AQ235" s="211"/>
    </row>
    <row r="236" spans="1:43" s="96" customFormat="1" ht="15" customHeight="1" x14ac:dyDescent="0.25">
      <c r="A236" s="119" t="s">
        <v>538</v>
      </c>
      <c r="B236" s="119" t="s">
        <v>567</v>
      </c>
      <c r="C236" s="123" t="s">
        <v>1397</v>
      </c>
      <c r="D236" s="90" t="s">
        <v>121</v>
      </c>
      <c r="E236" s="109" t="s">
        <v>2116</v>
      </c>
      <c r="F236" s="119" t="s">
        <v>718</v>
      </c>
      <c r="G236" s="119" t="s">
        <v>720</v>
      </c>
      <c r="H236" s="120" t="s">
        <v>1482</v>
      </c>
      <c r="I236" s="120" t="s">
        <v>439</v>
      </c>
      <c r="J236" s="120" t="s">
        <v>440</v>
      </c>
      <c r="K236" s="99" t="s">
        <v>268</v>
      </c>
      <c r="L236" s="127" t="s">
        <v>689</v>
      </c>
      <c r="M236" s="120" t="s">
        <v>397</v>
      </c>
      <c r="N236" s="125">
        <v>2011</v>
      </c>
      <c r="O236" s="119" t="s">
        <v>685</v>
      </c>
      <c r="P236" s="119" t="s">
        <v>685</v>
      </c>
      <c r="Q236" s="98" t="s">
        <v>121</v>
      </c>
      <c r="R236" s="134">
        <v>40885</v>
      </c>
      <c r="S236" s="119" t="s">
        <v>686</v>
      </c>
      <c r="T236" s="120" t="s">
        <v>692</v>
      </c>
      <c r="U236" s="119" t="s">
        <v>690</v>
      </c>
      <c r="V236" s="134">
        <v>41897</v>
      </c>
      <c r="W236" s="111" t="s">
        <v>1077</v>
      </c>
      <c r="X236" s="120" t="s">
        <v>1090</v>
      </c>
      <c r="Y236" s="320">
        <v>42356</v>
      </c>
      <c r="Z236" s="211">
        <v>1</v>
      </c>
      <c r="AA236" s="211">
        <v>1</v>
      </c>
      <c r="AB236" s="212">
        <v>1</v>
      </c>
      <c r="AC236" s="212">
        <v>1</v>
      </c>
      <c r="AD236" s="212">
        <v>1</v>
      </c>
      <c r="AE236" s="212">
        <v>1</v>
      </c>
      <c r="AF236" s="344">
        <f t="shared" si="5"/>
        <v>0.1</v>
      </c>
      <c r="AG236" s="212" t="s">
        <v>599</v>
      </c>
      <c r="AH236" s="212" t="s">
        <v>599</v>
      </c>
      <c r="AI236" s="212" t="s">
        <v>2813</v>
      </c>
      <c r="AJ236" s="212" t="s">
        <v>685</v>
      </c>
      <c r="AK236" s="212"/>
      <c r="AL236" s="212"/>
      <c r="AM236" s="212"/>
      <c r="AN236" s="212"/>
      <c r="AO236" s="210" t="s">
        <v>3010</v>
      </c>
      <c r="AP236" s="211"/>
      <c r="AQ236" s="211"/>
    </row>
    <row r="237" spans="1:43" s="96" customFormat="1" ht="15" customHeight="1" x14ac:dyDescent="0.25">
      <c r="A237" s="119" t="s">
        <v>536</v>
      </c>
      <c r="B237" s="119" t="s">
        <v>551</v>
      </c>
      <c r="C237" s="123" t="s">
        <v>1402</v>
      </c>
      <c r="D237" s="90" t="s">
        <v>121</v>
      </c>
      <c r="E237" s="109" t="s">
        <v>498</v>
      </c>
      <c r="F237" s="119" t="s">
        <v>718</v>
      </c>
      <c r="G237" s="119" t="s">
        <v>720</v>
      </c>
      <c r="H237" s="120" t="s">
        <v>1482</v>
      </c>
      <c r="I237" s="122" t="s">
        <v>323</v>
      </c>
      <c r="J237" s="122" t="s">
        <v>324</v>
      </c>
      <c r="K237" s="99" t="s">
        <v>268</v>
      </c>
      <c r="L237" s="119" t="s">
        <v>2122</v>
      </c>
      <c r="M237" s="123" t="s">
        <v>302</v>
      </c>
      <c r="N237" s="123">
        <v>2011</v>
      </c>
      <c r="O237" s="119" t="s">
        <v>322</v>
      </c>
      <c r="P237" s="127" t="s">
        <v>2123</v>
      </c>
      <c r="Q237" s="98" t="s">
        <v>121</v>
      </c>
      <c r="R237" s="134" t="s">
        <v>1547</v>
      </c>
      <c r="S237" s="119"/>
      <c r="T237" s="119" t="s">
        <v>2124</v>
      </c>
      <c r="U237" s="127" t="s">
        <v>2125</v>
      </c>
      <c r="V237" s="134">
        <v>41873</v>
      </c>
      <c r="W237" s="111" t="s">
        <v>1077</v>
      </c>
      <c r="X237" s="120" t="s">
        <v>1090</v>
      </c>
      <c r="Y237" s="320">
        <v>42356</v>
      </c>
      <c r="Z237" s="211">
        <v>1</v>
      </c>
      <c r="AA237" s="211">
        <v>1</v>
      </c>
      <c r="AB237" s="212">
        <v>1</v>
      </c>
      <c r="AC237" s="212">
        <v>1</v>
      </c>
      <c r="AD237" s="212">
        <v>1</v>
      </c>
      <c r="AE237" s="212">
        <v>1</v>
      </c>
      <c r="AF237" s="344">
        <f t="shared" si="5"/>
        <v>0.1</v>
      </c>
      <c r="AG237" s="212" t="s">
        <v>599</v>
      </c>
      <c r="AH237" s="212" t="s">
        <v>599</v>
      </c>
      <c r="AI237" s="212" t="s">
        <v>2451</v>
      </c>
      <c r="AJ237" s="212" t="s">
        <v>2814</v>
      </c>
      <c r="AK237" s="212"/>
      <c r="AL237" s="212"/>
      <c r="AM237" s="212"/>
      <c r="AN237" s="212"/>
      <c r="AO237" s="210" t="s">
        <v>3010</v>
      </c>
      <c r="AP237" s="211"/>
      <c r="AQ237" s="211"/>
    </row>
    <row r="238" spans="1:43" s="96" customFormat="1" ht="15" customHeight="1" x14ac:dyDescent="0.25">
      <c r="A238" s="119" t="s">
        <v>536</v>
      </c>
      <c r="B238" s="119" t="s">
        <v>574</v>
      </c>
      <c r="C238" s="123" t="s">
        <v>1444</v>
      </c>
      <c r="D238" s="90" t="s">
        <v>121</v>
      </c>
      <c r="E238" s="109" t="s">
        <v>1542</v>
      </c>
      <c r="F238" s="119" t="s">
        <v>214</v>
      </c>
      <c r="G238" s="119" t="s">
        <v>219</v>
      </c>
      <c r="H238" s="120" t="s">
        <v>1485</v>
      </c>
      <c r="I238" s="122" t="s">
        <v>454</v>
      </c>
      <c r="J238" s="122" t="s">
        <v>456</v>
      </c>
      <c r="K238" s="99" t="s">
        <v>268</v>
      </c>
      <c r="L238" s="119" t="s">
        <v>2153</v>
      </c>
      <c r="M238" s="123" t="s">
        <v>2154</v>
      </c>
      <c r="N238" s="123" t="s">
        <v>2155</v>
      </c>
      <c r="O238" s="119" t="s">
        <v>455</v>
      </c>
      <c r="P238" s="119" t="s">
        <v>278</v>
      </c>
      <c r="Q238" s="98" t="s">
        <v>121</v>
      </c>
      <c r="R238" s="134">
        <v>41153</v>
      </c>
      <c r="S238" s="86" t="s">
        <v>2156</v>
      </c>
      <c r="T238" s="127" t="s">
        <v>2157</v>
      </c>
      <c r="U238" s="127" t="s">
        <v>2158</v>
      </c>
      <c r="V238" s="134">
        <v>41873</v>
      </c>
      <c r="W238" s="111" t="s">
        <v>1077</v>
      </c>
      <c r="X238" s="120" t="s">
        <v>1090</v>
      </c>
      <c r="Y238" s="320">
        <v>42356</v>
      </c>
      <c r="Z238" s="211">
        <v>1</v>
      </c>
      <c r="AA238" s="211">
        <v>1</v>
      </c>
      <c r="AB238" s="212">
        <v>1</v>
      </c>
      <c r="AC238" s="212">
        <v>1</v>
      </c>
      <c r="AD238" s="212">
        <v>1</v>
      </c>
      <c r="AE238" s="212">
        <v>1</v>
      </c>
      <c r="AF238" s="344">
        <f t="shared" si="5"/>
        <v>0.1</v>
      </c>
      <c r="AG238" s="212" t="s">
        <v>599</v>
      </c>
      <c r="AH238" s="212" t="s">
        <v>599</v>
      </c>
      <c r="AI238" s="212" t="s">
        <v>2815</v>
      </c>
      <c r="AJ238" s="212" t="s">
        <v>2816</v>
      </c>
      <c r="AK238" s="212"/>
      <c r="AL238" s="212"/>
      <c r="AM238" s="212"/>
      <c r="AN238" s="212"/>
      <c r="AO238" s="210" t="s">
        <v>3010</v>
      </c>
      <c r="AP238" s="211"/>
      <c r="AQ238" s="211"/>
    </row>
    <row r="239" spans="1:43" s="96" customFormat="1" ht="15" customHeight="1" x14ac:dyDescent="0.25">
      <c r="A239" s="121"/>
      <c r="B239" s="119" t="s">
        <v>550</v>
      </c>
      <c r="C239" s="123" t="s">
        <v>1434</v>
      </c>
      <c r="D239" s="90" t="s">
        <v>121</v>
      </c>
      <c r="E239" s="109" t="s">
        <v>1538</v>
      </c>
      <c r="F239" s="119" t="s">
        <v>214</v>
      </c>
      <c r="G239" s="119" t="s">
        <v>219</v>
      </c>
      <c r="H239" s="120" t="s">
        <v>1485</v>
      </c>
      <c r="I239" s="120" t="s">
        <v>418</v>
      </c>
      <c r="J239" s="120" t="s">
        <v>419</v>
      </c>
      <c r="K239" s="99" t="s">
        <v>268</v>
      </c>
      <c r="L239" s="119" t="s">
        <v>689</v>
      </c>
      <c r="M239" s="120" t="s">
        <v>397</v>
      </c>
      <c r="N239" s="120" t="s">
        <v>420</v>
      </c>
      <c r="O239" s="119" t="s">
        <v>685</v>
      </c>
      <c r="P239" s="119" t="s">
        <v>685</v>
      </c>
      <c r="Q239" s="98" t="s">
        <v>121</v>
      </c>
      <c r="R239" s="134">
        <v>40884</v>
      </c>
      <c r="S239" s="119" t="s">
        <v>686</v>
      </c>
      <c r="T239" s="120" t="s">
        <v>687</v>
      </c>
      <c r="U239" s="119" t="s">
        <v>690</v>
      </c>
      <c r="V239" s="134">
        <v>41897</v>
      </c>
      <c r="W239" s="111" t="s">
        <v>1077</v>
      </c>
      <c r="X239" s="120" t="s">
        <v>1090</v>
      </c>
      <c r="Y239" s="320">
        <v>42359</v>
      </c>
      <c r="Z239" s="211">
        <v>1</v>
      </c>
      <c r="AA239" s="211">
        <v>1</v>
      </c>
      <c r="AB239" s="212">
        <v>1</v>
      </c>
      <c r="AC239" s="212">
        <v>1</v>
      </c>
      <c r="AD239" s="212">
        <v>1</v>
      </c>
      <c r="AE239" s="212">
        <v>1</v>
      </c>
      <c r="AF239" s="344">
        <f t="shared" si="5"/>
        <v>0.1</v>
      </c>
      <c r="AG239" s="212" t="s">
        <v>599</v>
      </c>
      <c r="AH239" s="212" t="s">
        <v>2829</v>
      </c>
      <c r="AI239" s="212" t="s">
        <v>899</v>
      </c>
      <c r="AJ239" s="212" t="s">
        <v>2830</v>
      </c>
      <c r="AK239" s="212"/>
      <c r="AL239" s="212" t="s">
        <v>2831</v>
      </c>
      <c r="AM239" s="212"/>
      <c r="AN239" s="212"/>
      <c r="AO239" s="210" t="s">
        <v>3010</v>
      </c>
      <c r="AP239" s="211"/>
      <c r="AQ239" s="211"/>
    </row>
    <row r="240" spans="1:43" s="96" customFormat="1" ht="15" customHeight="1" x14ac:dyDescent="0.25">
      <c r="A240" s="119" t="s">
        <v>536</v>
      </c>
      <c r="B240" s="119" t="s">
        <v>563</v>
      </c>
      <c r="C240" s="123" t="s">
        <v>1436</v>
      </c>
      <c r="D240" s="90" t="s">
        <v>121</v>
      </c>
      <c r="E240" s="109" t="s">
        <v>1541</v>
      </c>
      <c r="F240" s="119" t="s">
        <v>214</v>
      </c>
      <c r="G240" s="119" t="s">
        <v>219</v>
      </c>
      <c r="H240" s="120" t="s">
        <v>1485</v>
      </c>
      <c r="I240" s="120" t="s">
        <v>431</v>
      </c>
      <c r="J240" s="120" t="s">
        <v>432</v>
      </c>
      <c r="K240" s="99" t="s">
        <v>268</v>
      </c>
      <c r="L240" s="119" t="s">
        <v>689</v>
      </c>
      <c r="M240" s="120" t="s">
        <v>397</v>
      </c>
      <c r="N240" s="120">
        <v>2014</v>
      </c>
      <c r="O240" s="119" t="s">
        <v>685</v>
      </c>
      <c r="P240" s="119" t="s">
        <v>685</v>
      </c>
      <c r="Q240" s="98" t="s">
        <v>121</v>
      </c>
      <c r="R240" s="134">
        <v>41803</v>
      </c>
      <c r="S240" s="119" t="s">
        <v>686</v>
      </c>
      <c r="T240" s="120" t="s">
        <v>687</v>
      </c>
      <c r="U240" s="119" t="s">
        <v>690</v>
      </c>
      <c r="V240" s="134">
        <v>41897</v>
      </c>
      <c r="W240" s="111" t="s">
        <v>1077</v>
      </c>
      <c r="X240" s="120" t="s">
        <v>1090</v>
      </c>
      <c r="Y240" s="320">
        <v>42359</v>
      </c>
      <c r="Z240" s="211">
        <v>1</v>
      </c>
      <c r="AA240" s="211">
        <v>1</v>
      </c>
      <c r="AB240" s="212">
        <v>1</v>
      </c>
      <c r="AC240" s="212">
        <v>1</v>
      </c>
      <c r="AD240" s="212">
        <v>1</v>
      </c>
      <c r="AE240" s="212">
        <v>1</v>
      </c>
      <c r="AF240" s="344">
        <f t="shared" si="5"/>
        <v>0.1</v>
      </c>
      <c r="AG240" s="212" t="s">
        <v>599</v>
      </c>
      <c r="AH240" s="212" t="s">
        <v>599</v>
      </c>
      <c r="AI240" s="212" t="s">
        <v>2832</v>
      </c>
      <c r="AJ240" s="212" t="s">
        <v>2830</v>
      </c>
      <c r="AK240" s="212"/>
      <c r="AL240" s="212"/>
      <c r="AM240" s="212"/>
      <c r="AN240" s="212"/>
      <c r="AO240" s="210" t="s">
        <v>3010</v>
      </c>
      <c r="AP240" s="211"/>
      <c r="AQ240" s="211"/>
    </row>
    <row r="241" spans="1:43" s="96" customFormat="1" ht="15" customHeight="1" x14ac:dyDescent="0.25">
      <c r="A241" s="278" t="s">
        <v>538</v>
      </c>
      <c r="B241" s="278" t="s">
        <v>572</v>
      </c>
      <c r="C241" s="279" t="s">
        <v>1390</v>
      </c>
      <c r="D241" s="219" t="s">
        <v>121</v>
      </c>
      <c r="E241" s="220" t="s">
        <v>2263</v>
      </c>
      <c r="F241" s="278" t="s">
        <v>1571</v>
      </c>
      <c r="G241" s="278" t="s">
        <v>1571</v>
      </c>
      <c r="H241" s="280" t="s">
        <v>2241</v>
      </c>
      <c r="I241" s="281" t="s">
        <v>2805</v>
      </c>
      <c r="J241" s="281" t="s">
        <v>519</v>
      </c>
      <c r="K241" s="218" t="s">
        <v>268</v>
      </c>
      <c r="L241" s="278" t="s">
        <v>689</v>
      </c>
      <c r="M241" s="281" t="s">
        <v>468</v>
      </c>
      <c r="N241" s="281" t="s">
        <v>520</v>
      </c>
      <c r="O241" s="278" t="s">
        <v>685</v>
      </c>
      <c r="P241" s="278" t="s">
        <v>685</v>
      </c>
      <c r="Q241" s="223" t="s">
        <v>121</v>
      </c>
      <c r="R241" s="282">
        <v>40890</v>
      </c>
      <c r="S241" s="278" t="s">
        <v>686</v>
      </c>
      <c r="T241" s="281" t="s">
        <v>687</v>
      </c>
      <c r="U241" s="278" t="s">
        <v>690</v>
      </c>
      <c r="V241" s="282">
        <v>41897</v>
      </c>
      <c r="W241" s="283" t="s">
        <v>1077</v>
      </c>
      <c r="X241" s="280" t="s">
        <v>1090</v>
      </c>
      <c r="Y241" s="320">
        <v>42356</v>
      </c>
      <c r="Z241" s="211">
        <v>1</v>
      </c>
      <c r="AA241" s="211">
        <v>1</v>
      </c>
      <c r="AB241" s="212">
        <v>3</v>
      </c>
      <c r="AC241" s="212">
        <v>1</v>
      </c>
      <c r="AD241" s="212">
        <v>1</v>
      </c>
      <c r="AE241" s="212">
        <v>1</v>
      </c>
      <c r="AF241" s="345">
        <f t="shared" si="5"/>
        <v>0.3</v>
      </c>
      <c r="AG241" s="212" t="s">
        <v>2806</v>
      </c>
      <c r="AH241" s="212" t="s">
        <v>599</v>
      </c>
      <c r="AI241" s="212" t="s">
        <v>2808</v>
      </c>
      <c r="AJ241" s="212" t="s">
        <v>2809</v>
      </c>
      <c r="AK241" s="212" t="s">
        <v>2807</v>
      </c>
      <c r="AL241" s="212" t="s">
        <v>2905</v>
      </c>
      <c r="AM241" s="212"/>
      <c r="AN241" s="212"/>
      <c r="AO241" s="210" t="s">
        <v>3011</v>
      </c>
      <c r="AP241" s="211"/>
      <c r="AQ241" s="211"/>
    </row>
    <row r="242" spans="1:43" s="96" customFormat="1" ht="15" customHeight="1" x14ac:dyDescent="0.25">
      <c r="A242" s="119" t="s">
        <v>538</v>
      </c>
      <c r="B242" s="119" t="s">
        <v>575</v>
      </c>
      <c r="C242" s="123" t="s">
        <v>1446</v>
      </c>
      <c r="D242" s="90" t="s">
        <v>121</v>
      </c>
      <c r="E242" s="109" t="s">
        <v>1548</v>
      </c>
      <c r="F242" s="119" t="s">
        <v>214</v>
      </c>
      <c r="G242" s="119" t="s">
        <v>219</v>
      </c>
      <c r="H242" s="120" t="s">
        <v>1485</v>
      </c>
      <c r="I242" s="110" t="s">
        <v>345</v>
      </c>
      <c r="J242" s="110" t="s">
        <v>347</v>
      </c>
      <c r="K242" s="99" t="s">
        <v>268</v>
      </c>
      <c r="L242" s="119"/>
      <c r="M242" s="110" t="s">
        <v>348</v>
      </c>
      <c r="N242" s="110"/>
      <c r="O242" s="119" t="s">
        <v>346</v>
      </c>
      <c r="P242" s="119" t="s">
        <v>346</v>
      </c>
      <c r="Q242" s="111" t="s">
        <v>1547</v>
      </c>
      <c r="R242" s="134" t="s">
        <v>1547</v>
      </c>
      <c r="S242" s="119"/>
      <c r="T242" s="127" t="s">
        <v>2834</v>
      </c>
      <c r="U242" s="119"/>
      <c r="V242" s="134"/>
      <c r="W242" s="111" t="s">
        <v>1077</v>
      </c>
      <c r="X242" s="120" t="s">
        <v>1090</v>
      </c>
      <c r="Y242" s="320">
        <v>42359</v>
      </c>
      <c r="Z242" s="211">
        <v>2.5</v>
      </c>
      <c r="AA242" s="211">
        <v>1</v>
      </c>
      <c r="AB242" s="212">
        <v>1</v>
      </c>
      <c r="AC242" s="212">
        <v>1</v>
      </c>
      <c r="AD242" s="212">
        <v>1</v>
      </c>
      <c r="AE242" s="212">
        <v>3.5</v>
      </c>
      <c r="AF242" s="345">
        <f t="shared" si="5"/>
        <v>0.875</v>
      </c>
      <c r="AG242" s="212" t="s">
        <v>899</v>
      </c>
      <c r="AH242" s="212" t="s">
        <v>899</v>
      </c>
      <c r="AI242" s="212" t="s">
        <v>899</v>
      </c>
      <c r="AJ242" s="212" t="s">
        <v>2833</v>
      </c>
      <c r="AK242" s="371" t="s">
        <v>3054</v>
      </c>
      <c r="AL242" s="212" t="s">
        <v>3055</v>
      </c>
      <c r="AM242" s="212"/>
      <c r="AN242" s="212"/>
      <c r="AO242" s="210" t="s">
        <v>2937</v>
      </c>
      <c r="AP242" s="211"/>
      <c r="AQ242" s="211"/>
    </row>
    <row r="243" spans="1:43" s="96" customFormat="1" ht="15" customHeight="1" x14ac:dyDescent="0.25">
      <c r="A243" s="119" t="s">
        <v>538</v>
      </c>
      <c r="B243" s="119" t="s">
        <v>575</v>
      </c>
      <c r="C243" s="123" t="s">
        <v>1447</v>
      </c>
      <c r="D243" s="90" t="s">
        <v>121</v>
      </c>
      <c r="E243" s="109" t="s">
        <v>1549</v>
      </c>
      <c r="F243" s="119" t="s">
        <v>214</v>
      </c>
      <c r="G243" s="119" t="s">
        <v>219</v>
      </c>
      <c r="H243" s="120" t="s">
        <v>1485</v>
      </c>
      <c r="I243" s="110" t="s">
        <v>349</v>
      </c>
      <c r="J243" s="110" t="s">
        <v>350</v>
      </c>
      <c r="K243" s="99" t="s">
        <v>268</v>
      </c>
      <c r="L243" s="119"/>
      <c r="M243" s="110" t="s">
        <v>348</v>
      </c>
      <c r="N243" s="119"/>
      <c r="O243" s="119" t="s">
        <v>346</v>
      </c>
      <c r="P243" s="119" t="s">
        <v>346</v>
      </c>
      <c r="Q243" s="111" t="s">
        <v>1547</v>
      </c>
      <c r="R243" s="134" t="s">
        <v>1547</v>
      </c>
      <c r="S243" s="119"/>
      <c r="T243" s="119" t="s">
        <v>2834</v>
      </c>
      <c r="U243" s="119"/>
      <c r="V243" s="134"/>
      <c r="W243" s="111" t="s">
        <v>1077</v>
      </c>
      <c r="X243" s="120" t="s">
        <v>1090</v>
      </c>
      <c r="Y243" s="320">
        <v>42359</v>
      </c>
      <c r="Z243" s="211">
        <v>2.5</v>
      </c>
      <c r="AA243" s="211">
        <v>1</v>
      </c>
      <c r="AB243" s="212">
        <v>1</v>
      </c>
      <c r="AC243" s="212">
        <v>1</v>
      </c>
      <c r="AD243" s="212">
        <v>1</v>
      </c>
      <c r="AE243" s="212">
        <v>3.5</v>
      </c>
      <c r="AF243" s="345">
        <f t="shared" si="5"/>
        <v>0.875</v>
      </c>
      <c r="AG243" s="212" t="s">
        <v>899</v>
      </c>
      <c r="AH243" s="212" t="s">
        <v>899</v>
      </c>
      <c r="AI243" s="212" t="s">
        <v>899</v>
      </c>
      <c r="AJ243" s="212" t="s">
        <v>2833</v>
      </c>
      <c r="AK243" s="371" t="s">
        <v>3054</v>
      </c>
      <c r="AL243" s="212" t="s">
        <v>3055</v>
      </c>
      <c r="AM243" s="212"/>
      <c r="AN243" s="212"/>
      <c r="AO243" s="210" t="s">
        <v>2937</v>
      </c>
      <c r="AP243" s="211"/>
      <c r="AQ243" s="211"/>
    </row>
    <row r="244" spans="1:43" s="96" customFormat="1" ht="15" customHeight="1" x14ac:dyDescent="0.25">
      <c r="A244" s="119" t="s">
        <v>536</v>
      </c>
      <c r="B244" s="119" t="s">
        <v>569</v>
      </c>
      <c r="C244" s="123" t="s">
        <v>1448</v>
      </c>
      <c r="D244" s="90" t="s">
        <v>121</v>
      </c>
      <c r="E244" s="109" t="s">
        <v>1550</v>
      </c>
      <c r="F244" s="119" t="s">
        <v>214</v>
      </c>
      <c r="G244" s="119" t="s">
        <v>219</v>
      </c>
      <c r="H244" s="120" t="s">
        <v>1485</v>
      </c>
      <c r="I244" s="110" t="s">
        <v>351</v>
      </c>
      <c r="J244" s="110" t="s">
        <v>352</v>
      </c>
      <c r="K244" s="99" t="s">
        <v>268</v>
      </c>
      <c r="L244" s="119"/>
      <c r="M244" s="110" t="s">
        <v>348</v>
      </c>
      <c r="N244" s="119"/>
      <c r="O244" s="119" t="s">
        <v>346</v>
      </c>
      <c r="P244" s="119" t="s">
        <v>346</v>
      </c>
      <c r="Q244" s="111" t="s">
        <v>1547</v>
      </c>
      <c r="R244" s="134" t="s">
        <v>1547</v>
      </c>
      <c r="S244" s="119"/>
      <c r="T244" s="119" t="s">
        <v>2834</v>
      </c>
      <c r="U244" s="119"/>
      <c r="V244" s="134"/>
      <c r="W244" s="111" t="s">
        <v>1077</v>
      </c>
      <c r="X244" s="120" t="s">
        <v>1090</v>
      </c>
      <c r="Y244" s="320">
        <v>42359</v>
      </c>
      <c r="Z244" s="211">
        <v>2.5</v>
      </c>
      <c r="AA244" s="211">
        <v>1</v>
      </c>
      <c r="AB244" s="212">
        <v>1</v>
      </c>
      <c r="AC244" s="212">
        <v>1</v>
      </c>
      <c r="AD244" s="212">
        <v>1</v>
      </c>
      <c r="AE244" s="212">
        <v>3.5</v>
      </c>
      <c r="AF244" s="345">
        <f t="shared" si="5"/>
        <v>0.875</v>
      </c>
      <c r="AG244" s="212" t="s">
        <v>899</v>
      </c>
      <c r="AH244" s="212" t="s">
        <v>899</v>
      </c>
      <c r="AI244" s="212" t="s">
        <v>899</v>
      </c>
      <c r="AJ244" s="212" t="s">
        <v>2833</v>
      </c>
      <c r="AK244" s="371" t="s">
        <v>3054</v>
      </c>
      <c r="AL244" s="212" t="s">
        <v>3055</v>
      </c>
      <c r="AM244" s="212"/>
      <c r="AN244" s="212"/>
      <c r="AO244" s="210" t="s">
        <v>2937</v>
      </c>
      <c r="AP244" s="211"/>
      <c r="AQ244" s="211"/>
    </row>
    <row r="245" spans="1:43" s="96" customFormat="1" ht="15" customHeight="1" x14ac:dyDescent="0.25">
      <c r="A245" s="119" t="s">
        <v>540</v>
      </c>
      <c r="B245" s="119" t="s">
        <v>545</v>
      </c>
      <c r="C245" s="123" t="s">
        <v>1380</v>
      </c>
      <c r="D245" s="90" t="s">
        <v>121</v>
      </c>
      <c r="E245" s="109" t="s">
        <v>1537</v>
      </c>
      <c r="F245" s="119" t="s">
        <v>718</v>
      </c>
      <c r="G245" s="99" t="s">
        <v>719</v>
      </c>
      <c r="H245" s="99" t="s">
        <v>1481</v>
      </c>
      <c r="I245" s="123" t="s">
        <v>411</v>
      </c>
      <c r="J245" s="120" t="s">
        <v>412</v>
      </c>
      <c r="K245" s="99" t="s">
        <v>268</v>
      </c>
      <c r="L245" s="127" t="s">
        <v>689</v>
      </c>
      <c r="M245" s="120" t="s">
        <v>407</v>
      </c>
      <c r="N245" s="120">
        <v>1995</v>
      </c>
      <c r="O245" s="119" t="s">
        <v>685</v>
      </c>
      <c r="P245" s="119" t="s">
        <v>685</v>
      </c>
      <c r="Q245" s="98" t="s">
        <v>121</v>
      </c>
      <c r="R245" s="134">
        <v>40927</v>
      </c>
      <c r="S245" s="119" t="s">
        <v>686</v>
      </c>
      <c r="T245" s="126" t="s">
        <v>687</v>
      </c>
      <c r="U245" s="127" t="s">
        <v>690</v>
      </c>
      <c r="V245" s="135">
        <v>41792</v>
      </c>
      <c r="W245" s="111" t="s">
        <v>1077</v>
      </c>
      <c r="X245" s="120" t="s">
        <v>1090</v>
      </c>
      <c r="Y245" s="318">
        <v>42356</v>
      </c>
      <c r="Z245" s="210">
        <v>1</v>
      </c>
      <c r="AA245" s="210">
        <v>1</v>
      </c>
      <c r="AB245" s="210">
        <v>1</v>
      </c>
      <c r="AC245" s="210">
        <v>1</v>
      </c>
      <c r="AD245" s="210">
        <v>2</v>
      </c>
      <c r="AE245" s="210">
        <v>2</v>
      </c>
      <c r="AF245" s="345">
        <f t="shared" si="5"/>
        <v>0.4</v>
      </c>
      <c r="AG245" s="210" t="s">
        <v>599</v>
      </c>
      <c r="AH245" s="210" t="s">
        <v>599</v>
      </c>
      <c r="AI245" s="210" t="s">
        <v>2432</v>
      </c>
      <c r="AJ245" s="210" t="s">
        <v>2804</v>
      </c>
      <c r="AK245" s="210" t="s">
        <v>3057</v>
      </c>
      <c r="AL245" s="210" t="s">
        <v>3058</v>
      </c>
      <c r="AM245" s="210" t="s">
        <v>2912</v>
      </c>
      <c r="AN245" s="210" t="s">
        <v>411</v>
      </c>
      <c r="AO245" s="210" t="s">
        <v>3011</v>
      </c>
      <c r="AP245" s="211"/>
      <c r="AQ245" s="211"/>
    </row>
    <row r="246" spans="1:43" s="96" customFormat="1" ht="15" customHeight="1" x14ac:dyDescent="0.25">
      <c r="A246" s="119" t="s">
        <v>540</v>
      </c>
      <c r="B246" s="119" t="s">
        <v>545</v>
      </c>
      <c r="C246" s="123" t="s">
        <v>1381</v>
      </c>
      <c r="D246" s="90" t="s">
        <v>121</v>
      </c>
      <c r="E246" s="109" t="s">
        <v>1537</v>
      </c>
      <c r="F246" s="119" t="s">
        <v>718</v>
      </c>
      <c r="G246" s="99" t="s">
        <v>719</v>
      </c>
      <c r="H246" s="99" t="s">
        <v>1481</v>
      </c>
      <c r="I246" s="120" t="s">
        <v>413</v>
      </c>
      <c r="J246" s="120" t="s">
        <v>414</v>
      </c>
      <c r="K246" s="99" t="s">
        <v>268</v>
      </c>
      <c r="L246" s="119" t="s">
        <v>689</v>
      </c>
      <c r="M246" s="120" t="s">
        <v>407</v>
      </c>
      <c r="N246" s="120">
        <v>1995</v>
      </c>
      <c r="O246" s="119" t="s">
        <v>685</v>
      </c>
      <c r="P246" s="119" t="s">
        <v>685</v>
      </c>
      <c r="Q246" s="98" t="s">
        <v>121</v>
      </c>
      <c r="R246" s="134">
        <v>40927</v>
      </c>
      <c r="S246" s="119" t="s">
        <v>686</v>
      </c>
      <c r="T246" s="120" t="s">
        <v>687</v>
      </c>
      <c r="U246" s="119" t="s">
        <v>690</v>
      </c>
      <c r="V246" s="135">
        <v>41792</v>
      </c>
      <c r="W246" s="111" t="s">
        <v>1077</v>
      </c>
      <c r="X246" s="120" t="s">
        <v>1090</v>
      </c>
      <c r="Y246" s="318">
        <v>42356</v>
      </c>
      <c r="Z246" s="210">
        <v>1</v>
      </c>
      <c r="AA246" s="210">
        <v>1</v>
      </c>
      <c r="AB246" s="210">
        <v>1</v>
      </c>
      <c r="AC246" s="210">
        <v>1</v>
      </c>
      <c r="AD246" s="210">
        <v>2</v>
      </c>
      <c r="AE246" s="210">
        <v>2</v>
      </c>
      <c r="AF246" s="345">
        <f t="shared" si="5"/>
        <v>0.4</v>
      </c>
      <c r="AG246" s="210" t="s">
        <v>599</v>
      </c>
      <c r="AH246" s="210" t="s">
        <v>599</v>
      </c>
      <c r="AI246" s="210" t="s">
        <v>2432</v>
      </c>
      <c r="AJ246" s="210" t="s">
        <v>2804</v>
      </c>
      <c r="AK246" s="210" t="s">
        <v>3057</v>
      </c>
      <c r="AL246" s="210" t="s">
        <v>3058</v>
      </c>
      <c r="AM246" s="210" t="s">
        <v>2913</v>
      </c>
      <c r="AN246" s="210" t="s">
        <v>413</v>
      </c>
      <c r="AO246" s="210" t="s">
        <v>3011</v>
      </c>
      <c r="AP246" s="211"/>
      <c r="AQ246" s="211"/>
    </row>
    <row r="247" spans="1:43" s="96" customFormat="1" ht="15" customHeight="1" x14ac:dyDescent="0.25">
      <c r="A247" s="119" t="s">
        <v>540</v>
      </c>
      <c r="B247" s="119" t="s">
        <v>545</v>
      </c>
      <c r="C247" s="123" t="s">
        <v>1398</v>
      </c>
      <c r="D247" s="90" t="s">
        <v>121</v>
      </c>
      <c r="E247" s="109" t="s">
        <v>1526</v>
      </c>
      <c r="F247" s="119" t="s">
        <v>718</v>
      </c>
      <c r="G247" s="99" t="s">
        <v>719</v>
      </c>
      <c r="H247" s="99" t="s">
        <v>1481</v>
      </c>
      <c r="I247" s="120" t="s">
        <v>484</v>
      </c>
      <c r="J247" s="120" t="s">
        <v>485</v>
      </c>
      <c r="K247" s="99" t="s">
        <v>268</v>
      </c>
      <c r="L247" s="119" t="s">
        <v>689</v>
      </c>
      <c r="M247" s="120" t="s">
        <v>468</v>
      </c>
      <c r="N247" s="120">
        <v>2001</v>
      </c>
      <c r="O247" s="119" t="s">
        <v>685</v>
      </c>
      <c r="P247" s="119" t="s">
        <v>685</v>
      </c>
      <c r="Q247" s="98" t="s">
        <v>121</v>
      </c>
      <c r="R247" s="134">
        <v>41484</v>
      </c>
      <c r="S247" s="119" t="s">
        <v>686</v>
      </c>
      <c r="T247" s="120" t="s">
        <v>692</v>
      </c>
      <c r="U247" s="119" t="s">
        <v>690</v>
      </c>
      <c r="V247" s="134">
        <v>41897</v>
      </c>
      <c r="W247" s="111" t="s">
        <v>1077</v>
      </c>
      <c r="X247" s="120" t="s">
        <v>1090</v>
      </c>
      <c r="Y247" s="320">
        <v>42356</v>
      </c>
      <c r="Z247" s="211">
        <v>1</v>
      </c>
      <c r="AA247" s="211">
        <v>1</v>
      </c>
      <c r="AB247" s="212">
        <v>1</v>
      </c>
      <c r="AC247" s="212">
        <v>1</v>
      </c>
      <c r="AD247" s="212">
        <v>2</v>
      </c>
      <c r="AE247" s="212">
        <v>2</v>
      </c>
      <c r="AF247" s="345">
        <f t="shared" si="5"/>
        <v>0.4</v>
      </c>
      <c r="AG247" s="212" t="s">
        <v>599</v>
      </c>
      <c r="AH247" s="212" t="s">
        <v>599</v>
      </c>
      <c r="AI247" s="212" t="s">
        <v>2432</v>
      </c>
      <c r="AJ247" s="212" t="s">
        <v>685</v>
      </c>
      <c r="AK247" s="210" t="s">
        <v>3057</v>
      </c>
      <c r="AL247" s="210" t="s">
        <v>3058</v>
      </c>
      <c r="AM247" s="212" t="s">
        <v>2914</v>
      </c>
      <c r="AN247" s="212" t="s">
        <v>484</v>
      </c>
      <c r="AO247" s="210" t="s">
        <v>3011</v>
      </c>
      <c r="AP247" s="211"/>
      <c r="AQ247" s="211"/>
    </row>
    <row r="248" spans="1:43" s="96" customFormat="1" ht="15" customHeight="1" x14ac:dyDescent="0.25">
      <c r="A248" s="119" t="s">
        <v>540</v>
      </c>
      <c r="B248" s="119" t="s">
        <v>561</v>
      </c>
      <c r="C248" s="123" t="s">
        <v>1458</v>
      </c>
      <c r="D248" s="90" t="s">
        <v>121</v>
      </c>
      <c r="E248" s="109"/>
      <c r="F248" s="119" t="s">
        <v>208</v>
      </c>
      <c r="G248" s="119" t="s">
        <v>723</v>
      </c>
      <c r="H248" s="120" t="s">
        <v>1488</v>
      </c>
      <c r="I248" s="120" t="s">
        <v>451</v>
      </c>
      <c r="J248" s="120" t="s">
        <v>452</v>
      </c>
      <c r="K248" s="99" t="s">
        <v>268</v>
      </c>
      <c r="L248" s="119"/>
      <c r="M248" s="120" t="s">
        <v>397</v>
      </c>
      <c r="N248" s="120" t="s">
        <v>453</v>
      </c>
      <c r="O248" s="119" t="s">
        <v>685</v>
      </c>
      <c r="P248" s="119" t="s">
        <v>685</v>
      </c>
      <c r="Q248" s="98" t="s">
        <v>121</v>
      </c>
      <c r="R248" s="134">
        <v>40927</v>
      </c>
      <c r="S248" s="119" t="s">
        <v>686</v>
      </c>
      <c r="T248" s="126" t="s">
        <v>692</v>
      </c>
      <c r="U248" s="119"/>
      <c r="V248" s="134">
        <v>41897</v>
      </c>
      <c r="W248" s="111" t="s">
        <v>1077</v>
      </c>
      <c r="X248" s="120" t="s">
        <v>1090</v>
      </c>
      <c r="Y248" s="320">
        <v>42359</v>
      </c>
      <c r="Z248" s="211">
        <v>1</v>
      </c>
      <c r="AA248" s="211">
        <v>1</v>
      </c>
      <c r="AB248" s="212">
        <v>1</v>
      </c>
      <c r="AC248" s="212">
        <v>1</v>
      </c>
      <c r="AD248" s="212">
        <v>2</v>
      </c>
      <c r="AE248" s="212">
        <v>2</v>
      </c>
      <c r="AF248" s="345">
        <f t="shared" si="5"/>
        <v>0.4</v>
      </c>
      <c r="AG248" s="212" t="s">
        <v>599</v>
      </c>
      <c r="AH248" s="212" t="s">
        <v>599</v>
      </c>
      <c r="AI248" s="212" t="s">
        <v>2839</v>
      </c>
      <c r="AJ248" s="212" t="s">
        <v>2804</v>
      </c>
      <c r="AK248" s="210" t="s">
        <v>3057</v>
      </c>
      <c r="AL248" s="210" t="s">
        <v>3058</v>
      </c>
      <c r="AM248" s="212" t="s">
        <v>2915</v>
      </c>
      <c r="AN248" s="212" t="s">
        <v>3056</v>
      </c>
      <c r="AO248" s="210" t="s">
        <v>3011</v>
      </c>
      <c r="AP248" s="211"/>
      <c r="AQ248" s="211"/>
    </row>
    <row r="249" spans="1:43" s="96" customFormat="1" ht="15" customHeight="1" x14ac:dyDescent="0.25">
      <c r="A249" s="119" t="s">
        <v>536</v>
      </c>
      <c r="B249" s="119" t="s">
        <v>542</v>
      </c>
      <c r="C249" s="123" t="s">
        <v>1422</v>
      </c>
      <c r="D249" s="90" t="s">
        <v>121</v>
      </c>
      <c r="E249" s="109" t="s">
        <v>1528</v>
      </c>
      <c r="F249" s="119" t="s">
        <v>214</v>
      </c>
      <c r="G249" s="119" t="s">
        <v>215</v>
      </c>
      <c r="H249" s="120" t="s">
        <v>1483</v>
      </c>
      <c r="I249" s="110" t="s">
        <v>317</v>
      </c>
      <c r="J249" s="110" t="s">
        <v>318</v>
      </c>
      <c r="K249" s="99" t="s">
        <v>268</v>
      </c>
      <c r="L249" s="119"/>
      <c r="M249" s="110" t="s">
        <v>298</v>
      </c>
      <c r="N249" s="110"/>
      <c r="O249" s="119" t="s">
        <v>688</v>
      </c>
      <c r="P249" s="119"/>
      <c r="Q249" s="111" t="s">
        <v>1547</v>
      </c>
      <c r="R249" s="134" t="s">
        <v>1547</v>
      </c>
      <c r="S249" s="119"/>
      <c r="T249" s="127" t="s">
        <v>2822</v>
      </c>
      <c r="U249" s="119"/>
      <c r="V249" s="134"/>
      <c r="W249" s="111" t="s">
        <v>1077</v>
      </c>
      <c r="X249" s="120" t="s">
        <v>1090</v>
      </c>
      <c r="Y249" s="320">
        <v>42359</v>
      </c>
      <c r="Z249" s="211">
        <v>1</v>
      </c>
      <c r="AA249" s="211">
        <v>1</v>
      </c>
      <c r="AB249" s="212">
        <v>1</v>
      </c>
      <c r="AC249" s="212">
        <v>1</v>
      </c>
      <c r="AD249" s="212">
        <v>2</v>
      </c>
      <c r="AE249" s="212">
        <v>3</v>
      </c>
      <c r="AF249" s="345">
        <f t="shared" si="5"/>
        <v>0.6</v>
      </c>
      <c r="AG249" s="212" t="s">
        <v>899</v>
      </c>
      <c r="AH249" s="212" t="s">
        <v>599</v>
      </c>
      <c r="AI249" s="212" t="s">
        <v>899</v>
      </c>
      <c r="AJ249" s="212" t="s">
        <v>2823</v>
      </c>
      <c r="AK249" s="212" t="s">
        <v>3059</v>
      </c>
      <c r="AL249" s="212"/>
      <c r="AM249" s="212"/>
      <c r="AN249" s="212"/>
      <c r="AO249" s="210" t="s">
        <v>2937</v>
      </c>
      <c r="AP249" s="211"/>
      <c r="AQ249" s="211"/>
    </row>
    <row r="250" spans="1:43" s="96" customFormat="1" ht="15" customHeight="1" x14ac:dyDescent="0.25">
      <c r="A250" s="119" t="s">
        <v>536</v>
      </c>
      <c r="B250" s="119" t="s">
        <v>541</v>
      </c>
      <c r="C250" s="123" t="s">
        <v>1426</v>
      </c>
      <c r="D250" s="90" t="s">
        <v>121</v>
      </c>
      <c r="E250" s="109" t="s">
        <v>498</v>
      </c>
      <c r="F250" s="119" t="s">
        <v>214</v>
      </c>
      <c r="G250" s="119" t="s">
        <v>219</v>
      </c>
      <c r="H250" s="120" t="s">
        <v>1485</v>
      </c>
      <c r="I250" s="120" t="s">
        <v>529</v>
      </c>
      <c r="J250" s="120" t="s">
        <v>530</v>
      </c>
      <c r="K250" s="99" t="s">
        <v>268</v>
      </c>
      <c r="L250" s="119"/>
      <c r="M250" s="120" t="s">
        <v>450</v>
      </c>
      <c r="N250" s="120"/>
      <c r="O250" s="119" t="s">
        <v>526</v>
      </c>
      <c r="P250" s="119"/>
      <c r="Q250" s="111" t="s">
        <v>1547</v>
      </c>
      <c r="R250" s="134" t="s">
        <v>1547</v>
      </c>
      <c r="S250" s="119"/>
      <c r="T250" s="127" t="s">
        <v>2826</v>
      </c>
      <c r="U250" s="119"/>
      <c r="V250" s="134"/>
      <c r="W250" s="111" t="s">
        <v>1077</v>
      </c>
      <c r="X250" s="120" t="s">
        <v>1090</v>
      </c>
      <c r="Y250" s="320">
        <v>42359</v>
      </c>
      <c r="Z250" s="211">
        <v>1</v>
      </c>
      <c r="AA250" s="211">
        <v>1</v>
      </c>
      <c r="AB250" s="212">
        <v>1</v>
      </c>
      <c r="AC250" s="212">
        <v>1</v>
      </c>
      <c r="AD250" s="212">
        <v>2</v>
      </c>
      <c r="AE250" s="212">
        <v>3.5</v>
      </c>
      <c r="AF250" s="345">
        <f t="shared" si="5"/>
        <v>0.7</v>
      </c>
      <c r="AG250" s="212" t="s">
        <v>599</v>
      </c>
      <c r="AH250" s="212" t="s">
        <v>599</v>
      </c>
      <c r="AI250" s="212" t="s">
        <v>2432</v>
      </c>
      <c r="AJ250" s="212" t="s">
        <v>2790</v>
      </c>
      <c r="AK250" s="212" t="s">
        <v>3061</v>
      </c>
      <c r="AL250" s="212"/>
      <c r="AM250" s="212"/>
      <c r="AN250" s="212"/>
      <c r="AO250" s="210" t="s">
        <v>2937</v>
      </c>
      <c r="AP250" s="211"/>
      <c r="AQ250" s="211"/>
    </row>
    <row r="251" spans="1:43" s="96" customFormat="1" ht="15" customHeight="1" x14ac:dyDescent="0.25">
      <c r="A251" s="119" t="s">
        <v>536</v>
      </c>
      <c r="B251" s="119" t="s">
        <v>555</v>
      </c>
      <c r="C251" s="123" t="s">
        <v>1449</v>
      </c>
      <c r="D251" s="90" t="s">
        <v>121</v>
      </c>
      <c r="E251" s="109" t="s">
        <v>1552</v>
      </c>
      <c r="F251" s="119" t="s">
        <v>214</v>
      </c>
      <c r="G251" s="119" t="s">
        <v>219</v>
      </c>
      <c r="H251" s="120" t="s">
        <v>1485</v>
      </c>
      <c r="I251" s="120" t="s">
        <v>527</v>
      </c>
      <c r="J251" s="120" t="s">
        <v>528</v>
      </c>
      <c r="K251" s="99" t="s">
        <v>268</v>
      </c>
      <c r="L251" s="119"/>
      <c r="M251" s="120" t="s">
        <v>404</v>
      </c>
      <c r="N251" s="120" t="s">
        <v>288</v>
      </c>
      <c r="O251" s="119" t="s">
        <v>526</v>
      </c>
      <c r="P251" s="119"/>
      <c r="Q251" s="111" t="s">
        <v>1547</v>
      </c>
      <c r="R251" s="134" t="s">
        <v>1547</v>
      </c>
      <c r="S251" s="119"/>
      <c r="T251" s="126" t="s">
        <v>691</v>
      </c>
      <c r="U251" s="119"/>
      <c r="V251" s="134"/>
      <c r="W251" s="111" t="s">
        <v>1077</v>
      </c>
      <c r="X251" s="120" t="s">
        <v>1090</v>
      </c>
      <c r="Y251" s="320">
        <v>42359</v>
      </c>
      <c r="Z251" s="211">
        <v>1</v>
      </c>
      <c r="AA251" s="211">
        <v>1</v>
      </c>
      <c r="AB251" s="212">
        <v>1</v>
      </c>
      <c r="AC251" s="212">
        <v>1</v>
      </c>
      <c r="AD251" s="212">
        <v>1</v>
      </c>
      <c r="AE251" s="212">
        <v>1</v>
      </c>
      <c r="AF251" s="344">
        <f t="shared" si="5"/>
        <v>0.1</v>
      </c>
      <c r="AG251" s="212" t="s">
        <v>599</v>
      </c>
      <c r="AH251" s="212" t="s">
        <v>599</v>
      </c>
      <c r="AI251" s="212" t="s">
        <v>2449</v>
      </c>
      <c r="AJ251" s="212" t="s">
        <v>2790</v>
      </c>
      <c r="AK251" s="212" t="s">
        <v>2950</v>
      </c>
      <c r="AL251" s="212" t="s">
        <v>3062</v>
      </c>
      <c r="AM251" s="212"/>
      <c r="AN251" s="212"/>
      <c r="AO251" s="210" t="s">
        <v>3060</v>
      </c>
      <c r="AP251" s="211"/>
      <c r="AQ251" s="211"/>
    </row>
    <row r="252" spans="1:43" s="96" customFormat="1" ht="15" customHeight="1" x14ac:dyDescent="0.25">
      <c r="A252" s="119" t="s">
        <v>536</v>
      </c>
      <c r="B252" s="119" t="s">
        <v>550</v>
      </c>
      <c r="C252" s="123" t="s">
        <v>1452</v>
      </c>
      <c r="D252" s="90" t="s">
        <v>121</v>
      </c>
      <c r="E252" s="109" t="s">
        <v>498</v>
      </c>
      <c r="F252" s="119" t="s">
        <v>214</v>
      </c>
      <c r="G252" s="119" t="s">
        <v>219</v>
      </c>
      <c r="H252" s="120" t="s">
        <v>1485</v>
      </c>
      <c r="I252" s="120" t="s">
        <v>511</v>
      </c>
      <c r="J252" s="120" t="s">
        <v>512</v>
      </c>
      <c r="K252" s="99" t="s">
        <v>268</v>
      </c>
      <c r="L252" s="119"/>
      <c r="M252" s="120" t="s">
        <v>510</v>
      </c>
      <c r="N252" s="120" t="s">
        <v>513</v>
      </c>
      <c r="O252" s="119" t="s">
        <v>507</v>
      </c>
      <c r="P252" s="119"/>
      <c r="Q252" s="111" t="s">
        <v>1547</v>
      </c>
      <c r="R252" s="134" t="s">
        <v>1547</v>
      </c>
      <c r="S252" s="119"/>
      <c r="T252" s="126" t="s">
        <v>2835</v>
      </c>
      <c r="U252" s="119"/>
      <c r="V252" s="134"/>
      <c r="W252" s="111" t="s">
        <v>1077</v>
      </c>
      <c r="X252" s="120" t="s">
        <v>1090</v>
      </c>
      <c r="Y252" s="320">
        <v>42359</v>
      </c>
      <c r="Z252" s="211">
        <v>1</v>
      </c>
      <c r="AA252" s="211">
        <v>1</v>
      </c>
      <c r="AB252" s="212">
        <v>1</v>
      </c>
      <c r="AC252" s="212">
        <v>1</v>
      </c>
      <c r="AD252" s="212">
        <v>2</v>
      </c>
      <c r="AE252" s="212">
        <v>3.5</v>
      </c>
      <c r="AF252" s="345">
        <f t="shared" si="5"/>
        <v>0.7</v>
      </c>
      <c r="AG252" s="212" t="s">
        <v>599</v>
      </c>
      <c r="AH252" s="212" t="s">
        <v>599</v>
      </c>
      <c r="AI252" s="212" t="s">
        <v>2451</v>
      </c>
      <c r="AJ252" s="212" t="s">
        <v>2836</v>
      </c>
      <c r="AK252" s="212" t="s">
        <v>2956</v>
      </c>
      <c r="AL252" s="212" t="s">
        <v>2454</v>
      </c>
      <c r="AM252" s="212"/>
      <c r="AN252" s="212"/>
      <c r="AO252" s="210" t="s">
        <v>2937</v>
      </c>
      <c r="AP252" s="211"/>
      <c r="AQ252" s="211"/>
    </row>
    <row r="253" spans="1:43" s="96" customFormat="1" ht="15" customHeight="1" x14ac:dyDescent="0.25">
      <c r="A253" s="119" t="s">
        <v>536</v>
      </c>
      <c r="B253" s="119" t="s">
        <v>542</v>
      </c>
      <c r="C253" s="123" t="s">
        <v>1419</v>
      </c>
      <c r="D253" s="90" t="s">
        <v>121</v>
      </c>
      <c r="E253" s="109" t="s">
        <v>1526</v>
      </c>
      <c r="F253" s="119" t="s">
        <v>214</v>
      </c>
      <c r="G253" s="119" t="s">
        <v>215</v>
      </c>
      <c r="H253" s="120" t="s">
        <v>1483</v>
      </c>
      <c r="I253" s="120" t="s">
        <v>429</v>
      </c>
      <c r="J253" s="120" t="s">
        <v>430</v>
      </c>
      <c r="K253" s="99" t="s">
        <v>268</v>
      </c>
      <c r="L253" s="119" t="s">
        <v>2135</v>
      </c>
      <c r="M253" s="120" t="s">
        <v>397</v>
      </c>
      <c r="N253" s="120">
        <v>1999</v>
      </c>
      <c r="O253" s="119" t="s">
        <v>685</v>
      </c>
      <c r="P253" s="119" t="s">
        <v>685</v>
      </c>
      <c r="Q253" s="98" t="s">
        <v>121</v>
      </c>
      <c r="R253" s="134">
        <v>40885</v>
      </c>
      <c r="S253" s="119" t="s">
        <v>686</v>
      </c>
      <c r="T253" s="126" t="s">
        <v>687</v>
      </c>
      <c r="U253" s="119" t="s">
        <v>2135</v>
      </c>
      <c r="V253" s="134">
        <v>41873</v>
      </c>
      <c r="W253" s="111" t="s">
        <v>1077</v>
      </c>
      <c r="X253" s="120" t="s">
        <v>1090</v>
      </c>
      <c r="Y253" s="320">
        <v>42359</v>
      </c>
      <c r="Z253" s="211">
        <v>1</v>
      </c>
      <c r="AA253" s="211">
        <v>3</v>
      </c>
      <c r="AB253" s="212">
        <v>1</v>
      </c>
      <c r="AC253" s="212">
        <v>1</v>
      </c>
      <c r="AD253" s="212">
        <v>2</v>
      </c>
      <c r="AE253" s="212">
        <v>2</v>
      </c>
      <c r="AF253" s="340">
        <f t="shared" si="5"/>
        <v>1.2</v>
      </c>
      <c r="AG253" s="212" t="s">
        <v>599</v>
      </c>
      <c r="AH253" s="212" t="s">
        <v>599</v>
      </c>
      <c r="AI253" s="212" t="s">
        <v>2432</v>
      </c>
      <c r="AJ253" s="212" t="s">
        <v>2820</v>
      </c>
      <c r="AK253" s="212"/>
      <c r="AL253" s="212" t="s">
        <v>2907</v>
      </c>
      <c r="AM253" s="212"/>
      <c r="AN253" s="212"/>
      <c r="AO253" s="212" t="s">
        <v>3011</v>
      </c>
      <c r="AP253" s="211"/>
      <c r="AQ253" s="211"/>
    </row>
    <row r="254" spans="1:43" s="96" customFormat="1" ht="15" customHeight="1" x14ac:dyDescent="0.25">
      <c r="A254" s="119" t="s">
        <v>546</v>
      </c>
      <c r="B254" s="119" t="s">
        <v>566</v>
      </c>
      <c r="C254" s="123" t="s">
        <v>1408</v>
      </c>
      <c r="D254" s="90" t="s">
        <v>121</v>
      </c>
      <c r="E254" s="118" t="s">
        <v>2130</v>
      </c>
      <c r="F254" s="119" t="s">
        <v>718</v>
      </c>
      <c r="G254" s="119" t="s">
        <v>720</v>
      </c>
      <c r="H254" s="120" t="s">
        <v>1482</v>
      </c>
      <c r="I254" s="120" t="s">
        <v>371</v>
      </c>
      <c r="J254" s="120" t="s">
        <v>305</v>
      </c>
      <c r="K254" s="91" t="s">
        <v>267</v>
      </c>
      <c r="L254" s="119"/>
      <c r="M254" s="120" t="s">
        <v>302</v>
      </c>
      <c r="N254" s="120">
        <v>2008</v>
      </c>
      <c r="O254" s="119" t="s">
        <v>303</v>
      </c>
      <c r="P254" s="119" t="s">
        <v>303</v>
      </c>
      <c r="Q254" s="98" t="s">
        <v>121</v>
      </c>
      <c r="R254" s="134">
        <v>39570</v>
      </c>
      <c r="S254" s="119"/>
      <c r="T254" s="126" t="s">
        <v>304</v>
      </c>
      <c r="U254" s="119"/>
      <c r="V254" s="134"/>
      <c r="W254" s="111" t="s">
        <v>1077</v>
      </c>
      <c r="X254" s="120" t="s">
        <v>1090</v>
      </c>
      <c r="Y254" s="320">
        <v>42356</v>
      </c>
      <c r="Z254" s="211">
        <v>1</v>
      </c>
      <c r="AA254" s="211">
        <v>1</v>
      </c>
      <c r="AB254" s="212">
        <v>3</v>
      </c>
      <c r="AC254" s="212">
        <v>1</v>
      </c>
      <c r="AD254" s="212">
        <v>4</v>
      </c>
      <c r="AE254" s="212">
        <v>3.5</v>
      </c>
      <c r="AF254" s="341">
        <f t="shared" si="5"/>
        <v>4.2</v>
      </c>
      <c r="AG254" s="212" t="s">
        <v>599</v>
      </c>
      <c r="AH254" s="212" t="s">
        <v>599</v>
      </c>
      <c r="AI254" s="212" t="s">
        <v>2639</v>
      </c>
      <c r="AJ254" s="212" t="s">
        <v>2818</v>
      </c>
      <c r="AK254" s="212" t="s">
        <v>3064</v>
      </c>
      <c r="AL254" s="212" t="s">
        <v>3063</v>
      </c>
      <c r="AM254" s="212"/>
      <c r="AN254" s="212"/>
      <c r="AO254" s="210" t="s">
        <v>2937</v>
      </c>
      <c r="AP254" s="211"/>
      <c r="AQ254" s="211"/>
    </row>
    <row r="255" spans="1:43" s="96" customFormat="1" ht="15" customHeight="1" x14ac:dyDescent="0.25">
      <c r="A255" s="119" t="s">
        <v>536</v>
      </c>
      <c r="B255" s="119" t="s">
        <v>542</v>
      </c>
      <c r="C255" s="123" t="s">
        <v>1421</v>
      </c>
      <c r="D255" s="90" t="s">
        <v>121</v>
      </c>
      <c r="E255" s="109" t="s">
        <v>498</v>
      </c>
      <c r="F255" s="119" t="s">
        <v>214</v>
      </c>
      <c r="G255" s="119" t="s">
        <v>215</v>
      </c>
      <c r="H255" s="120" t="s">
        <v>1483</v>
      </c>
      <c r="I255" s="110" t="s">
        <v>313</v>
      </c>
      <c r="J255" s="110" t="s">
        <v>315</v>
      </c>
      <c r="K255" s="110"/>
      <c r="L255" s="127" t="s">
        <v>2136</v>
      </c>
      <c r="M255" s="110" t="s">
        <v>316</v>
      </c>
      <c r="N255" s="110" t="s">
        <v>1547</v>
      </c>
      <c r="O255" s="119" t="s">
        <v>314</v>
      </c>
      <c r="P255" s="119" t="s">
        <v>2137</v>
      </c>
      <c r="Q255" s="111" t="s">
        <v>1547</v>
      </c>
      <c r="R255" s="134" t="s">
        <v>1547</v>
      </c>
      <c r="S255" s="119"/>
      <c r="T255" s="126" t="s">
        <v>2138</v>
      </c>
      <c r="U255" s="119"/>
      <c r="V255" s="134">
        <v>41873</v>
      </c>
      <c r="W255" s="111" t="s">
        <v>1077</v>
      </c>
      <c r="X255" s="120" t="s">
        <v>1090</v>
      </c>
      <c r="Y255" s="320">
        <v>42359</v>
      </c>
      <c r="Z255" s="211">
        <v>2.5</v>
      </c>
      <c r="AA255" s="211">
        <v>1</v>
      </c>
      <c r="AB255" s="212">
        <v>3</v>
      </c>
      <c r="AC255" s="212">
        <v>1</v>
      </c>
      <c r="AD255" s="212">
        <v>2</v>
      </c>
      <c r="AE255" s="212">
        <v>3.5</v>
      </c>
      <c r="AF255" s="341">
        <f t="shared" si="5"/>
        <v>5.25</v>
      </c>
      <c r="AG255" s="212" t="s">
        <v>899</v>
      </c>
      <c r="AH255" s="212" t="s">
        <v>599</v>
      </c>
      <c r="AI255" s="212" t="s">
        <v>899</v>
      </c>
      <c r="AJ255" s="212" t="s">
        <v>2821</v>
      </c>
      <c r="AK255" s="212" t="s">
        <v>3065</v>
      </c>
      <c r="AL255" s="212" t="s">
        <v>3066</v>
      </c>
      <c r="AM255" s="212"/>
      <c r="AN255" s="212"/>
      <c r="AO255" s="210" t="s">
        <v>2937</v>
      </c>
      <c r="AP255" s="211"/>
      <c r="AQ255" s="211"/>
    </row>
    <row r="256" spans="1:43" s="96" customFormat="1" ht="15" customHeight="1" x14ac:dyDescent="0.25">
      <c r="A256" s="119" t="s">
        <v>538</v>
      </c>
      <c r="B256" s="119" t="s">
        <v>570</v>
      </c>
      <c r="C256" s="123" t="s">
        <v>1407</v>
      </c>
      <c r="D256" s="90" t="s">
        <v>121</v>
      </c>
      <c r="E256" s="109" t="s">
        <v>2297</v>
      </c>
      <c r="F256" s="119" t="s">
        <v>718</v>
      </c>
      <c r="G256" s="119" t="s">
        <v>720</v>
      </c>
      <c r="H256" s="120" t="s">
        <v>1482</v>
      </c>
      <c r="I256" s="120" t="s">
        <v>382</v>
      </c>
      <c r="J256" s="120" t="s">
        <v>383</v>
      </c>
      <c r="K256" s="99" t="s">
        <v>268</v>
      </c>
      <c r="L256" s="127" t="s">
        <v>2128</v>
      </c>
      <c r="M256" s="120" t="s">
        <v>384</v>
      </c>
      <c r="N256" s="120"/>
      <c r="O256" s="119" t="s">
        <v>282</v>
      </c>
      <c r="P256" s="127" t="s">
        <v>2129</v>
      </c>
      <c r="Q256" s="111" t="s">
        <v>1547</v>
      </c>
      <c r="R256" s="134" t="s">
        <v>1547</v>
      </c>
      <c r="S256" s="119"/>
      <c r="T256" s="119"/>
      <c r="U256" s="119"/>
      <c r="V256" s="134">
        <v>41873</v>
      </c>
      <c r="W256" s="111" t="s">
        <v>1077</v>
      </c>
      <c r="X256" s="120" t="s">
        <v>1090</v>
      </c>
      <c r="Y256" s="320">
        <v>42356</v>
      </c>
      <c r="Z256" s="211">
        <v>3</v>
      </c>
      <c r="AA256" s="211">
        <v>1</v>
      </c>
      <c r="AB256" s="212">
        <v>1</v>
      </c>
      <c r="AC256" s="212">
        <v>5</v>
      </c>
      <c r="AD256" s="212">
        <v>2</v>
      </c>
      <c r="AE256" s="212">
        <v>3</v>
      </c>
      <c r="AF256" s="341">
        <f t="shared" si="5"/>
        <v>9</v>
      </c>
      <c r="AG256" s="212" t="s">
        <v>599</v>
      </c>
      <c r="AH256" s="212" t="s">
        <v>599</v>
      </c>
      <c r="AI256" s="212" t="s">
        <v>899</v>
      </c>
      <c r="AJ256" s="212" t="s">
        <v>2817</v>
      </c>
      <c r="AK256" s="212" t="s">
        <v>3067</v>
      </c>
      <c r="AL256" s="212" t="s">
        <v>2906</v>
      </c>
      <c r="AM256" s="212"/>
      <c r="AN256" s="212"/>
      <c r="AO256" s="210" t="s">
        <v>2937</v>
      </c>
      <c r="AP256" s="211"/>
      <c r="AQ256" s="211"/>
    </row>
    <row r="257" spans="1:43" s="96" customFormat="1" ht="15" customHeight="1" x14ac:dyDescent="0.25">
      <c r="A257" s="119"/>
      <c r="B257" s="119" t="s">
        <v>542</v>
      </c>
      <c r="C257" s="123" t="s">
        <v>1416</v>
      </c>
      <c r="D257" s="90" t="s">
        <v>121</v>
      </c>
      <c r="E257" s="109" t="s">
        <v>498</v>
      </c>
      <c r="F257" s="119" t="s">
        <v>214</v>
      </c>
      <c r="G257" s="119" t="s">
        <v>215</v>
      </c>
      <c r="H257" s="120" t="s">
        <v>1483</v>
      </c>
      <c r="I257" s="110" t="s">
        <v>294</v>
      </c>
      <c r="J257" s="110" t="s">
        <v>297</v>
      </c>
      <c r="K257" s="99" t="s">
        <v>268</v>
      </c>
      <c r="L257" s="127" t="s">
        <v>2132</v>
      </c>
      <c r="M257" s="110" t="s">
        <v>298</v>
      </c>
      <c r="N257" s="110" t="s">
        <v>2133</v>
      </c>
      <c r="O257" s="119" t="s">
        <v>295</v>
      </c>
      <c r="P257" s="119" t="s">
        <v>272</v>
      </c>
      <c r="Q257" s="111" t="s">
        <v>1547</v>
      </c>
      <c r="R257" s="134" t="s">
        <v>1547</v>
      </c>
      <c r="S257" s="119"/>
      <c r="T257" s="124" t="s">
        <v>296</v>
      </c>
      <c r="U257" s="119"/>
      <c r="V257" s="134">
        <v>41873</v>
      </c>
      <c r="W257" s="111" t="s">
        <v>1077</v>
      </c>
      <c r="X257" s="120" t="s">
        <v>1090</v>
      </c>
      <c r="Y257" s="320">
        <v>42359</v>
      </c>
      <c r="Z257" s="211">
        <v>1</v>
      </c>
      <c r="AA257" s="211">
        <v>3</v>
      </c>
      <c r="AB257" s="212">
        <v>1</v>
      </c>
      <c r="AC257" s="212">
        <v>5</v>
      </c>
      <c r="AD257" s="212">
        <v>2</v>
      </c>
      <c r="AE257" s="212">
        <v>3</v>
      </c>
      <c r="AF257" s="341">
        <f t="shared" si="5"/>
        <v>9</v>
      </c>
      <c r="AG257" s="212" t="s">
        <v>599</v>
      </c>
      <c r="AH257" s="212" t="s">
        <v>599</v>
      </c>
      <c r="AI257" s="212" t="s">
        <v>899</v>
      </c>
      <c r="AJ257" s="212" t="s">
        <v>899</v>
      </c>
      <c r="AK257" s="212" t="s">
        <v>3068</v>
      </c>
      <c r="AL257" s="212" t="s">
        <v>3069</v>
      </c>
      <c r="AM257" s="212"/>
      <c r="AN257" s="212"/>
      <c r="AO257" s="210" t="s">
        <v>2937</v>
      </c>
      <c r="AP257" s="211"/>
      <c r="AQ257" s="211"/>
    </row>
    <row r="258" spans="1:43" s="96" customFormat="1" ht="15" customHeight="1" x14ac:dyDescent="0.25">
      <c r="A258" s="119" t="s">
        <v>546</v>
      </c>
      <c r="B258" s="119" t="s">
        <v>560</v>
      </c>
      <c r="C258" s="123" t="s">
        <v>1457</v>
      </c>
      <c r="D258" s="90" t="s">
        <v>121</v>
      </c>
      <c r="E258" s="109" t="s">
        <v>498</v>
      </c>
      <c r="F258" s="119" t="s">
        <v>214</v>
      </c>
      <c r="G258" s="119" t="s">
        <v>761</v>
      </c>
      <c r="H258" s="120" t="s">
        <v>1487</v>
      </c>
      <c r="I258" s="120" t="s">
        <v>339</v>
      </c>
      <c r="J258" s="120" t="s">
        <v>340</v>
      </c>
      <c r="K258" s="91" t="s">
        <v>267</v>
      </c>
      <c r="L258" s="119"/>
      <c r="M258" s="120" t="s">
        <v>302</v>
      </c>
      <c r="N258" s="120"/>
      <c r="O258" s="119" t="s">
        <v>300</v>
      </c>
      <c r="P258" s="119"/>
      <c r="Q258" s="111" t="s">
        <v>1547</v>
      </c>
      <c r="R258" s="134" t="s">
        <v>1547</v>
      </c>
      <c r="S258" s="86"/>
      <c r="T258" s="127" t="s">
        <v>2837</v>
      </c>
      <c r="U258" s="119"/>
      <c r="V258" s="134"/>
      <c r="W258" s="111" t="s">
        <v>1077</v>
      </c>
      <c r="X258" s="120" t="s">
        <v>1090</v>
      </c>
      <c r="Y258" s="320">
        <v>42359</v>
      </c>
      <c r="Z258" s="211">
        <v>1</v>
      </c>
      <c r="AA258" s="211">
        <v>1</v>
      </c>
      <c r="AB258" s="212">
        <v>1</v>
      </c>
      <c r="AC258" s="212">
        <v>1</v>
      </c>
      <c r="AD258" s="212">
        <v>2</v>
      </c>
      <c r="AE258" s="212">
        <v>3.5</v>
      </c>
      <c r="AF258" s="345">
        <f t="shared" si="5"/>
        <v>0.7</v>
      </c>
      <c r="AG258" s="212" t="s">
        <v>599</v>
      </c>
      <c r="AH258" s="212" t="s">
        <v>599</v>
      </c>
      <c r="AI258" s="212" t="s">
        <v>899</v>
      </c>
      <c r="AJ258" s="212" t="s">
        <v>2838</v>
      </c>
      <c r="AK258" s="212" t="s">
        <v>3070</v>
      </c>
      <c r="AL258" s="212"/>
      <c r="AM258" s="212"/>
      <c r="AN258" s="212"/>
      <c r="AO258" s="210" t="s">
        <v>2937</v>
      </c>
      <c r="AP258" s="211"/>
      <c r="AQ258" s="211"/>
    </row>
    <row r="259" spans="1:43" s="96" customFormat="1" ht="15" customHeight="1" x14ac:dyDescent="0.25">
      <c r="A259" s="119" t="s">
        <v>536</v>
      </c>
      <c r="B259" s="119" t="s">
        <v>542</v>
      </c>
      <c r="C259" s="123" t="s">
        <v>1415</v>
      </c>
      <c r="D259" s="90" t="s">
        <v>121</v>
      </c>
      <c r="E259" s="109" t="s">
        <v>2299</v>
      </c>
      <c r="F259" s="119" t="s">
        <v>214</v>
      </c>
      <c r="G259" s="119" t="s">
        <v>215</v>
      </c>
      <c r="H259" s="120" t="s">
        <v>1483</v>
      </c>
      <c r="I259" s="120" t="s">
        <v>401</v>
      </c>
      <c r="J259" s="120" t="s">
        <v>403</v>
      </c>
      <c r="K259" s="91" t="s">
        <v>267</v>
      </c>
      <c r="L259" s="119"/>
      <c r="M259" s="120" t="s">
        <v>404</v>
      </c>
      <c r="N259" s="120"/>
      <c r="O259" s="119" t="s">
        <v>402</v>
      </c>
      <c r="P259" s="119"/>
      <c r="Q259" s="111" t="s">
        <v>121</v>
      </c>
      <c r="R259" s="134" t="s">
        <v>1547</v>
      </c>
      <c r="S259" s="119"/>
      <c r="T259" s="127" t="s">
        <v>2929</v>
      </c>
      <c r="U259" s="119"/>
      <c r="V259" s="134"/>
      <c r="W259" s="111" t="s">
        <v>1077</v>
      </c>
      <c r="X259" s="120" t="s">
        <v>1090</v>
      </c>
      <c r="Y259" s="320">
        <v>42359</v>
      </c>
      <c r="Z259" s="211">
        <v>1</v>
      </c>
      <c r="AA259" s="211">
        <v>1</v>
      </c>
      <c r="AB259" s="212">
        <v>1</v>
      </c>
      <c r="AC259" s="212">
        <v>1</v>
      </c>
      <c r="AD259" s="212">
        <v>3</v>
      </c>
      <c r="AE259" s="212">
        <v>3.5</v>
      </c>
      <c r="AF259" s="340">
        <f t="shared" si="5"/>
        <v>1.05</v>
      </c>
      <c r="AG259" s="212" t="s">
        <v>599</v>
      </c>
      <c r="AH259" s="212" t="s">
        <v>599</v>
      </c>
      <c r="AI259" s="212" t="s">
        <v>899</v>
      </c>
      <c r="AJ259" s="212" t="s">
        <v>2819</v>
      </c>
      <c r="AK259" s="212" t="s">
        <v>3071</v>
      </c>
      <c r="AL259" s="212" t="s">
        <v>3072</v>
      </c>
      <c r="AM259" s="212"/>
      <c r="AN259" s="212"/>
      <c r="AO259" s="210" t="s">
        <v>2937</v>
      </c>
      <c r="AP259" s="211"/>
      <c r="AQ259" s="211"/>
    </row>
    <row r="260" spans="1:43" s="96" customFormat="1" ht="15" customHeight="1" x14ac:dyDescent="0.25">
      <c r="A260" s="119" t="s">
        <v>536</v>
      </c>
      <c r="B260" s="119" t="s">
        <v>215</v>
      </c>
      <c r="C260" s="123" t="s">
        <v>1423</v>
      </c>
      <c r="D260" s="90" t="s">
        <v>121</v>
      </c>
      <c r="E260" s="109" t="s">
        <v>2300</v>
      </c>
      <c r="F260" s="119" t="s">
        <v>214</v>
      </c>
      <c r="G260" s="119" t="s">
        <v>215</v>
      </c>
      <c r="H260" s="120" t="s">
        <v>1483</v>
      </c>
      <c r="I260" s="120" t="s">
        <v>392</v>
      </c>
      <c r="J260" s="120" t="s">
        <v>3288</v>
      </c>
      <c r="K260" s="99" t="s">
        <v>268</v>
      </c>
      <c r="L260" s="119" t="s">
        <v>1547</v>
      </c>
      <c r="M260" s="120" t="s">
        <v>394</v>
      </c>
      <c r="N260" s="120" t="s">
        <v>1547</v>
      </c>
      <c r="O260" s="119" t="s">
        <v>393</v>
      </c>
      <c r="P260" s="119" t="s">
        <v>2140</v>
      </c>
      <c r="Q260" s="111" t="s">
        <v>1547</v>
      </c>
      <c r="R260" s="134" t="s">
        <v>1547</v>
      </c>
      <c r="S260" s="119"/>
      <c r="T260" s="119" t="s">
        <v>2141</v>
      </c>
      <c r="U260" s="119"/>
      <c r="V260" s="134">
        <v>41873</v>
      </c>
      <c r="W260" s="111" t="s">
        <v>1077</v>
      </c>
      <c r="X260" s="120" t="s">
        <v>1090</v>
      </c>
      <c r="Y260" s="320">
        <v>42359</v>
      </c>
      <c r="Z260" s="211">
        <v>3</v>
      </c>
      <c r="AA260" s="211">
        <v>1</v>
      </c>
      <c r="AB260" s="212">
        <v>1</v>
      </c>
      <c r="AC260" s="212">
        <v>5</v>
      </c>
      <c r="AD260" s="212">
        <v>4</v>
      </c>
      <c r="AE260" s="212">
        <v>3.5</v>
      </c>
      <c r="AF260" s="343">
        <f t="shared" si="5"/>
        <v>21</v>
      </c>
      <c r="AG260" s="212" t="s">
        <v>599</v>
      </c>
      <c r="AH260" s="212" t="s">
        <v>599</v>
      </c>
      <c r="AI260" s="212" t="s">
        <v>899</v>
      </c>
      <c r="AJ260" s="212" t="s">
        <v>2824</v>
      </c>
      <c r="AK260" s="212" t="s">
        <v>3073</v>
      </c>
      <c r="AL260" s="212" t="s">
        <v>3074</v>
      </c>
      <c r="AM260" s="212"/>
      <c r="AN260" s="212"/>
      <c r="AO260" s="210" t="s">
        <v>2937</v>
      </c>
      <c r="AP260" s="211"/>
      <c r="AQ260" s="211"/>
    </row>
    <row r="261" spans="1:43" s="96" customFormat="1" ht="15" customHeight="1" x14ac:dyDescent="0.25">
      <c r="A261" s="119" t="s">
        <v>536</v>
      </c>
      <c r="B261" s="119" t="s">
        <v>542</v>
      </c>
      <c r="C261" s="123" t="s">
        <v>1424</v>
      </c>
      <c r="D261" s="90" t="s">
        <v>121</v>
      </c>
      <c r="E261" s="109" t="s">
        <v>498</v>
      </c>
      <c r="F261" s="119" t="s">
        <v>214</v>
      </c>
      <c r="G261" s="119" t="s">
        <v>215</v>
      </c>
      <c r="H261" s="120" t="s">
        <v>1483</v>
      </c>
      <c r="I261" s="120" t="s">
        <v>395</v>
      </c>
      <c r="J261" s="120" t="s">
        <v>3288</v>
      </c>
      <c r="K261" s="99" t="s">
        <v>268</v>
      </c>
      <c r="L261" s="119" t="s">
        <v>1547</v>
      </c>
      <c r="M261" s="120" t="s">
        <v>289</v>
      </c>
      <c r="N261" s="120" t="s">
        <v>1547</v>
      </c>
      <c r="O261" s="119" t="s">
        <v>396</v>
      </c>
      <c r="P261" s="119" t="s">
        <v>2142</v>
      </c>
      <c r="Q261" s="111" t="s">
        <v>1547</v>
      </c>
      <c r="R261" s="134" t="s">
        <v>1547</v>
      </c>
      <c r="S261" s="119"/>
      <c r="T261" s="119" t="s">
        <v>2141</v>
      </c>
      <c r="U261" s="119"/>
      <c r="V261" s="134">
        <v>41873</v>
      </c>
      <c r="W261" s="111" t="s">
        <v>1077</v>
      </c>
      <c r="X261" s="120" t="s">
        <v>1090</v>
      </c>
      <c r="Y261" s="320">
        <v>42359</v>
      </c>
      <c r="Z261" s="211">
        <v>3</v>
      </c>
      <c r="AA261" s="211">
        <v>1</v>
      </c>
      <c r="AB261" s="212">
        <v>1</v>
      </c>
      <c r="AC261" s="212">
        <v>5</v>
      </c>
      <c r="AD261" s="212">
        <v>4</v>
      </c>
      <c r="AE261" s="212">
        <v>3.5</v>
      </c>
      <c r="AF261" s="343">
        <f t="shared" si="5"/>
        <v>21</v>
      </c>
      <c r="AG261" s="212" t="s">
        <v>599</v>
      </c>
      <c r="AH261" s="212" t="s">
        <v>599</v>
      </c>
      <c r="AI261" s="212" t="s">
        <v>899</v>
      </c>
      <c r="AJ261" s="212" t="s">
        <v>2825</v>
      </c>
      <c r="AK261" s="212" t="s">
        <v>3073</v>
      </c>
      <c r="AL261" s="212" t="s">
        <v>3074</v>
      </c>
      <c r="AM261" s="212"/>
      <c r="AN261" s="212"/>
      <c r="AO261" s="210" t="s">
        <v>2937</v>
      </c>
      <c r="AP261" s="211"/>
      <c r="AQ261" s="211"/>
    </row>
    <row r="262" spans="1:43" s="96" customFormat="1" ht="15" customHeight="1" x14ac:dyDescent="0.25">
      <c r="A262" s="119" t="s">
        <v>538</v>
      </c>
      <c r="B262" s="119" t="s">
        <v>567</v>
      </c>
      <c r="C262" s="123" t="s">
        <v>1399</v>
      </c>
      <c r="D262" s="90" t="s">
        <v>121</v>
      </c>
      <c r="E262" s="109" t="s">
        <v>2117</v>
      </c>
      <c r="F262" s="119" t="s">
        <v>718</v>
      </c>
      <c r="G262" s="99" t="s">
        <v>719</v>
      </c>
      <c r="H262" s="99" t="s">
        <v>1481</v>
      </c>
      <c r="I262" s="120" t="s">
        <v>521</v>
      </c>
      <c r="J262" s="120" t="s">
        <v>522</v>
      </c>
      <c r="K262" s="99" t="s">
        <v>268</v>
      </c>
      <c r="L262" s="119"/>
      <c r="M262" s="120" t="s">
        <v>404</v>
      </c>
      <c r="N262" s="120"/>
      <c r="O262" s="119" t="s">
        <v>402</v>
      </c>
      <c r="P262" s="119"/>
      <c r="Q262" s="111" t="s">
        <v>121</v>
      </c>
      <c r="R262" s="134" t="s">
        <v>1547</v>
      </c>
      <c r="S262" s="119"/>
      <c r="T262" s="119"/>
      <c r="U262" s="119"/>
      <c r="V262" s="134"/>
      <c r="W262" s="111" t="s">
        <v>1077</v>
      </c>
      <c r="X262" s="120" t="s">
        <v>1090</v>
      </c>
      <c r="Y262" s="320">
        <v>42356</v>
      </c>
      <c r="Z262" s="211">
        <v>1</v>
      </c>
      <c r="AA262" s="211">
        <v>1</v>
      </c>
      <c r="AB262" s="212">
        <v>1</v>
      </c>
      <c r="AC262" s="212">
        <v>1</v>
      </c>
      <c r="AD262" s="212">
        <v>2</v>
      </c>
      <c r="AE262" s="212">
        <v>3.5</v>
      </c>
      <c r="AF262" s="340">
        <f t="shared" si="5"/>
        <v>0.7</v>
      </c>
      <c r="AG262" s="212"/>
      <c r="AH262" s="212"/>
      <c r="AI262" s="212"/>
      <c r="AJ262" s="212"/>
      <c r="AK262" s="212" t="s">
        <v>3075</v>
      </c>
      <c r="AL262" s="212" t="s">
        <v>3076</v>
      </c>
      <c r="AM262" s="212"/>
      <c r="AN262" s="212"/>
      <c r="AO262" s="210" t="s">
        <v>2937</v>
      </c>
      <c r="AP262" s="211"/>
      <c r="AQ262" s="211"/>
    </row>
    <row r="263" spans="1:43" s="96" customFormat="1" ht="15" customHeight="1" x14ac:dyDescent="0.25">
      <c r="A263" s="119" t="s">
        <v>546</v>
      </c>
      <c r="B263" s="119" t="s">
        <v>557</v>
      </c>
      <c r="C263" s="123" t="s">
        <v>1400</v>
      </c>
      <c r="D263" s="90" t="s">
        <v>121</v>
      </c>
      <c r="E263" s="109" t="s">
        <v>498</v>
      </c>
      <c r="F263" s="119" t="s">
        <v>718</v>
      </c>
      <c r="G263" s="119" t="s">
        <v>720</v>
      </c>
      <c r="H263" s="120" t="s">
        <v>1482</v>
      </c>
      <c r="I263" s="122" t="s">
        <v>444</v>
      </c>
      <c r="J263" s="119" t="s">
        <v>446</v>
      </c>
      <c r="K263" s="99" t="s">
        <v>268</v>
      </c>
      <c r="L263" s="119"/>
      <c r="M263" s="123" t="s">
        <v>278</v>
      </c>
      <c r="N263" s="126" t="s">
        <v>2118</v>
      </c>
      <c r="O263" s="119" t="s">
        <v>445</v>
      </c>
      <c r="P263" s="119" t="s">
        <v>278</v>
      </c>
      <c r="Q263" s="98" t="s">
        <v>121</v>
      </c>
      <c r="R263" s="134" t="s">
        <v>1547</v>
      </c>
      <c r="S263" s="119" t="s">
        <v>2119</v>
      </c>
      <c r="T263" s="127" t="s">
        <v>2120</v>
      </c>
      <c r="U263" s="115" t="s">
        <v>2121</v>
      </c>
      <c r="V263" s="134">
        <v>41873</v>
      </c>
      <c r="W263" s="111" t="s">
        <v>1077</v>
      </c>
      <c r="X263" s="120" t="s">
        <v>1090</v>
      </c>
      <c r="Y263" s="320">
        <v>42356</v>
      </c>
      <c r="Z263" s="211">
        <v>1</v>
      </c>
      <c r="AA263" s="211">
        <v>1</v>
      </c>
      <c r="AB263" s="212">
        <v>1</v>
      </c>
      <c r="AC263" s="212">
        <v>1</v>
      </c>
      <c r="AD263" s="212">
        <v>1</v>
      </c>
      <c r="AE263" s="212">
        <v>1</v>
      </c>
      <c r="AF263" s="344">
        <f t="shared" si="5"/>
        <v>0.1</v>
      </c>
      <c r="AG263" s="212"/>
      <c r="AH263" s="212"/>
      <c r="AI263" s="212"/>
      <c r="AJ263" s="212"/>
      <c r="AK263" s="212"/>
      <c r="AL263" s="212"/>
      <c r="AM263" s="212"/>
      <c r="AN263" s="212"/>
      <c r="AO263" s="210" t="s">
        <v>3010</v>
      </c>
      <c r="AP263" s="211"/>
      <c r="AQ263" s="211"/>
    </row>
    <row r="264" spans="1:43" s="96" customFormat="1" ht="15" customHeight="1" x14ac:dyDescent="0.25">
      <c r="A264" s="119" t="s">
        <v>540</v>
      </c>
      <c r="B264" s="119" t="s">
        <v>561</v>
      </c>
      <c r="C264" s="123" t="s">
        <v>1459</v>
      </c>
      <c r="D264" s="90" t="s">
        <v>121</v>
      </c>
      <c r="E264" s="109" t="s">
        <v>498</v>
      </c>
      <c r="F264" s="119" t="s">
        <v>208</v>
      </c>
      <c r="G264" s="119" t="s">
        <v>723</v>
      </c>
      <c r="H264" s="120" t="s">
        <v>1488</v>
      </c>
      <c r="I264" s="287" t="s">
        <v>359</v>
      </c>
      <c r="J264" s="119" t="s">
        <v>361</v>
      </c>
      <c r="K264" s="99" t="s">
        <v>287</v>
      </c>
      <c r="L264" s="119"/>
      <c r="M264" s="123" t="s">
        <v>362</v>
      </c>
      <c r="N264" s="123"/>
      <c r="O264" s="119" t="s">
        <v>360</v>
      </c>
      <c r="P264" s="119" t="s">
        <v>278</v>
      </c>
      <c r="Q264" s="98" t="s">
        <v>121</v>
      </c>
      <c r="R264" s="134" t="s">
        <v>1547</v>
      </c>
      <c r="S264" s="339"/>
      <c r="T264" s="119"/>
      <c r="U264" s="119"/>
      <c r="V264" s="134"/>
      <c r="W264" s="111" t="s">
        <v>1077</v>
      </c>
      <c r="X264" s="120" t="s">
        <v>1090</v>
      </c>
      <c r="Y264" s="320">
        <v>42359</v>
      </c>
      <c r="Z264" s="211">
        <v>1</v>
      </c>
      <c r="AA264" s="211">
        <v>1</v>
      </c>
      <c r="AB264" s="212">
        <v>1</v>
      </c>
      <c r="AC264" s="212">
        <v>1</v>
      </c>
      <c r="AD264" s="212">
        <v>4</v>
      </c>
      <c r="AE264" s="212">
        <v>3</v>
      </c>
      <c r="AF264" s="340">
        <f t="shared" si="5"/>
        <v>1.2</v>
      </c>
      <c r="AG264" s="212"/>
      <c r="AH264" s="212"/>
      <c r="AI264" s="212"/>
      <c r="AJ264" s="212"/>
      <c r="AK264" s="212" t="s">
        <v>3077</v>
      </c>
      <c r="AL264" s="212" t="s">
        <v>3078</v>
      </c>
      <c r="AM264" s="212"/>
      <c r="AN264" s="212"/>
      <c r="AO264" s="210" t="s">
        <v>3014</v>
      </c>
      <c r="AP264" s="211"/>
      <c r="AQ264" s="211"/>
    </row>
    <row r="265" spans="1:43" s="96" customFormat="1" ht="15" customHeight="1" x14ac:dyDescent="0.25">
      <c r="A265" s="119" t="s">
        <v>536</v>
      </c>
      <c r="B265" s="119" t="s">
        <v>542</v>
      </c>
      <c r="C265" s="123" t="s">
        <v>1429</v>
      </c>
      <c r="D265" s="90" t="s">
        <v>121</v>
      </c>
      <c r="E265" s="109" t="s">
        <v>2301</v>
      </c>
      <c r="F265" s="119" t="s">
        <v>214</v>
      </c>
      <c r="G265" s="119" t="s">
        <v>215</v>
      </c>
      <c r="H265" s="120" t="s">
        <v>1483</v>
      </c>
      <c r="I265" s="286" t="s">
        <v>533</v>
      </c>
      <c r="J265" s="120" t="s">
        <v>534</v>
      </c>
      <c r="K265" s="99" t="s">
        <v>268</v>
      </c>
      <c r="L265" s="119"/>
      <c r="M265" s="120" t="s">
        <v>404</v>
      </c>
      <c r="N265" s="120"/>
      <c r="O265" s="119" t="s">
        <v>335</v>
      </c>
      <c r="P265" s="119"/>
      <c r="Q265" s="111" t="s">
        <v>1547</v>
      </c>
      <c r="R265" s="134" t="s">
        <v>1547</v>
      </c>
      <c r="S265" s="119"/>
      <c r="T265" s="119"/>
      <c r="U265" s="119"/>
      <c r="V265" s="134"/>
      <c r="W265" s="111" t="s">
        <v>1077</v>
      </c>
      <c r="X265" s="120" t="s">
        <v>1090</v>
      </c>
      <c r="Y265" s="320">
        <v>42359</v>
      </c>
      <c r="Z265" s="211">
        <v>3</v>
      </c>
      <c r="AA265" s="211"/>
      <c r="AB265" s="212"/>
      <c r="AC265" s="212"/>
      <c r="AD265" s="212"/>
      <c r="AE265" s="212"/>
      <c r="AF265" s="343">
        <f t="shared" si="5"/>
        <v>0</v>
      </c>
      <c r="AG265" s="212"/>
      <c r="AH265" s="212"/>
      <c r="AI265" s="212"/>
      <c r="AJ265" s="212"/>
      <c r="AK265" s="371" t="s">
        <v>3079</v>
      </c>
      <c r="AL265" s="212" t="s">
        <v>3080</v>
      </c>
      <c r="AM265" s="212"/>
      <c r="AN265" s="212"/>
      <c r="AO265" s="210" t="s">
        <v>3014</v>
      </c>
      <c r="AP265" s="211"/>
      <c r="AQ265" s="211"/>
    </row>
    <row r="266" spans="1:43" s="96" customFormat="1" ht="15" customHeight="1" x14ac:dyDescent="0.25">
      <c r="A266" s="119" t="s">
        <v>536</v>
      </c>
      <c r="B266" s="119" t="s">
        <v>217</v>
      </c>
      <c r="C266" s="123" t="s">
        <v>1430</v>
      </c>
      <c r="D266" s="90" t="s">
        <v>121</v>
      </c>
      <c r="E266" s="109" t="s">
        <v>2144</v>
      </c>
      <c r="F266" s="119" t="s">
        <v>214</v>
      </c>
      <c r="G266" s="119" t="s">
        <v>217</v>
      </c>
      <c r="H266" s="120" t="s">
        <v>1484</v>
      </c>
      <c r="I266" s="120" t="s">
        <v>488</v>
      </c>
      <c r="J266" s="120" t="s">
        <v>489</v>
      </c>
      <c r="K266" s="99" t="s">
        <v>287</v>
      </c>
      <c r="L266" s="119" t="s">
        <v>2135</v>
      </c>
      <c r="M266" s="120" t="s">
        <v>397</v>
      </c>
      <c r="N266" s="120">
        <v>2013</v>
      </c>
      <c r="O266" s="119" t="s">
        <v>2143</v>
      </c>
      <c r="P266" s="119"/>
      <c r="Q266" s="133" t="s">
        <v>1504</v>
      </c>
      <c r="R266" s="134" t="s">
        <v>2135</v>
      </c>
      <c r="S266" s="119"/>
      <c r="T266" s="119"/>
      <c r="U266" s="119"/>
      <c r="V266" s="134">
        <v>41873</v>
      </c>
      <c r="W266" s="111" t="s">
        <v>1077</v>
      </c>
      <c r="X266" s="120" t="s">
        <v>1090</v>
      </c>
      <c r="Y266" s="320">
        <v>42359</v>
      </c>
      <c r="Z266" s="211">
        <v>3</v>
      </c>
      <c r="AA266" s="211"/>
      <c r="AB266" s="212"/>
      <c r="AC266" s="212"/>
      <c r="AD266" s="212"/>
      <c r="AE266" s="212"/>
      <c r="AF266" s="343">
        <f t="shared" si="5"/>
        <v>0</v>
      </c>
      <c r="AG266" s="212"/>
      <c r="AH266" s="212"/>
      <c r="AI266" s="212"/>
      <c r="AJ266" s="212"/>
      <c r="AK266" s="212" t="s">
        <v>3081</v>
      </c>
      <c r="AL266" s="212" t="s">
        <v>2828</v>
      </c>
      <c r="AM266" s="212"/>
      <c r="AN266" s="212"/>
      <c r="AO266" s="210" t="s">
        <v>3014</v>
      </c>
      <c r="AP266" s="211"/>
      <c r="AQ266" s="211"/>
    </row>
    <row r="267" spans="1:43" s="96" customFormat="1" ht="15" customHeight="1" x14ac:dyDescent="0.25">
      <c r="A267" s="119" t="s">
        <v>544</v>
      </c>
      <c r="B267" s="119" t="s">
        <v>553</v>
      </c>
      <c r="C267" s="123" t="s">
        <v>1461</v>
      </c>
      <c r="D267" s="90" t="s">
        <v>121</v>
      </c>
      <c r="E267" s="109" t="s">
        <v>1514</v>
      </c>
      <c r="F267" s="119" t="s">
        <v>208</v>
      </c>
      <c r="G267" s="119" t="s">
        <v>213</v>
      </c>
      <c r="H267" s="120" t="s">
        <v>1490</v>
      </c>
      <c r="I267" s="286" t="s">
        <v>281</v>
      </c>
      <c r="J267" s="288" t="s">
        <v>283</v>
      </c>
      <c r="K267" s="99" t="s">
        <v>268</v>
      </c>
      <c r="L267" s="119"/>
      <c r="M267" s="120" t="s">
        <v>284</v>
      </c>
      <c r="N267" s="120"/>
      <c r="O267" s="119" t="s">
        <v>282</v>
      </c>
      <c r="P267" s="119"/>
      <c r="Q267" s="111" t="s">
        <v>1547</v>
      </c>
      <c r="R267" s="134" t="s">
        <v>1547</v>
      </c>
      <c r="S267" s="119"/>
      <c r="T267" s="119"/>
      <c r="U267" s="119"/>
      <c r="V267" s="134"/>
      <c r="W267" s="111" t="s">
        <v>1077</v>
      </c>
      <c r="X267" s="120" t="s">
        <v>1090</v>
      </c>
      <c r="Y267" s="320">
        <v>42359</v>
      </c>
      <c r="Z267" s="211">
        <v>3</v>
      </c>
      <c r="AA267" s="211"/>
      <c r="AB267" s="212"/>
      <c r="AC267" s="212"/>
      <c r="AD267" s="212"/>
      <c r="AE267" s="212"/>
      <c r="AF267" s="343">
        <f t="shared" si="5"/>
        <v>0</v>
      </c>
      <c r="AG267" s="212"/>
      <c r="AH267" s="212"/>
      <c r="AI267" s="212"/>
      <c r="AJ267" s="212"/>
      <c r="AK267" s="371" t="s">
        <v>3082</v>
      </c>
      <c r="AL267" s="212"/>
      <c r="AM267" s="212"/>
      <c r="AN267" s="212"/>
      <c r="AO267" s="210" t="s">
        <v>3014</v>
      </c>
      <c r="AP267" s="211"/>
      <c r="AQ267" s="211"/>
    </row>
    <row r="268" spans="1:43" s="96" customFormat="1" ht="15" customHeight="1" x14ac:dyDescent="0.25">
      <c r="A268" s="119" t="s">
        <v>544</v>
      </c>
      <c r="B268" s="119" t="s">
        <v>543</v>
      </c>
      <c r="C268" s="123" t="s">
        <v>1462</v>
      </c>
      <c r="D268" s="90" t="s">
        <v>121</v>
      </c>
      <c r="E268" s="109" t="s">
        <v>498</v>
      </c>
      <c r="F268" s="119" t="s">
        <v>208</v>
      </c>
      <c r="G268" s="119" t="s">
        <v>213</v>
      </c>
      <c r="H268" s="120" t="s">
        <v>1490</v>
      </c>
      <c r="I268" s="286" t="s">
        <v>292</v>
      </c>
      <c r="J268" s="120" t="s">
        <v>293</v>
      </c>
      <c r="K268" s="91" t="s">
        <v>267</v>
      </c>
      <c r="L268" s="119"/>
      <c r="M268" s="120" t="s">
        <v>284</v>
      </c>
      <c r="N268" s="120"/>
      <c r="O268" s="119" t="s">
        <v>282</v>
      </c>
      <c r="P268" s="119"/>
      <c r="Q268" s="111" t="s">
        <v>1547</v>
      </c>
      <c r="R268" s="134" t="s">
        <v>1547</v>
      </c>
      <c r="S268" s="119"/>
      <c r="T268" s="119"/>
      <c r="U268" s="119"/>
      <c r="V268" s="134"/>
      <c r="W268" s="111" t="s">
        <v>1077</v>
      </c>
      <c r="X268" s="120" t="s">
        <v>1090</v>
      </c>
      <c r="Y268" s="320">
        <v>42359</v>
      </c>
      <c r="Z268" s="211">
        <v>3</v>
      </c>
      <c r="AA268" s="211"/>
      <c r="AB268" s="212"/>
      <c r="AC268" s="212"/>
      <c r="AD268" s="212"/>
      <c r="AE268" s="212"/>
      <c r="AF268" s="343">
        <f t="shared" si="5"/>
        <v>0</v>
      </c>
      <c r="AG268" s="212"/>
      <c r="AH268" s="212"/>
      <c r="AI268" s="212"/>
      <c r="AJ268" s="212"/>
      <c r="AK268" s="371" t="s">
        <v>3082</v>
      </c>
      <c r="AL268" s="212"/>
      <c r="AM268" s="212"/>
      <c r="AN268" s="212"/>
      <c r="AO268" s="210" t="s">
        <v>3014</v>
      </c>
      <c r="AP268" s="211"/>
      <c r="AQ268" s="211"/>
    </row>
    <row r="269" spans="1:43" s="96" customFormat="1" ht="15" customHeight="1" x14ac:dyDescent="0.25">
      <c r="A269" s="119" t="s">
        <v>544</v>
      </c>
      <c r="B269" s="119" t="s">
        <v>556</v>
      </c>
      <c r="C269" s="123" t="s">
        <v>1464</v>
      </c>
      <c r="D269" s="90" t="s">
        <v>121</v>
      </c>
      <c r="E269" s="109" t="s">
        <v>498</v>
      </c>
      <c r="F269" s="119" t="s">
        <v>208</v>
      </c>
      <c r="G269" s="119" t="s">
        <v>213</v>
      </c>
      <c r="H269" s="120" t="s">
        <v>1490</v>
      </c>
      <c r="I269" s="286" t="s">
        <v>332</v>
      </c>
      <c r="J269" s="120" t="s">
        <v>333</v>
      </c>
      <c r="K269" s="91" t="s">
        <v>267</v>
      </c>
      <c r="L269" s="119"/>
      <c r="M269" s="120" t="s">
        <v>284</v>
      </c>
      <c r="N269" s="120"/>
      <c r="O269" s="119" t="s">
        <v>282</v>
      </c>
      <c r="P269" s="119"/>
      <c r="Q269" s="111" t="s">
        <v>1547</v>
      </c>
      <c r="R269" s="129" t="s">
        <v>1547</v>
      </c>
      <c r="S269" s="119"/>
      <c r="T269" s="119"/>
      <c r="U269" s="119"/>
      <c r="V269" s="134"/>
      <c r="W269" s="111" t="s">
        <v>1077</v>
      </c>
      <c r="X269" s="120" t="s">
        <v>1090</v>
      </c>
      <c r="Y269" s="320">
        <v>42359</v>
      </c>
      <c r="Z269" s="211">
        <v>3</v>
      </c>
      <c r="AA269" s="211"/>
      <c r="AB269" s="212"/>
      <c r="AC269" s="212"/>
      <c r="AD269" s="212"/>
      <c r="AE269" s="212"/>
      <c r="AF269" s="343">
        <f t="shared" si="5"/>
        <v>0</v>
      </c>
      <c r="AG269" s="212"/>
      <c r="AH269" s="212"/>
      <c r="AI269" s="212"/>
      <c r="AJ269" s="212"/>
      <c r="AK269" s="371" t="s">
        <v>3082</v>
      </c>
      <c r="AL269" s="212"/>
      <c r="AM269" s="212"/>
      <c r="AN269" s="212"/>
      <c r="AO269" s="210" t="s">
        <v>3014</v>
      </c>
      <c r="AP269" s="211"/>
      <c r="AQ269" s="211"/>
    </row>
    <row r="270" spans="1:43" s="96" customFormat="1" ht="15" customHeight="1" x14ac:dyDescent="0.25">
      <c r="A270" s="359" t="s">
        <v>544</v>
      </c>
      <c r="B270" s="359" t="s">
        <v>556</v>
      </c>
      <c r="C270" s="360"/>
      <c r="D270" s="361" t="s">
        <v>1519</v>
      </c>
      <c r="E270" s="362"/>
      <c r="F270" s="359" t="s">
        <v>208</v>
      </c>
      <c r="G270" s="359" t="s">
        <v>213</v>
      </c>
      <c r="H270" s="363" t="s">
        <v>1490</v>
      </c>
      <c r="I270" s="360" t="s">
        <v>3046</v>
      </c>
      <c r="J270" s="363" t="s">
        <v>3083</v>
      </c>
      <c r="K270" s="364" t="s">
        <v>267</v>
      </c>
      <c r="L270" s="359"/>
      <c r="M270" s="363" t="s">
        <v>3084</v>
      </c>
      <c r="N270" s="363" t="s">
        <v>3085</v>
      </c>
      <c r="O270" s="359" t="s">
        <v>685</v>
      </c>
      <c r="P270" s="359" t="s">
        <v>685</v>
      </c>
      <c r="Q270" s="365" t="s">
        <v>1547</v>
      </c>
      <c r="R270" s="366" t="s">
        <v>1547</v>
      </c>
      <c r="S270" s="359"/>
      <c r="T270" s="359"/>
      <c r="U270" s="359"/>
      <c r="V270" s="367"/>
      <c r="W270" s="365" t="s">
        <v>2947</v>
      </c>
      <c r="X270" s="363"/>
      <c r="Y270" s="399">
        <v>42430</v>
      </c>
      <c r="Z270" s="211">
        <v>3</v>
      </c>
      <c r="AA270" s="211">
        <v>1</v>
      </c>
      <c r="AB270" s="212">
        <v>1</v>
      </c>
      <c r="AC270" s="212">
        <v>4</v>
      </c>
      <c r="AD270" s="212">
        <v>4</v>
      </c>
      <c r="AE270" s="212"/>
      <c r="AF270" s="340">
        <v>4.8</v>
      </c>
      <c r="AG270" s="212" t="s">
        <v>3047</v>
      </c>
      <c r="AH270" s="212" t="s">
        <v>599</v>
      </c>
      <c r="AI270" s="212" t="s">
        <v>3048</v>
      </c>
      <c r="AJ270" s="212" t="s">
        <v>3049</v>
      </c>
      <c r="AK270" s="212" t="s">
        <v>3050</v>
      </c>
      <c r="AL270" s="212" t="s">
        <v>3051</v>
      </c>
      <c r="AM270" s="212"/>
      <c r="AN270" s="212"/>
      <c r="AO270" s="210" t="s">
        <v>3052</v>
      </c>
      <c r="AP270" s="211"/>
      <c r="AQ270" s="211"/>
    </row>
    <row r="271" spans="1:43" s="96" customFormat="1" ht="15" customHeight="1" x14ac:dyDescent="0.25">
      <c r="A271" s="119" t="s">
        <v>540</v>
      </c>
      <c r="B271" s="119" t="s">
        <v>545</v>
      </c>
      <c r="C271" s="123" t="s">
        <v>1384</v>
      </c>
      <c r="D271" s="90" t="s">
        <v>1504</v>
      </c>
      <c r="E271" s="109" t="s">
        <v>2111</v>
      </c>
      <c r="F271" s="119" t="s">
        <v>718</v>
      </c>
      <c r="G271" s="99" t="s">
        <v>719</v>
      </c>
      <c r="H271" s="99" t="s">
        <v>1481</v>
      </c>
      <c r="I271" s="122" t="s">
        <v>325</v>
      </c>
      <c r="J271" s="122" t="s">
        <v>326</v>
      </c>
      <c r="K271" s="99" t="s">
        <v>287</v>
      </c>
      <c r="L271" s="119"/>
      <c r="M271" s="123" t="s">
        <v>327</v>
      </c>
      <c r="N271" s="123"/>
      <c r="O271" s="119" t="s">
        <v>322</v>
      </c>
      <c r="P271" s="119" t="s">
        <v>278</v>
      </c>
      <c r="Q271" s="111" t="s">
        <v>1547</v>
      </c>
      <c r="R271" s="134" t="s">
        <v>1547</v>
      </c>
      <c r="S271" s="119"/>
      <c r="T271" s="119"/>
      <c r="U271" s="119"/>
      <c r="V271" s="134"/>
      <c r="W271" s="111" t="s">
        <v>1077</v>
      </c>
      <c r="X271" s="120" t="s">
        <v>1090</v>
      </c>
      <c r="Y271" s="211"/>
      <c r="Z271" s="211"/>
      <c r="AA271" s="211"/>
      <c r="AB271" s="212"/>
      <c r="AC271" s="212"/>
      <c r="AD271" s="212"/>
      <c r="AE271" s="212"/>
      <c r="AF271" s="212"/>
      <c r="AG271" s="212"/>
      <c r="AH271" s="212"/>
      <c r="AI271" s="212"/>
      <c r="AJ271" s="212"/>
      <c r="AK271" s="212"/>
      <c r="AL271" s="212"/>
      <c r="AM271" s="212"/>
      <c r="AN271" s="212"/>
      <c r="AO271" s="210" t="s">
        <v>599</v>
      </c>
      <c r="AP271" s="211"/>
      <c r="AQ271" s="211"/>
    </row>
    <row r="272" spans="1:43" s="96" customFormat="1" ht="15" customHeight="1" x14ac:dyDescent="0.25">
      <c r="A272" s="119" t="s">
        <v>540</v>
      </c>
      <c r="B272" s="119" t="s">
        <v>573</v>
      </c>
      <c r="C272" s="123" t="s">
        <v>1392</v>
      </c>
      <c r="D272" s="90" t="s">
        <v>1504</v>
      </c>
      <c r="E272" s="109" t="s">
        <v>1526</v>
      </c>
      <c r="F272" s="119" t="s">
        <v>718</v>
      </c>
      <c r="G272" s="119" t="s">
        <v>720</v>
      </c>
      <c r="H272" s="120" t="s">
        <v>1482</v>
      </c>
      <c r="I272" s="120" t="s">
        <v>474</v>
      </c>
      <c r="J272" s="120" t="s">
        <v>475</v>
      </c>
      <c r="K272" s="99" t="s">
        <v>268</v>
      </c>
      <c r="L272" s="119" t="s">
        <v>689</v>
      </c>
      <c r="M272" s="120" t="s">
        <v>397</v>
      </c>
      <c r="N272" s="120">
        <v>1988</v>
      </c>
      <c r="O272" s="119" t="s">
        <v>685</v>
      </c>
      <c r="P272" s="119" t="s">
        <v>685</v>
      </c>
      <c r="Q272" s="98" t="s">
        <v>121</v>
      </c>
      <c r="R272" s="134">
        <v>40933</v>
      </c>
      <c r="S272" s="119" t="s">
        <v>686</v>
      </c>
      <c r="T272" s="120" t="s">
        <v>692</v>
      </c>
      <c r="U272" s="119" t="s">
        <v>690</v>
      </c>
      <c r="V272" s="134">
        <v>41874</v>
      </c>
      <c r="W272" s="111" t="s">
        <v>1077</v>
      </c>
      <c r="X272" s="120" t="s">
        <v>1090</v>
      </c>
      <c r="Y272" s="211"/>
      <c r="Z272" s="211"/>
      <c r="AA272" s="211"/>
      <c r="AB272" s="212"/>
      <c r="AC272" s="212"/>
      <c r="AD272" s="212"/>
      <c r="AE272" s="212"/>
      <c r="AF272" s="212"/>
      <c r="AG272" s="212"/>
      <c r="AH272" s="212"/>
      <c r="AI272" s="212"/>
      <c r="AJ272" s="212"/>
      <c r="AK272" s="212"/>
      <c r="AL272" s="212"/>
      <c r="AM272" s="212"/>
      <c r="AN272" s="212"/>
      <c r="AO272" s="210" t="s">
        <v>599</v>
      </c>
      <c r="AP272" s="211"/>
      <c r="AQ272" s="211"/>
    </row>
    <row r="273" spans="1:43" s="96" customFormat="1" ht="15" customHeight="1" x14ac:dyDescent="0.25">
      <c r="A273" s="119" t="s">
        <v>540</v>
      </c>
      <c r="B273" s="119" t="s">
        <v>573</v>
      </c>
      <c r="C273" s="123" t="s">
        <v>1385</v>
      </c>
      <c r="D273" s="90" t="s">
        <v>1504</v>
      </c>
      <c r="E273" s="109" t="s">
        <v>1567</v>
      </c>
      <c r="F273" s="119" t="s">
        <v>718</v>
      </c>
      <c r="G273" s="119" t="s">
        <v>720</v>
      </c>
      <c r="H273" s="120" t="s">
        <v>1482</v>
      </c>
      <c r="I273" s="122" t="s">
        <v>398</v>
      </c>
      <c r="J273" s="122" t="s">
        <v>399</v>
      </c>
      <c r="K273" s="99" t="s">
        <v>268</v>
      </c>
      <c r="L273" s="119"/>
      <c r="M273" s="123" t="s">
        <v>400</v>
      </c>
      <c r="N273" s="123"/>
      <c r="O273" s="119" t="s">
        <v>277</v>
      </c>
      <c r="P273" s="119" t="s">
        <v>278</v>
      </c>
      <c r="Q273" s="98" t="s">
        <v>121</v>
      </c>
      <c r="R273" s="134" t="s">
        <v>1547</v>
      </c>
      <c r="S273" s="119"/>
      <c r="T273" s="119"/>
      <c r="U273" s="119"/>
      <c r="V273" s="134"/>
      <c r="W273" s="111" t="s">
        <v>1077</v>
      </c>
      <c r="X273" s="120" t="s">
        <v>1090</v>
      </c>
      <c r="Y273" s="211"/>
      <c r="Z273" s="211"/>
      <c r="AA273" s="211"/>
      <c r="AB273" s="212"/>
      <c r="AC273" s="212"/>
      <c r="AD273" s="212"/>
      <c r="AE273" s="212"/>
      <c r="AF273" s="212"/>
      <c r="AG273" s="212"/>
      <c r="AH273" s="212"/>
      <c r="AI273" s="212"/>
      <c r="AJ273" s="212"/>
      <c r="AK273" s="212"/>
      <c r="AL273" s="212"/>
      <c r="AM273" s="212"/>
      <c r="AN273" s="212"/>
      <c r="AO273" s="210" t="s">
        <v>599</v>
      </c>
      <c r="AP273" s="211"/>
      <c r="AQ273" s="211"/>
    </row>
    <row r="274" spans="1:43" s="96" customFormat="1" ht="15" customHeight="1" x14ac:dyDescent="0.25">
      <c r="A274" s="119" t="s">
        <v>540</v>
      </c>
      <c r="B274" s="119" t="s">
        <v>573</v>
      </c>
      <c r="C274" s="123" t="s">
        <v>1386</v>
      </c>
      <c r="D274" s="90" t="s">
        <v>1504</v>
      </c>
      <c r="E274" s="109" t="s">
        <v>1567</v>
      </c>
      <c r="F274" s="119" t="s">
        <v>718</v>
      </c>
      <c r="G274" s="119" t="s">
        <v>720</v>
      </c>
      <c r="H274" s="120" t="s">
        <v>1482</v>
      </c>
      <c r="I274" s="122" t="s">
        <v>516</v>
      </c>
      <c r="J274" s="122" t="s">
        <v>517</v>
      </c>
      <c r="K274" s="99" t="s">
        <v>268</v>
      </c>
      <c r="L274" s="119"/>
      <c r="M274" s="123" t="s">
        <v>362</v>
      </c>
      <c r="N274" s="123"/>
      <c r="O274" s="119" t="s">
        <v>277</v>
      </c>
      <c r="P274" s="119" t="s">
        <v>278</v>
      </c>
      <c r="Q274" s="98" t="s">
        <v>121</v>
      </c>
      <c r="R274" s="134" t="s">
        <v>1547</v>
      </c>
      <c r="S274" s="119"/>
      <c r="T274" s="119"/>
      <c r="U274" s="119"/>
      <c r="V274" s="134"/>
      <c r="W274" s="111" t="s">
        <v>1077</v>
      </c>
      <c r="X274" s="120" t="s">
        <v>1090</v>
      </c>
      <c r="Y274" s="211"/>
      <c r="Z274" s="211"/>
      <c r="AA274" s="211"/>
      <c r="AB274" s="212"/>
      <c r="AC274" s="212"/>
      <c r="AD274" s="212"/>
      <c r="AE274" s="212"/>
      <c r="AF274" s="212"/>
      <c r="AG274" s="212"/>
      <c r="AH274" s="212"/>
      <c r="AI274" s="212"/>
      <c r="AJ274" s="212"/>
      <c r="AK274" s="212"/>
      <c r="AL274" s="212"/>
      <c r="AM274" s="212"/>
      <c r="AN274" s="212"/>
      <c r="AO274" s="210" t="s">
        <v>599</v>
      </c>
      <c r="AP274" s="211"/>
      <c r="AQ274" s="211"/>
    </row>
    <row r="275" spans="1:43" s="96" customFormat="1" ht="15" customHeight="1" x14ac:dyDescent="0.25">
      <c r="A275" s="119" t="s">
        <v>540</v>
      </c>
      <c r="B275" s="119" t="s">
        <v>573</v>
      </c>
      <c r="C275" s="123" t="s">
        <v>1387</v>
      </c>
      <c r="D275" s="90" t="s">
        <v>1504</v>
      </c>
      <c r="E275" s="109" t="s">
        <v>1567</v>
      </c>
      <c r="F275" s="119" t="s">
        <v>718</v>
      </c>
      <c r="G275" s="119" t="s">
        <v>720</v>
      </c>
      <c r="H275" s="120" t="s">
        <v>1482</v>
      </c>
      <c r="I275" s="122" t="s">
        <v>276</v>
      </c>
      <c r="J275" s="122" t="s">
        <v>279</v>
      </c>
      <c r="K275" s="99" t="s">
        <v>268</v>
      </c>
      <c r="L275" s="119"/>
      <c r="M275" s="123" t="s">
        <v>280</v>
      </c>
      <c r="N275" s="123"/>
      <c r="O275" s="119" t="s">
        <v>277</v>
      </c>
      <c r="P275" s="119" t="s">
        <v>278</v>
      </c>
      <c r="Q275" s="98" t="s">
        <v>121</v>
      </c>
      <c r="R275" s="134" t="s">
        <v>1547</v>
      </c>
      <c r="S275" s="119"/>
      <c r="T275" s="119"/>
      <c r="U275" s="119"/>
      <c r="V275" s="134"/>
      <c r="W275" s="111" t="s">
        <v>1077</v>
      </c>
      <c r="X275" s="120" t="s">
        <v>1090</v>
      </c>
      <c r="Y275" s="211"/>
      <c r="Z275" s="211"/>
      <c r="AA275" s="211"/>
      <c r="AB275" s="212"/>
      <c r="AC275" s="212"/>
      <c r="AD275" s="212"/>
      <c r="AE275" s="212"/>
      <c r="AF275" s="212"/>
      <c r="AG275" s="212"/>
      <c r="AH275" s="212"/>
      <c r="AI275" s="212"/>
      <c r="AJ275" s="212"/>
      <c r="AK275" s="212"/>
      <c r="AL275" s="212"/>
      <c r="AM275" s="212"/>
      <c r="AN275" s="212"/>
      <c r="AO275" s="210" t="s">
        <v>599</v>
      </c>
      <c r="AP275" s="211"/>
      <c r="AQ275" s="211"/>
    </row>
    <row r="276" spans="1:43" s="96" customFormat="1" ht="15" customHeight="1" x14ac:dyDescent="0.25">
      <c r="A276" s="119" t="s">
        <v>540</v>
      </c>
      <c r="B276" s="119" t="s">
        <v>573</v>
      </c>
      <c r="C276" s="123" t="s">
        <v>1394</v>
      </c>
      <c r="D276" s="90" t="s">
        <v>1504</v>
      </c>
      <c r="E276" s="109" t="s">
        <v>2253</v>
      </c>
      <c r="F276" s="119" t="s">
        <v>718</v>
      </c>
      <c r="G276" s="119" t="s">
        <v>720</v>
      </c>
      <c r="H276" s="120" t="s">
        <v>1482</v>
      </c>
      <c r="I276" s="120" t="s">
        <v>478</v>
      </c>
      <c r="J276" s="120" t="s">
        <v>479</v>
      </c>
      <c r="K276" s="99" t="s">
        <v>268</v>
      </c>
      <c r="L276" s="119" t="s">
        <v>689</v>
      </c>
      <c r="M276" s="120" t="s">
        <v>397</v>
      </c>
      <c r="N276" s="120">
        <v>1988</v>
      </c>
      <c r="O276" s="119" t="s">
        <v>685</v>
      </c>
      <c r="P276" s="119" t="s">
        <v>685</v>
      </c>
      <c r="Q276" s="98" t="s">
        <v>121</v>
      </c>
      <c r="R276" s="134">
        <v>40933</v>
      </c>
      <c r="S276" s="119" t="s">
        <v>686</v>
      </c>
      <c r="T276" s="120" t="s">
        <v>692</v>
      </c>
      <c r="U276" s="119" t="s">
        <v>690</v>
      </c>
      <c r="V276" s="134">
        <v>41897</v>
      </c>
      <c r="W276" s="111" t="s">
        <v>1077</v>
      </c>
      <c r="X276" s="120" t="s">
        <v>1090</v>
      </c>
      <c r="Y276" s="211"/>
      <c r="Z276" s="211"/>
      <c r="AA276" s="211"/>
      <c r="AB276" s="212"/>
      <c r="AC276" s="212"/>
      <c r="AD276" s="212"/>
      <c r="AE276" s="212"/>
      <c r="AF276" s="212"/>
      <c r="AG276" s="212"/>
      <c r="AH276" s="212"/>
      <c r="AI276" s="212"/>
      <c r="AJ276" s="212"/>
      <c r="AK276" s="212"/>
      <c r="AL276" s="212"/>
      <c r="AM276" s="212"/>
      <c r="AN276" s="212"/>
      <c r="AO276" s="210" t="s">
        <v>599</v>
      </c>
      <c r="AP276" s="211"/>
      <c r="AQ276" s="211"/>
    </row>
    <row r="277" spans="1:43" s="96" customFormat="1" ht="15" customHeight="1" x14ac:dyDescent="0.25">
      <c r="A277" s="119" t="s">
        <v>540</v>
      </c>
      <c r="B277" s="119" t="s">
        <v>573</v>
      </c>
      <c r="C277" s="123" t="s">
        <v>1395</v>
      </c>
      <c r="D277" s="90" t="s">
        <v>1504</v>
      </c>
      <c r="E277" s="109" t="s">
        <v>2253</v>
      </c>
      <c r="F277" s="119" t="s">
        <v>718</v>
      </c>
      <c r="G277" s="119" t="s">
        <v>720</v>
      </c>
      <c r="H277" s="120" t="s">
        <v>1482</v>
      </c>
      <c r="I277" s="120" t="s">
        <v>480</v>
      </c>
      <c r="J277" s="120" t="s">
        <v>481</v>
      </c>
      <c r="K277" s="99" t="s">
        <v>268</v>
      </c>
      <c r="L277" s="119" t="s">
        <v>689</v>
      </c>
      <c r="M277" s="120" t="s">
        <v>397</v>
      </c>
      <c r="N277" s="120">
        <v>1988</v>
      </c>
      <c r="O277" s="119" t="s">
        <v>685</v>
      </c>
      <c r="P277" s="119" t="s">
        <v>685</v>
      </c>
      <c r="Q277" s="98" t="s">
        <v>121</v>
      </c>
      <c r="R277" s="134">
        <v>40933</v>
      </c>
      <c r="S277" s="119" t="s">
        <v>686</v>
      </c>
      <c r="T277" s="120" t="s">
        <v>692</v>
      </c>
      <c r="U277" s="119" t="s">
        <v>690</v>
      </c>
      <c r="V277" s="134">
        <v>41897</v>
      </c>
      <c r="W277" s="111" t="s">
        <v>1077</v>
      </c>
      <c r="X277" s="120" t="s">
        <v>1090</v>
      </c>
      <c r="Y277" s="211"/>
      <c r="Z277" s="211"/>
      <c r="AA277" s="211"/>
      <c r="AB277" s="212"/>
      <c r="AC277" s="212"/>
      <c r="AD277" s="212"/>
      <c r="AE277" s="212"/>
      <c r="AF277" s="212"/>
      <c r="AG277" s="212"/>
      <c r="AH277" s="212"/>
      <c r="AI277" s="212"/>
      <c r="AJ277" s="212"/>
      <c r="AK277" s="212"/>
      <c r="AL277" s="212"/>
      <c r="AM277" s="212"/>
      <c r="AN277" s="212"/>
      <c r="AO277" s="210" t="s">
        <v>599</v>
      </c>
      <c r="AP277" s="211"/>
      <c r="AQ277" s="211"/>
    </row>
    <row r="278" spans="1:43" s="96" customFormat="1" ht="15" customHeight="1" x14ac:dyDescent="0.25">
      <c r="A278" s="119" t="s">
        <v>540</v>
      </c>
      <c r="B278" s="119" t="s">
        <v>545</v>
      </c>
      <c r="C278" s="123" t="s">
        <v>1396</v>
      </c>
      <c r="D278" s="90" t="s">
        <v>1504</v>
      </c>
      <c r="E278" s="109" t="s">
        <v>2115</v>
      </c>
      <c r="F278" s="119" t="s">
        <v>718</v>
      </c>
      <c r="G278" s="119" t="s">
        <v>720</v>
      </c>
      <c r="H278" s="120" t="s">
        <v>1482</v>
      </c>
      <c r="I278" s="120" t="s">
        <v>482</v>
      </c>
      <c r="J278" s="120" t="s">
        <v>483</v>
      </c>
      <c r="K278" s="99" t="s">
        <v>268</v>
      </c>
      <c r="L278" s="119" t="s">
        <v>689</v>
      </c>
      <c r="M278" s="120" t="s">
        <v>468</v>
      </c>
      <c r="N278" s="120">
        <v>2012</v>
      </c>
      <c r="O278" s="119" t="s">
        <v>685</v>
      </c>
      <c r="P278" s="119" t="s">
        <v>685</v>
      </c>
      <c r="Q278" s="98" t="s">
        <v>121</v>
      </c>
      <c r="R278" s="134">
        <v>41484</v>
      </c>
      <c r="S278" s="119" t="s">
        <v>686</v>
      </c>
      <c r="T278" s="120" t="s">
        <v>692</v>
      </c>
      <c r="U278" s="119" t="s">
        <v>690</v>
      </c>
      <c r="V278" s="134">
        <v>41897</v>
      </c>
      <c r="W278" s="111" t="s">
        <v>1077</v>
      </c>
      <c r="X278" s="120" t="s">
        <v>1090</v>
      </c>
      <c r="Y278" s="211"/>
      <c r="Z278" s="211"/>
      <c r="AA278" s="211"/>
      <c r="AB278" s="212"/>
      <c r="AC278" s="212"/>
      <c r="AD278" s="212"/>
      <c r="AE278" s="212"/>
      <c r="AF278" s="212"/>
      <c r="AG278" s="212"/>
      <c r="AH278" s="212"/>
      <c r="AI278" s="212"/>
      <c r="AJ278" s="212"/>
      <c r="AK278" s="212"/>
      <c r="AL278" s="212"/>
      <c r="AM278" s="212"/>
      <c r="AN278" s="212"/>
      <c r="AO278" s="210" t="s">
        <v>599</v>
      </c>
      <c r="AP278" s="211"/>
      <c r="AQ278" s="211"/>
    </row>
    <row r="279" spans="1:43" s="96" customFormat="1" ht="15" customHeight="1" x14ac:dyDescent="0.25">
      <c r="A279" s="119" t="s">
        <v>540</v>
      </c>
      <c r="B279" s="119" t="s">
        <v>545</v>
      </c>
      <c r="C279" s="123" t="s">
        <v>1383</v>
      </c>
      <c r="D279" s="90" t="s">
        <v>1504</v>
      </c>
      <c r="E279" s="109" t="s">
        <v>2252</v>
      </c>
      <c r="F279" s="119" t="s">
        <v>718</v>
      </c>
      <c r="G279" s="99" t="s">
        <v>719</v>
      </c>
      <c r="H279" s="99" t="s">
        <v>1481</v>
      </c>
      <c r="I279" s="122" t="s">
        <v>319</v>
      </c>
      <c r="J279" s="119" t="s">
        <v>321</v>
      </c>
      <c r="K279" s="99" t="s">
        <v>268</v>
      </c>
      <c r="L279" s="119"/>
      <c r="M279" s="123" t="s">
        <v>302</v>
      </c>
      <c r="N279" s="123"/>
      <c r="O279" s="119" t="s">
        <v>320</v>
      </c>
      <c r="P279" s="119" t="s">
        <v>278</v>
      </c>
      <c r="Q279" s="111" t="s">
        <v>1547</v>
      </c>
      <c r="R279" s="134" t="s">
        <v>1547</v>
      </c>
      <c r="S279" s="119"/>
      <c r="T279" s="119"/>
      <c r="U279" s="119"/>
      <c r="V279" s="134"/>
      <c r="W279" s="111" t="s">
        <v>1077</v>
      </c>
      <c r="X279" s="120" t="s">
        <v>1090</v>
      </c>
      <c r="Y279" s="211"/>
      <c r="Z279" s="211"/>
      <c r="AA279" s="211"/>
      <c r="AB279" s="212"/>
      <c r="AC279" s="212"/>
      <c r="AD279" s="212"/>
      <c r="AE279" s="212"/>
      <c r="AF279" s="212"/>
      <c r="AG279" s="212"/>
      <c r="AH279" s="212"/>
      <c r="AI279" s="212"/>
      <c r="AJ279" s="212"/>
      <c r="AK279" s="212"/>
      <c r="AL279" s="212"/>
      <c r="AM279" s="212"/>
      <c r="AN279" s="212"/>
      <c r="AO279" s="210" t="s">
        <v>599</v>
      </c>
      <c r="AP279" s="211"/>
      <c r="AQ279" s="211"/>
    </row>
    <row r="280" spans="1:43" s="96" customFormat="1" ht="15" customHeight="1" x14ac:dyDescent="0.25">
      <c r="A280" s="119" t="s">
        <v>536</v>
      </c>
      <c r="B280" s="119" t="s">
        <v>552</v>
      </c>
      <c r="C280" s="123" t="s">
        <v>1435</v>
      </c>
      <c r="D280" s="90" t="s">
        <v>1504</v>
      </c>
      <c r="E280" s="109" t="s">
        <v>1540</v>
      </c>
      <c r="F280" s="119" t="s">
        <v>214</v>
      </c>
      <c r="G280" s="119" t="s">
        <v>219</v>
      </c>
      <c r="H280" s="120" t="s">
        <v>1485</v>
      </c>
      <c r="I280" s="120" t="s">
        <v>424</v>
      </c>
      <c r="J280" s="120" t="s">
        <v>425</v>
      </c>
      <c r="K280" s="91" t="s">
        <v>267</v>
      </c>
      <c r="L280" s="127" t="s">
        <v>689</v>
      </c>
      <c r="M280" s="120" t="s">
        <v>397</v>
      </c>
      <c r="N280" s="120" t="s">
        <v>426</v>
      </c>
      <c r="O280" s="119" t="s">
        <v>685</v>
      </c>
      <c r="P280" s="119" t="s">
        <v>685</v>
      </c>
      <c r="Q280" s="98" t="s">
        <v>121</v>
      </c>
      <c r="R280" s="134">
        <v>40927</v>
      </c>
      <c r="S280" s="119" t="s">
        <v>686</v>
      </c>
      <c r="T280" s="120" t="s">
        <v>687</v>
      </c>
      <c r="U280" s="119"/>
      <c r="V280" s="134">
        <v>41897</v>
      </c>
      <c r="W280" s="111" t="s">
        <v>1077</v>
      </c>
      <c r="X280" s="120" t="s">
        <v>1090</v>
      </c>
      <c r="Y280" s="211"/>
      <c r="Z280" s="211"/>
      <c r="AA280" s="211"/>
      <c r="AB280" s="212"/>
      <c r="AC280" s="212"/>
      <c r="AD280" s="212"/>
      <c r="AE280" s="212"/>
      <c r="AF280" s="212"/>
      <c r="AG280" s="212"/>
      <c r="AH280" s="212"/>
      <c r="AI280" s="212"/>
      <c r="AJ280" s="212"/>
      <c r="AK280" s="212"/>
      <c r="AL280" s="212"/>
      <c r="AM280" s="212"/>
      <c r="AN280" s="212"/>
      <c r="AO280" s="210" t="s">
        <v>599</v>
      </c>
      <c r="AP280" s="211"/>
      <c r="AQ280" s="211"/>
    </row>
    <row r="281" spans="1:43" s="96" customFormat="1" ht="15" customHeight="1" x14ac:dyDescent="0.25">
      <c r="A281" s="119" t="s">
        <v>536</v>
      </c>
      <c r="B281" s="119" t="s">
        <v>552</v>
      </c>
      <c r="C281" s="123" t="s">
        <v>1437</v>
      </c>
      <c r="D281" s="90" t="s">
        <v>1504</v>
      </c>
      <c r="E281" s="109" t="s">
        <v>1540</v>
      </c>
      <c r="F281" s="119" t="s">
        <v>214</v>
      </c>
      <c r="G281" s="119" t="s">
        <v>219</v>
      </c>
      <c r="H281" s="120" t="s">
        <v>1485</v>
      </c>
      <c r="I281" s="120" t="s">
        <v>433</v>
      </c>
      <c r="J281" s="120" t="s">
        <v>434</v>
      </c>
      <c r="K281" s="99" t="s">
        <v>268</v>
      </c>
      <c r="L281" s="119"/>
      <c r="M281" s="120" t="s">
        <v>397</v>
      </c>
      <c r="N281" s="120" t="s">
        <v>426</v>
      </c>
      <c r="O281" s="119" t="s">
        <v>685</v>
      </c>
      <c r="P281" s="119" t="s">
        <v>685</v>
      </c>
      <c r="Q281" s="98" t="s">
        <v>121</v>
      </c>
      <c r="R281" s="134">
        <v>40927</v>
      </c>
      <c r="S281" s="119" t="s">
        <v>686</v>
      </c>
      <c r="T281" s="120" t="s">
        <v>687</v>
      </c>
      <c r="U281" s="119"/>
      <c r="V281" s="134">
        <v>41897</v>
      </c>
      <c r="W281" s="111" t="s">
        <v>1077</v>
      </c>
      <c r="X281" s="120" t="s">
        <v>1090</v>
      </c>
      <c r="Y281" s="211"/>
      <c r="Z281" s="211"/>
      <c r="AA281" s="211"/>
      <c r="AB281" s="212"/>
      <c r="AC281" s="212"/>
      <c r="AD281" s="212"/>
      <c r="AE281" s="212"/>
      <c r="AF281" s="212"/>
      <c r="AG281" s="212"/>
      <c r="AH281" s="212"/>
      <c r="AI281" s="212"/>
      <c r="AJ281" s="212"/>
      <c r="AK281" s="212"/>
      <c r="AL281" s="212"/>
      <c r="AM281" s="212"/>
      <c r="AN281" s="212"/>
      <c r="AO281" s="210" t="s">
        <v>599</v>
      </c>
      <c r="AP281" s="211"/>
      <c r="AQ281" s="211"/>
    </row>
    <row r="282" spans="1:43" s="96" customFormat="1" ht="15" customHeight="1" x14ac:dyDescent="0.25">
      <c r="A282" s="119" t="s">
        <v>536</v>
      </c>
      <c r="B282" s="119" t="s">
        <v>551</v>
      </c>
      <c r="C282" s="123" t="s">
        <v>1401</v>
      </c>
      <c r="D282" s="90" t="s">
        <v>1504</v>
      </c>
      <c r="E282" s="109" t="s">
        <v>498</v>
      </c>
      <c r="F282" s="119" t="s">
        <v>718</v>
      </c>
      <c r="G282" s="119" t="s">
        <v>720</v>
      </c>
      <c r="H282" s="120" t="s">
        <v>1482</v>
      </c>
      <c r="I282" s="122" t="s">
        <v>374</v>
      </c>
      <c r="J282" s="122" t="s">
        <v>376</v>
      </c>
      <c r="K282" s="99" t="s">
        <v>268</v>
      </c>
      <c r="L282" s="119" t="s">
        <v>1547</v>
      </c>
      <c r="M282" s="123" t="s">
        <v>306</v>
      </c>
      <c r="N282" s="123">
        <v>2000</v>
      </c>
      <c r="O282" s="119" t="s">
        <v>375</v>
      </c>
      <c r="P282" s="119" t="s">
        <v>375</v>
      </c>
      <c r="Q282" s="98" t="s">
        <v>121</v>
      </c>
      <c r="R282" s="134" t="s">
        <v>1547</v>
      </c>
      <c r="S282" s="119"/>
      <c r="T282" s="119" t="s">
        <v>1547</v>
      </c>
      <c r="U282" s="119"/>
      <c r="V282" s="134"/>
      <c r="W282" s="111" t="s">
        <v>1077</v>
      </c>
      <c r="X282" s="120" t="s">
        <v>1090</v>
      </c>
      <c r="Y282" s="211"/>
      <c r="Z282" s="211"/>
      <c r="AA282" s="211"/>
      <c r="AB282" s="212"/>
      <c r="AC282" s="212"/>
      <c r="AD282" s="212"/>
      <c r="AE282" s="212"/>
      <c r="AF282" s="212"/>
      <c r="AG282" s="212"/>
      <c r="AH282" s="212"/>
      <c r="AI282" s="212"/>
      <c r="AJ282" s="212"/>
      <c r="AK282" s="212"/>
      <c r="AL282" s="212"/>
      <c r="AM282" s="212"/>
      <c r="AN282" s="212"/>
      <c r="AO282" s="210" t="s">
        <v>599</v>
      </c>
      <c r="AP282" s="211"/>
      <c r="AQ282" s="211"/>
    </row>
    <row r="283" spans="1:43" s="96" customFormat="1" ht="15" customHeight="1" x14ac:dyDescent="0.25">
      <c r="A283" s="119" t="s">
        <v>536</v>
      </c>
      <c r="B283" s="119" t="s">
        <v>552</v>
      </c>
      <c r="C283" s="123" t="s">
        <v>1439</v>
      </c>
      <c r="D283" s="90" t="s">
        <v>1504</v>
      </c>
      <c r="E283" s="109" t="s">
        <v>1540</v>
      </c>
      <c r="F283" s="119" t="s">
        <v>214</v>
      </c>
      <c r="G283" s="119" t="s">
        <v>219</v>
      </c>
      <c r="H283" s="120" t="s">
        <v>1485</v>
      </c>
      <c r="I283" s="120" t="s">
        <v>437</v>
      </c>
      <c r="J283" s="120" t="s">
        <v>438</v>
      </c>
      <c r="K283" s="99" t="s">
        <v>268</v>
      </c>
      <c r="L283" s="119"/>
      <c r="M283" s="120" t="s">
        <v>397</v>
      </c>
      <c r="N283" s="120" t="s">
        <v>426</v>
      </c>
      <c r="O283" s="119" t="s">
        <v>685</v>
      </c>
      <c r="P283" s="119" t="s">
        <v>685</v>
      </c>
      <c r="Q283" s="98" t="s">
        <v>121</v>
      </c>
      <c r="R283" s="134">
        <v>40927</v>
      </c>
      <c r="S283" s="119" t="s">
        <v>686</v>
      </c>
      <c r="T283" s="120" t="s">
        <v>687</v>
      </c>
      <c r="U283" s="119"/>
      <c r="V283" s="134">
        <v>41897</v>
      </c>
      <c r="W283" s="111" t="s">
        <v>1077</v>
      </c>
      <c r="X283" s="120" t="s">
        <v>1090</v>
      </c>
      <c r="Y283" s="211"/>
      <c r="Z283" s="211"/>
      <c r="AA283" s="211"/>
      <c r="AB283" s="212"/>
      <c r="AC283" s="212"/>
      <c r="AD283" s="212"/>
      <c r="AE283" s="212"/>
      <c r="AF283" s="212"/>
      <c r="AG283" s="212"/>
      <c r="AH283" s="212"/>
      <c r="AI283" s="212"/>
      <c r="AJ283" s="212"/>
      <c r="AK283" s="212"/>
      <c r="AL283" s="212"/>
      <c r="AM283" s="212"/>
      <c r="AN283" s="212"/>
      <c r="AO283" s="210" t="s">
        <v>599</v>
      </c>
      <c r="AP283" s="211"/>
      <c r="AQ283" s="211"/>
    </row>
    <row r="284" spans="1:43" s="96" customFormat="1" ht="15" customHeight="1" x14ac:dyDescent="0.25">
      <c r="A284" s="119" t="s">
        <v>536</v>
      </c>
      <c r="B284" s="119" t="s">
        <v>574</v>
      </c>
      <c r="C284" s="123" t="s">
        <v>1440</v>
      </c>
      <c r="D284" s="90" t="s">
        <v>1504</v>
      </c>
      <c r="E284" s="109" t="s">
        <v>1542</v>
      </c>
      <c r="F284" s="119" t="s">
        <v>214</v>
      </c>
      <c r="G284" s="119" t="s">
        <v>219</v>
      </c>
      <c r="H284" s="120" t="s">
        <v>1485</v>
      </c>
      <c r="I284" s="120" t="s">
        <v>495</v>
      </c>
      <c r="J284" s="120" t="s">
        <v>496</v>
      </c>
      <c r="K284" s="99" t="s">
        <v>268</v>
      </c>
      <c r="L284" s="119" t="s">
        <v>689</v>
      </c>
      <c r="M284" s="120" t="s">
        <v>397</v>
      </c>
      <c r="N284" s="120">
        <v>1995</v>
      </c>
      <c r="O284" s="119" t="s">
        <v>685</v>
      </c>
      <c r="P284" s="119" t="s">
        <v>685</v>
      </c>
      <c r="Q284" s="98" t="s">
        <v>121</v>
      </c>
      <c r="R284" s="134">
        <v>40927</v>
      </c>
      <c r="S284" s="119" t="s">
        <v>686</v>
      </c>
      <c r="T284" s="120" t="s">
        <v>687</v>
      </c>
      <c r="U284" s="119" t="s">
        <v>690</v>
      </c>
      <c r="V284" s="134">
        <v>41897</v>
      </c>
      <c r="W284" s="111" t="s">
        <v>1077</v>
      </c>
      <c r="X284" s="120" t="s">
        <v>1090</v>
      </c>
      <c r="Y284" s="211"/>
      <c r="Z284" s="211"/>
      <c r="AA284" s="211"/>
      <c r="AB284" s="212"/>
      <c r="AC284" s="212"/>
      <c r="AD284" s="212"/>
      <c r="AE284" s="212"/>
      <c r="AF284" s="212"/>
      <c r="AG284" s="212"/>
      <c r="AH284" s="212"/>
      <c r="AI284" s="212"/>
      <c r="AJ284" s="212"/>
      <c r="AK284" s="212"/>
      <c r="AL284" s="212"/>
      <c r="AM284" s="212"/>
      <c r="AN284" s="212"/>
      <c r="AO284" s="210" t="s">
        <v>599</v>
      </c>
      <c r="AP284" s="211"/>
      <c r="AQ284" s="211"/>
    </row>
    <row r="285" spans="1:43" s="96" customFormat="1" ht="15" customHeight="1" x14ac:dyDescent="0.25">
      <c r="A285" s="119" t="s">
        <v>536</v>
      </c>
      <c r="B285" s="119" t="s">
        <v>575</v>
      </c>
      <c r="C285" s="123" t="s">
        <v>1403</v>
      </c>
      <c r="D285" s="90" t="s">
        <v>1504</v>
      </c>
      <c r="E285" s="109" t="s">
        <v>2359</v>
      </c>
      <c r="F285" s="119" t="s">
        <v>718</v>
      </c>
      <c r="G285" s="119" t="s">
        <v>720</v>
      </c>
      <c r="H285" s="120" t="s">
        <v>1482</v>
      </c>
      <c r="I285" s="120" t="s">
        <v>499</v>
      </c>
      <c r="J285" s="120" t="s">
        <v>500</v>
      </c>
      <c r="K285" s="99" t="s">
        <v>268</v>
      </c>
      <c r="L285" s="119"/>
      <c r="M285" s="120" t="s">
        <v>462</v>
      </c>
      <c r="N285" s="120"/>
      <c r="O285" s="119" t="s">
        <v>375</v>
      </c>
      <c r="P285" s="119" t="s">
        <v>278</v>
      </c>
      <c r="Q285" s="111" t="s">
        <v>1547</v>
      </c>
      <c r="R285" s="134" t="s">
        <v>1547</v>
      </c>
      <c r="S285" s="119"/>
      <c r="T285" s="119"/>
      <c r="U285" s="119"/>
      <c r="V285" s="134"/>
      <c r="W285" s="111" t="s">
        <v>1077</v>
      </c>
      <c r="X285" s="120" t="s">
        <v>1090</v>
      </c>
      <c r="Y285" s="211"/>
      <c r="Z285" s="211"/>
      <c r="AA285" s="211"/>
      <c r="AB285" s="212"/>
      <c r="AC285" s="212"/>
      <c r="AD285" s="212"/>
      <c r="AE285" s="212"/>
      <c r="AF285" s="212"/>
      <c r="AG285" s="212"/>
      <c r="AH285" s="212"/>
      <c r="AI285" s="212"/>
      <c r="AJ285" s="212"/>
      <c r="AK285" s="212"/>
      <c r="AL285" s="212"/>
      <c r="AM285" s="212"/>
      <c r="AN285" s="212"/>
      <c r="AO285" s="210" t="s">
        <v>599</v>
      </c>
      <c r="AP285" s="211"/>
      <c r="AQ285" s="211"/>
    </row>
    <row r="286" spans="1:43" s="96" customFormat="1" ht="15" customHeight="1" x14ac:dyDescent="0.25">
      <c r="A286" s="119" t="s">
        <v>536</v>
      </c>
      <c r="B286" s="119" t="s">
        <v>555</v>
      </c>
      <c r="C286" s="123" t="s">
        <v>1445</v>
      </c>
      <c r="D286" s="90" t="s">
        <v>1504</v>
      </c>
      <c r="E286" s="109" t="s">
        <v>2134</v>
      </c>
      <c r="F286" s="119" t="s">
        <v>214</v>
      </c>
      <c r="G286" s="119" t="s">
        <v>219</v>
      </c>
      <c r="H286" s="120" t="s">
        <v>1485</v>
      </c>
      <c r="I286" s="110" t="s">
        <v>377</v>
      </c>
      <c r="J286" s="110" t="s">
        <v>379</v>
      </c>
      <c r="K286" s="99" t="s">
        <v>268</v>
      </c>
      <c r="L286" s="119"/>
      <c r="M286" s="120" t="s">
        <v>284</v>
      </c>
      <c r="N286" s="120"/>
      <c r="O286" s="119" t="s">
        <v>378</v>
      </c>
      <c r="P286" s="119" t="s">
        <v>378</v>
      </c>
      <c r="Q286" s="111" t="s">
        <v>1547</v>
      </c>
      <c r="R286" s="134" t="s">
        <v>1547</v>
      </c>
      <c r="S286" s="119"/>
      <c r="T286" s="119"/>
      <c r="U286" s="119"/>
      <c r="V286" s="134"/>
      <c r="W286" s="111" t="s">
        <v>1077</v>
      </c>
      <c r="X286" s="120" t="s">
        <v>1090</v>
      </c>
      <c r="Y286" s="211"/>
      <c r="Z286" s="211"/>
      <c r="AA286" s="211"/>
      <c r="AB286" s="212"/>
      <c r="AC286" s="212"/>
      <c r="AD286" s="212"/>
      <c r="AE286" s="212"/>
      <c r="AF286" s="212"/>
      <c r="AG286" s="212"/>
      <c r="AH286" s="212"/>
      <c r="AI286" s="212"/>
      <c r="AJ286" s="212"/>
      <c r="AK286" s="212"/>
      <c r="AL286" s="212"/>
      <c r="AM286" s="212"/>
      <c r="AN286" s="212"/>
      <c r="AO286" s="210" t="s">
        <v>599</v>
      </c>
      <c r="AP286" s="211"/>
      <c r="AQ286" s="211"/>
    </row>
    <row r="287" spans="1:43" s="96" customFormat="1" ht="15" customHeight="1" x14ac:dyDescent="0.25">
      <c r="A287" s="119" t="s">
        <v>538</v>
      </c>
      <c r="B287" s="119" t="s">
        <v>572</v>
      </c>
      <c r="C287" s="123" t="s">
        <v>1404</v>
      </c>
      <c r="D287" s="90" t="s">
        <v>1504</v>
      </c>
      <c r="E287" s="109" t="s">
        <v>2344</v>
      </c>
      <c r="F287" s="119" t="s">
        <v>718</v>
      </c>
      <c r="G287" s="119" t="s">
        <v>720</v>
      </c>
      <c r="H287" s="120" t="s">
        <v>1482</v>
      </c>
      <c r="I287" s="120" t="s">
        <v>486</v>
      </c>
      <c r="J287" s="120" t="s">
        <v>487</v>
      </c>
      <c r="K287" s="99" t="s">
        <v>268</v>
      </c>
      <c r="L287" s="119" t="s">
        <v>1547</v>
      </c>
      <c r="M287" s="120" t="s">
        <v>278</v>
      </c>
      <c r="N287" s="120" t="s">
        <v>1547</v>
      </c>
      <c r="O287" s="119" t="s">
        <v>322</v>
      </c>
      <c r="P287" s="119" t="s">
        <v>278</v>
      </c>
      <c r="Q287" s="111" t="s">
        <v>1547</v>
      </c>
      <c r="R287" s="134" t="s">
        <v>1547</v>
      </c>
      <c r="S287" s="119"/>
      <c r="T287" s="119"/>
      <c r="U287" s="119"/>
      <c r="V287" s="134"/>
      <c r="W287" s="111" t="s">
        <v>1077</v>
      </c>
      <c r="X287" s="120" t="s">
        <v>1090</v>
      </c>
      <c r="Y287" s="211"/>
      <c r="Z287" s="211"/>
      <c r="AA287" s="211"/>
      <c r="AB287" s="212"/>
      <c r="AC287" s="212"/>
      <c r="AD287" s="212"/>
      <c r="AE287" s="212"/>
      <c r="AF287" s="212"/>
      <c r="AG287" s="212"/>
      <c r="AH287" s="212"/>
      <c r="AI287" s="212"/>
      <c r="AJ287" s="212"/>
      <c r="AK287" s="212"/>
      <c r="AL287" s="212"/>
      <c r="AM287" s="212"/>
      <c r="AN287" s="212"/>
      <c r="AO287" s="210" t="s">
        <v>599</v>
      </c>
      <c r="AP287" s="211"/>
      <c r="AQ287" s="211"/>
    </row>
    <row r="288" spans="1:43" s="96" customFormat="1" ht="15" customHeight="1" x14ac:dyDescent="0.25">
      <c r="A288" s="119" t="s">
        <v>538</v>
      </c>
      <c r="B288" s="119" t="s">
        <v>572</v>
      </c>
      <c r="C288" s="123" t="s">
        <v>1409</v>
      </c>
      <c r="D288" s="90" t="s">
        <v>1504</v>
      </c>
      <c r="E288" s="109" t="s">
        <v>1568</v>
      </c>
      <c r="F288" s="119" t="s">
        <v>1571</v>
      </c>
      <c r="G288" s="119" t="s">
        <v>1571</v>
      </c>
      <c r="H288" s="120" t="s">
        <v>2241</v>
      </c>
      <c r="I288" s="120" t="s">
        <v>465</v>
      </c>
      <c r="J288" s="120" t="s">
        <v>466</v>
      </c>
      <c r="K288" s="99" t="s">
        <v>287</v>
      </c>
      <c r="L288" s="119"/>
      <c r="M288" s="120" t="s">
        <v>404</v>
      </c>
      <c r="N288" s="120"/>
      <c r="O288" s="119" t="s">
        <v>402</v>
      </c>
      <c r="P288" s="119"/>
      <c r="Q288" s="111" t="s">
        <v>1547</v>
      </c>
      <c r="R288" s="134" t="s">
        <v>1547</v>
      </c>
      <c r="S288" s="119"/>
      <c r="T288" s="119"/>
      <c r="U288" s="119"/>
      <c r="V288" s="134"/>
      <c r="W288" s="111" t="s">
        <v>1077</v>
      </c>
      <c r="X288" s="120" t="s">
        <v>1090</v>
      </c>
      <c r="Y288" s="211"/>
      <c r="Z288" s="211"/>
      <c r="AA288" s="211"/>
      <c r="AB288" s="212"/>
      <c r="AC288" s="212"/>
      <c r="AD288" s="212"/>
      <c r="AE288" s="212"/>
      <c r="AF288" s="212"/>
      <c r="AG288" s="212"/>
      <c r="AH288" s="212"/>
      <c r="AI288" s="212"/>
      <c r="AJ288" s="212"/>
      <c r="AK288" s="212"/>
      <c r="AL288" s="212"/>
      <c r="AM288" s="212"/>
      <c r="AN288" s="212"/>
      <c r="AO288" s="210" t="s">
        <v>599</v>
      </c>
      <c r="AP288" s="211"/>
      <c r="AQ288" s="211"/>
    </row>
    <row r="289" spans="1:43" s="96" customFormat="1" ht="15" customHeight="1" x14ac:dyDescent="0.25">
      <c r="A289" s="119" t="s">
        <v>546</v>
      </c>
      <c r="B289" s="119" t="s">
        <v>559</v>
      </c>
      <c r="C289" s="123" t="s">
        <v>1410</v>
      </c>
      <c r="D289" s="90" t="s">
        <v>1504</v>
      </c>
      <c r="E289" s="109" t="s">
        <v>2131</v>
      </c>
      <c r="F289" s="119" t="s">
        <v>718</v>
      </c>
      <c r="G289" s="119" t="s">
        <v>720</v>
      </c>
      <c r="H289" s="120" t="s">
        <v>1482</v>
      </c>
      <c r="I289" s="120" t="s">
        <v>503</v>
      </c>
      <c r="J289" s="120" t="s">
        <v>449</v>
      </c>
      <c r="K289" s="99" t="s">
        <v>268</v>
      </c>
      <c r="L289" s="119"/>
      <c r="M289" s="120" t="s">
        <v>450</v>
      </c>
      <c r="N289" s="120"/>
      <c r="O289" s="119" t="s">
        <v>385</v>
      </c>
      <c r="P289" s="119"/>
      <c r="Q289" s="111" t="s">
        <v>1547</v>
      </c>
      <c r="R289" s="134" t="s">
        <v>1547</v>
      </c>
      <c r="S289" s="119"/>
      <c r="T289" s="119"/>
      <c r="U289" s="119"/>
      <c r="V289" s="134"/>
      <c r="W289" s="111" t="s">
        <v>1077</v>
      </c>
      <c r="X289" s="120" t="s">
        <v>1090</v>
      </c>
      <c r="Y289" s="211"/>
      <c r="Z289" s="211"/>
      <c r="AA289" s="211"/>
      <c r="AB289" s="212"/>
      <c r="AC289" s="212"/>
      <c r="AD289" s="212"/>
      <c r="AE289" s="212"/>
      <c r="AF289" s="212"/>
      <c r="AG289" s="212"/>
      <c r="AH289" s="212"/>
      <c r="AI289" s="212"/>
      <c r="AJ289" s="212"/>
      <c r="AK289" s="212"/>
      <c r="AL289" s="212"/>
      <c r="AM289" s="212"/>
      <c r="AN289" s="212"/>
      <c r="AO289" s="210" t="s">
        <v>599</v>
      </c>
      <c r="AP289" s="211"/>
      <c r="AQ289" s="211"/>
    </row>
    <row r="290" spans="1:43" s="96" customFormat="1" ht="15" customHeight="1" x14ac:dyDescent="0.25">
      <c r="A290" s="119" t="s">
        <v>536</v>
      </c>
      <c r="B290" s="119" t="s">
        <v>541</v>
      </c>
      <c r="C290" s="123" t="s">
        <v>1413</v>
      </c>
      <c r="D290" s="90" t="s">
        <v>1504</v>
      </c>
      <c r="E290" s="109" t="s">
        <v>2150</v>
      </c>
      <c r="F290" s="119" t="s">
        <v>214</v>
      </c>
      <c r="G290" s="119" t="s">
        <v>219</v>
      </c>
      <c r="H290" s="120" t="s">
        <v>1485</v>
      </c>
      <c r="I290" s="110" t="s">
        <v>271</v>
      </c>
      <c r="J290" s="110" t="s">
        <v>274</v>
      </c>
      <c r="K290" s="91" t="s">
        <v>267</v>
      </c>
      <c r="L290" s="119"/>
      <c r="M290" s="110" t="s">
        <v>275</v>
      </c>
      <c r="N290" s="110">
        <v>1983</v>
      </c>
      <c r="O290" s="119" t="s">
        <v>272</v>
      </c>
      <c r="P290" s="119" t="s">
        <v>272</v>
      </c>
      <c r="Q290" s="98" t="s">
        <v>121</v>
      </c>
      <c r="R290" s="134" t="s">
        <v>2148</v>
      </c>
      <c r="S290" s="119" t="s">
        <v>2149</v>
      </c>
      <c r="T290" s="124" t="s">
        <v>273</v>
      </c>
      <c r="U290" s="119"/>
      <c r="V290" s="134">
        <v>41873</v>
      </c>
      <c r="W290" s="111" t="s">
        <v>1077</v>
      </c>
      <c r="X290" s="120" t="s">
        <v>1090</v>
      </c>
      <c r="Y290" s="211"/>
      <c r="Z290" s="211"/>
      <c r="AA290" s="211"/>
      <c r="AB290" s="212"/>
      <c r="AC290" s="212"/>
      <c r="AD290" s="212"/>
      <c r="AE290" s="212"/>
      <c r="AF290" s="212"/>
      <c r="AG290" s="212"/>
      <c r="AH290" s="212"/>
      <c r="AI290" s="212"/>
      <c r="AJ290" s="212"/>
      <c r="AK290" s="212"/>
      <c r="AL290" s="212"/>
      <c r="AM290" s="212"/>
      <c r="AN290" s="212"/>
      <c r="AO290" s="210" t="s">
        <v>599</v>
      </c>
      <c r="AP290" s="211"/>
      <c r="AQ290" s="211"/>
    </row>
    <row r="291" spans="1:43" s="96" customFormat="1" ht="15" customHeight="1" x14ac:dyDescent="0.25">
      <c r="A291" s="119" t="s">
        <v>536</v>
      </c>
      <c r="B291" s="119" t="s">
        <v>541</v>
      </c>
      <c r="C291" s="123" t="s">
        <v>1414</v>
      </c>
      <c r="D291" s="90" t="s">
        <v>1504</v>
      </c>
      <c r="E291" s="109" t="s">
        <v>2150</v>
      </c>
      <c r="F291" s="119" t="s">
        <v>214</v>
      </c>
      <c r="G291" s="119" t="s">
        <v>219</v>
      </c>
      <c r="H291" s="120" t="s">
        <v>1485</v>
      </c>
      <c r="I291" s="110" t="s">
        <v>290</v>
      </c>
      <c r="J291" s="110" t="s">
        <v>291</v>
      </c>
      <c r="K291" s="91" t="s">
        <v>267</v>
      </c>
      <c r="L291" s="119"/>
      <c r="M291" s="110" t="s">
        <v>275</v>
      </c>
      <c r="N291" s="110">
        <v>1983</v>
      </c>
      <c r="O291" s="119" t="s">
        <v>272</v>
      </c>
      <c r="P291" s="119" t="s">
        <v>272</v>
      </c>
      <c r="Q291" s="98" t="s">
        <v>121</v>
      </c>
      <c r="R291" s="134" t="s">
        <v>2148</v>
      </c>
      <c r="S291" s="119" t="s">
        <v>2149</v>
      </c>
      <c r="T291" s="124" t="s">
        <v>273</v>
      </c>
      <c r="U291" s="119"/>
      <c r="V291" s="134">
        <v>41873</v>
      </c>
      <c r="W291" s="111" t="s">
        <v>1077</v>
      </c>
      <c r="X291" s="120" t="s">
        <v>1090</v>
      </c>
      <c r="Y291" s="211"/>
      <c r="Z291" s="211"/>
      <c r="AA291" s="211"/>
      <c r="AB291" s="212"/>
      <c r="AC291" s="212"/>
      <c r="AD291" s="212"/>
      <c r="AE291" s="212"/>
      <c r="AF291" s="212"/>
      <c r="AG291" s="212"/>
      <c r="AH291" s="212"/>
      <c r="AI291" s="212"/>
      <c r="AJ291" s="212"/>
      <c r="AK291" s="212"/>
      <c r="AL291" s="212"/>
      <c r="AM291" s="212"/>
      <c r="AN291" s="212"/>
      <c r="AO291" s="210" t="s">
        <v>599</v>
      </c>
      <c r="AP291" s="211"/>
      <c r="AQ291" s="211"/>
    </row>
    <row r="292" spans="1:43" s="96" customFormat="1" ht="15" customHeight="1" x14ac:dyDescent="0.25">
      <c r="A292" s="119" t="s">
        <v>536</v>
      </c>
      <c r="B292" s="119" t="s">
        <v>542</v>
      </c>
      <c r="C292" s="123" t="s">
        <v>1417</v>
      </c>
      <c r="D292" s="90" t="s">
        <v>1504</v>
      </c>
      <c r="E292" s="109" t="s">
        <v>2134</v>
      </c>
      <c r="F292" s="119" t="s">
        <v>214</v>
      </c>
      <c r="G292" s="119" t="s">
        <v>215</v>
      </c>
      <c r="H292" s="120" t="s">
        <v>1483</v>
      </c>
      <c r="I292" s="120" t="s">
        <v>299</v>
      </c>
      <c r="J292" s="120" t="s">
        <v>301</v>
      </c>
      <c r="K292" s="99" t="s">
        <v>287</v>
      </c>
      <c r="L292" s="119"/>
      <c r="M292" s="120" t="s">
        <v>302</v>
      </c>
      <c r="N292" s="120"/>
      <c r="O292" s="119" t="s">
        <v>300</v>
      </c>
      <c r="P292" s="119"/>
      <c r="Q292" s="111" t="s">
        <v>1547</v>
      </c>
      <c r="R292" s="134" t="s">
        <v>1547</v>
      </c>
      <c r="S292" s="119"/>
      <c r="T292" s="119"/>
      <c r="U292" s="119"/>
      <c r="V292" s="134"/>
      <c r="W292" s="111" t="s">
        <v>1077</v>
      </c>
      <c r="X292" s="120" t="s">
        <v>1090</v>
      </c>
      <c r="Y292" s="211"/>
      <c r="Z292" s="211"/>
      <c r="AA292" s="211"/>
      <c r="AB292" s="212"/>
      <c r="AC292" s="212"/>
      <c r="AD292" s="212"/>
      <c r="AE292" s="212"/>
      <c r="AF292" s="212"/>
      <c r="AG292" s="212"/>
      <c r="AH292" s="212"/>
      <c r="AI292" s="212"/>
      <c r="AJ292" s="212"/>
      <c r="AK292" s="212"/>
      <c r="AL292" s="212"/>
      <c r="AM292" s="212"/>
      <c r="AN292" s="212"/>
      <c r="AO292" s="210" t="s">
        <v>599</v>
      </c>
      <c r="AP292" s="211"/>
      <c r="AQ292" s="211"/>
    </row>
    <row r="293" spans="1:43" s="96" customFormat="1" ht="15" customHeight="1" x14ac:dyDescent="0.25">
      <c r="A293" s="119" t="s">
        <v>536</v>
      </c>
      <c r="B293" s="119" t="s">
        <v>541</v>
      </c>
      <c r="C293" s="123" t="s">
        <v>1418</v>
      </c>
      <c r="D293" s="90" t="s">
        <v>1504</v>
      </c>
      <c r="E293" s="109" t="s">
        <v>1507</v>
      </c>
      <c r="F293" s="119" t="s">
        <v>214</v>
      </c>
      <c r="G293" s="119" t="s">
        <v>761</v>
      </c>
      <c r="H293" s="120" t="s">
        <v>1487</v>
      </c>
      <c r="I293" s="120" t="s">
        <v>427</v>
      </c>
      <c r="J293" s="120" t="s">
        <v>428</v>
      </c>
      <c r="K293" s="99" t="s">
        <v>268</v>
      </c>
      <c r="L293" s="119"/>
      <c r="M293" s="120" t="s">
        <v>407</v>
      </c>
      <c r="N293" s="120">
        <v>2004</v>
      </c>
      <c r="O293" s="119" t="s">
        <v>685</v>
      </c>
      <c r="P293" s="119" t="s">
        <v>685</v>
      </c>
      <c r="Q293" s="98" t="s">
        <v>121</v>
      </c>
      <c r="R293" s="134">
        <v>40886</v>
      </c>
      <c r="S293" s="119" t="s">
        <v>686</v>
      </c>
      <c r="T293" s="120" t="s">
        <v>687</v>
      </c>
      <c r="U293" s="119"/>
      <c r="V293" s="134">
        <v>41897</v>
      </c>
      <c r="W293" s="111" t="s">
        <v>1077</v>
      </c>
      <c r="X293" s="120" t="s">
        <v>1090</v>
      </c>
      <c r="Y293" s="211"/>
      <c r="Z293" s="211"/>
      <c r="AA293" s="211"/>
      <c r="AB293" s="212"/>
      <c r="AC293" s="212"/>
      <c r="AD293" s="212"/>
      <c r="AE293" s="212"/>
      <c r="AF293" s="212"/>
      <c r="AG293" s="212"/>
      <c r="AH293" s="212"/>
      <c r="AI293" s="212"/>
      <c r="AJ293" s="212"/>
      <c r="AK293" s="212"/>
      <c r="AL293" s="212"/>
      <c r="AM293" s="212"/>
      <c r="AN293" s="212"/>
      <c r="AO293" s="210" t="s">
        <v>599</v>
      </c>
      <c r="AP293" s="211"/>
      <c r="AQ293" s="211"/>
    </row>
    <row r="294" spans="1:43" s="96" customFormat="1" ht="15" customHeight="1" x14ac:dyDescent="0.25">
      <c r="A294" s="119" t="s">
        <v>536</v>
      </c>
      <c r="B294" s="119" t="s">
        <v>541</v>
      </c>
      <c r="C294" s="123" t="s">
        <v>1420</v>
      </c>
      <c r="D294" s="90" t="s">
        <v>1504</v>
      </c>
      <c r="E294" s="109" t="s">
        <v>1507</v>
      </c>
      <c r="F294" s="119" t="s">
        <v>214</v>
      </c>
      <c r="G294" s="119" t="s">
        <v>761</v>
      </c>
      <c r="H294" s="120" t="s">
        <v>1487</v>
      </c>
      <c r="I294" s="120" t="s">
        <v>441</v>
      </c>
      <c r="J294" s="120" t="s">
        <v>442</v>
      </c>
      <c r="K294" s="99" t="s">
        <v>287</v>
      </c>
      <c r="L294" s="119"/>
      <c r="M294" s="120" t="s">
        <v>407</v>
      </c>
      <c r="N294" s="120" t="s">
        <v>443</v>
      </c>
      <c r="O294" s="119" t="s">
        <v>685</v>
      </c>
      <c r="P294" s="119" t="s">
        <v>685</v>
      </c>
      <c r="Q294" s="98" t="s">
        <v>121</v>
      </c>
      <c r="R294" s="134">
        <v>40886</v>
      </c>
      <c r="S294" s="119" t="s">
        <v>686</v>
      </c>
      <c r="T294" s="120" t="s">
        <v>687</v>
      </c>
      <c r="U294" s="119"/>
      <c r="V294" s="134">
        <v>41897</v>
      </c>
      <c r="W294" s="111" t="s">
        <v>1077</v>
      </c>
      <c r="X294" s="120" t="s">
        <v>1090</v>
      </c>
      <c r="Y294" s="211"/>
      <c r="Z294" s="211"/>
      <c r="AA294" s="211"/>
      <c r="AB294" s="212"/>
      <c r="AC294" s="212"/>
      <c r="AD294" s="212"/>
      <c r="AE294" s="212"/>
      <c r="AF294" s="212"/>
      <c r="AG294" s="212"/>
      <c r="AH294" s="212"/>
      <c r="AI294" s="212"/>
      <c r="AJ294" s="212"/>
      <c r="AK294" s="212"/>
      <c r="AL294" s="212"/>
      <c r="AM294" s="212"/>
      <c r="AN294" s="212"/>
      <c r="AO294" s="210" t="s">
        <v>599</v>
      </c>
      <c r="AP294" s="211"/>
      <c r="AQ294" s="211"/>
    </row>
    <row r="295" spans="1:43" s="96" customFormat="1" ht="15" customHeight="1" x14ac:dyDescent="0.25">
      <c r="A295" s="119" t="s">
        <v>536</v>
      </c>
      <c r="B295" s="119" t="s">
        <v>542</v>
      </c>
      <c r="C295" s="123" t="s">
        <v>1428</v>
      </c>
      <c r="D295" s="90" t="s">
        <v>1504</v>
      </c>
      <c r="E295" s="109" t="s">
        <v>498</v>
      </c>
      <c r="F295" s="119" t="s">
        <v>214</v>
      </c>
      <c r="G295" s="119" t="s">
        <v>215</v>
      </c>
      <c r="H295" s="120" t="s">
        <v>1483</v>
      </c>
      <c r="I295" s="120" t="s">
        <v>504</v>
      </c>
      <c r="J295" s="120" t="s">
        <v>505</v>
      </c>
      <c r="K295" s="99" t="s">
        <v>268</v>
      </c>
      <c r="L295" s="119"/>
      <c r="M295" s="120" t="s">
        <v>397</v>
      </c>
      <c r="N295" s="120"/>
      <c r="O295" s="119" t="s">
        <v>335</v>
      </c>
      <c r="P295" s="119" t="s">
        <v>335</v>
      </c>
      <c r="Q295" s="111" t="s">
        <v>1547</v>
      </c>
      <c r="R295" s="134" t="s">
        <v>1547</v>
      </c>
      <c r="S295" s="119"/>
      <c r="T295" s="119"/>
      <c r="U295" s="119"/>
      <c r="V295" s="134"/>
      <c r="W295" s="111" t="s">
        <v>1077</v>
      </c>
      <c r="X295" s="120" t="s">
        <v>1090</v>
      </c>
      <c r="Y295" s="211"/>
      <c r="Z295" s="211"/>
      <c r="AA295" s="211"/>
      <c r="AB295" s="212"/>
      <c r="AC295" s="212"/>
      <c r="AD295" s="212"/>
      <c r="AE295" s="212"/>
      <c r="AF295" s="212"/>
      <c r="AG295" s="212"/>
      <c r="AH295" s="212"/>
      <c r="AI295" s="212"/>
      <c r="AJ295" s="212"/>
      <c r="AK295" s="212"/>
      <c r="AL295" s="212"/>
      <c r="AM295" s="212"/>
      <c r="AN295" s="212"/>
      <c r="AO295" s="210" t="s">
        <v>599</v>
      </c>
      <c r="AP295" s="211"/>
      <c r="AQ295" s="211"/>
    </row>
    <row r="296" spans="1:43" s="96" customFormat="1" ht="15" customHeight="1" x14ac:dyDescent="0.25">
      <c r="A296" s="119" t="s">
        <v>538</v>
      </c>
      <c r="B296" s="119" t="s">
        <v>554</v>
      </c>
      <c r="C296" s="123" t="s">
        <v>1433</v>
      </c>
      <c r="D296" s="90" t="s">
        <v>1504</v>
      </c>
      <c r="E296" s="109" t="s">
        <v>2147</v>
      </c>
      <c r="F296" s="119" t="s">
        <v>214</v>
      </c>
      <c r="G296" s="119" t="s">
        <v>217</v>
      </c>
      <c r="H296" s="120" t="s">
        <v>1484</v>
      </c>
      <c r="I296" s="120" t="s">
        <v>328</v>
      </c>
      <c r="J296" s="110" t="s">
        <v>331</v>
      </c>
      <c r="K296" s="99" t="s">
        <v>287</v>
      </c>
      <c r="L296" s="119"/>
      <c r="M296" s="120" t="s">
        <v>284</v>
      </c>
      <c r="N296" s="120"/>
      <c r="O296" s="119" t="s">
        <v>329</v>
      </c>
      <c r="P296" s="119" t="s">
        <v>330</v>
      </c>
      <c r="Q296" s="133" t="s">
        <v>1504</v>
      </c>
      <c r="R296" s="134" t="s">
        <v>2135</v>
      </c>
      <c r="S296" s="119"/>
      <c r="T296" s="119"/>
      <c r="U296" s="119"/>
      <c r="V296" s="134"/>
      <c r="W296" s="111" t="s">
        <v>1077</v>
      </c>
      <c r="X296" s="120" t="s">
        <v>1090</v>
      </c>
      <c r="Y296" s="211"/>
      <c r="Z296" s="211"/>
      <c r="AA296" s="211"/>
      <c r="AB296" s="212"/>
      <c r="AC296" s="212"/>
      <c r="AD296" s="212"/>
      <c r="AE296" s="212"/>
      <c r="AF296" s="212"/>
      <c r="AG296" s="212"/>
      <c r="AH296" s="212"/>
      <c r="AI296" s="212"/>
      <c r="AJ296" s="212"/>
      <c r="AK296" s="212"/>
      <c r="AL296" s="212"/>
      <c r="AM296" s="212"/>
      <c r="AN296" s="212"/>
      <c r="AO296" s="210" t="s">
        <v>599</v>
      </c>
      <c r="AP296" s="211"/>
      <c r="AQ296" s="211"/>
    </row>
    <row r="297" spans="1:43" s="96" customFormat="1" ht="15" customHeight="1" x14ac:dyDescent="0.25">
      <c r="A297" s="119" t="s">
        <v>536</v>
      </c>
      <c r="B297" s="119" t="s">
        <v>565</v>
      </c>
      <c r="C297" s="123" t="s">
        <v>1438</v>
      </c>
      <c r="D297" s="90" t="s">
        <v>1504</v>
      </c>
      <c r="E297" s="109" t="s">
        <v>2151</v>
      </c>
      <c r="F297" s="119" t="s">
        <v>214</v>
      </c>
      <c r="G297" s="119" t="s">
        <v>219</v>
      </c>
      <c r="H297" s="120" t="s">
        <v>1485</v>
      </c>
      <c r="I297" s="120" t="s">
        <v>435</v>
      </c>
      <c r="J297" s="120" t="s">
        <v>436</v>
      </c>
      <c r="K297" s="99" t="s">
        <v>268</v>
      </c>
      <c r="L297" s="119"/>
      <c r="M297" s="120" t="s">
        <v>397</v>
      </c>
      <c r="N297" s="120">
        <v>1994</v>
      </c>
      <c r="O297" s="119" t="s">
        <v>685</v>
      </c>
      <c r="P297" s="119" t="s">
        <v>685</v>
      </c>
      <c r="Q297" s="98" t="s">
        <v>121</v>
      </c>
      <c r="R297" s="134">
        <v>40927</v>
      </c>
      <c r="S297" s="119" t="s">
        <v>686</v>
      </c>
      <c r="T297" s="120" t="s">
        <v>687</v>
      </c>
      <c r="U297" s="119"/>
      <c r="V297" s="134">
        <v>41897</v>
      </c>
      <c r="W297" s="111" t="s">
        <v>1077</v>
      </c>
      <c r="X297" s="120" t="s">
        <v>1090</v>
      </c>
      <c r="Y297" s="211"/>
      <c r="Z297" s="211"/>
      <c r="AA297" s="211"/>
      <c r="AB297" s="212"/>
      <c r="AC297" s="212"/>
      <c r="AD297" s="212"/>
      <c r="AE297" s="212"/>
      <c r="AF297" s="212"/>
      <c r="AG297" s="212"/>
      <c r="AH297" s="212"/>
      <c r="AI297" s="212"/>
      <c r="AJ297" s="212"/>
      <c r="AK297" s="212"/>
      <c r="AL297" s="212"/>
      <c r="AM297" s="212"/>
      <c r="AN297" s="212"/>
      <c r="AO297" s="210" t="s">
        <v>599</v>
      </c>
      <c r="AP297" s="211"/>
      <c r="AQ297" s="211"/>
    </row>
    <row r="298" spans="1:43" s="96" customFormat="1" ht="15" customHeight="1" x14ac:dyDescent="0.25">
      <c r="A298" s="119" t="s">
        <v>536</v>
      </c>
      <c r="B298" s="119" t="s">
        <v>574</v>
      </c>
      <c r="C298" s="123" t="s">
        <v>1451</v>
      </c>
      <c r="D298" s="90" t="s">
        <v>1504</v>
      </c>
      <c r="E298" s="109" t="s">
        <v>2159</v>
      </c>
      <c r="F298" s="119" t="s">
        <v>214</v>
      </c>
      <c r="G298" s="119" t="s">
        <v>219</v>
      </c>
      <c r="H298" s="120" t="s">
        <v>1485</v>
      </c>
      <c r="I298" s="120" t="s">
        <v>463</v>
      </c>
      <c r="J298" s="120" t="s">
        <v>464</v>
      </c>
      <c r="K298" s="99" t="s">
        <v>268</v>
      </c>
      <c r="L298" s="119"/>
      <c r="M298" s="120" t="s">
        <v>397</v>
      </c>
      <c r="N298" s="120"/>
      <c r="O298" s="119" t="s">
        <v>282</v>
      </c>
      <c r="P298" s="119"/>
      <c r="Q298" s="111" t="s">
        <v>1547</v>
      </c>
      <c r="R298" s="134" t="s">
        <v>1547</v>
      </c>
      <c r="S298" s="119"/>
      <c r="T298" s="119"/>
      <c r="U298" s="119"/>
      <c r="V298" s="134"/>
      <c r="W298" s="111" t="s">
        <v>1077</v>
      </c>
      <c r="X298" s="120" t="s">
        <v>1090</v>
      </c>
      <c r="Y298" s="211"/>
      <c r="Z298" s="211"/>
      <c r="AA298" s="211"/>
      <c r="AB298" s="212"/>
      <c r="AC298" s="212"/>
      <c r="AD298" s="212"/>
      <c r="AE298" s="212"/>
      <c r="AF298" s="212"/>
      <c r="AG298" s="212"/>
      <c r="AH298" s="212"/>
      <c r="AI298" s="212"/>
      <c r="AJ298" s="212"/>
      <c r="AK298" s="212"/>
      <c r="AL298" s="212"/>
      <c r="AM298" s="212"/>
      <c r="AN298" s="212"/>
      <c r="AO298" s="210" t="s">
        <v>599</v>
      </c>
      <c r="AP298" s="211"/>
      <c r="AQ298" s="211"/>
    </row>
    <row r="299" spans="1:43" s="96" customFormat="1" ht="15" customHeight="1" x14ac:dyDescent="0.25">
      <c r="A299" s="119" t="s">
        <v>536</v>
      </c>
      <c r="B299" s="119" t="s">
        <v>574</v>
      </c>
      <c r="C299" s="123" t="s">
        <v>1453</v>
      </c>
      <c r="D299" s="90" t="s">
        <v>1504</v>
      </c>
      <c r="E299" s="109" t="s">
        <v>1542</v>
      </c>
      <c r="F299" s="119" t="s">
        <v>214</v>
      </c>
      <c r="G299" s="119" t="s">
        <v>219</v>
      </c>
      <c r="H299" s="120" t="s">
        <v>1485</v>
      </c>
      <c r="I299" s="120" t="s">
        <v>388</v>
      </c>
      <c r="J299" s="120" t="s">
        <v>467</v>
      </c>
      <c r="K299" s="99" t="s">
        <v>268</v>
      </c>
      <c r="L299" s="119"/>
      <c r="M299" s="120" t="s">
        <v>450</v>
      </c>
      <c r="N299" s="120"/>
      <c r="O299" s="119" t="s">
        <v>385</v>
      </c>
      <c r="P299" s="119"/>
      <c r="Q299" s="111" t="s">
        <v>1547</v>
      </c>
      <c r="R299" s="134" t="s">
        <v>1547</v>
      </c>
      <c r="S299" s="119"/>
      <c r="T299" s="119"/>
      <c r="U299" s="119"/>
      <c r="V299" s="134"/>
      <c r="W299" s="111" t="s">
        <v>1077</v>
      </c>
      <c r="X299" s="120" t="s">
        <v>1090</v>
      </c>
      <c r="Y299" s="211"/>
      <c r="Z299" s="211"/>
      <c r="AA299" s="211"/>
      <c r="AB299" s="212"/>
      <c r="AC299" s="212"/>
      <c r="AD299" s="212"/>
      <c r="AE299" s="212"/>
      <c r="AF299" s="212"/>
      <c r="AG299" s="212"/>
      <c r="AH299" s="212"/>
      <c r="AI299" s="212"/>
      <c r="AJ299" s="212"/>
      <c r="AK299" s="212"/>
      <c r="AL299" s="212"/>
      <c r="AM299" s="212"/>
      <c r="AN299" s="212"/>
      <c r="AO299" s="210" t="s">
        <v>599</v>
      </c>
      <c r="AP299" s="211"/>
      <c r="AQ299" s="211"/>
    </row>
    <row r="300" spans="1:43" s="96" customFormat="1" ht="15" customHeight="1" x14ac:dyDescent="0.25">
      <c r="A300" s="119" t="s">
        <v>536</v>
      </c>
      <c r="B300" s="119" t="s">
        <v>574</v>
      </c>
      <c r="C300" s="123" t="s">
        <v>1454</v>
      </c>
      <c r="D300" s="90" t="s">
        <v>1504</v>
      </c>
      <c r="E300" s="109" t="s">
        <v>1542</v>
      </c>
      <c r="F300" s="119" t="s">
        <v>214</v>
      </c>
      <c r="G300" s="119" t="s">
        <v>219</v>
      </c>
      <c r="H300" s="120" t="s">
        <v>1485</v>
      </c>
      <c r="I300" s="120" t="s">
        <v>388</v>
      </c>
      <c r="J300" s="120" t="s">
        <v>389</v>
      </c>
      <c r="K300" s="120" t="s">
        <v>269</v>
      </c>
      <c r="L300" s="119"/>
      <c r="M300" s="120" t="s">
        <v>284</v>
      </c>
      <c r="N300" s="120"/>
      <c r="O300" s="119" t="s">
        <v>282</v>
      </c>
      <c r="P300" s="119"/>
      <c r="Q300" s="111" t="s">
        <v>1547</v>
      </c>
      <c r="R300" s="134" t="s">
        <v>1547</v>
      </c>
      <c r="S300" s="119"/>
      <c r="T300" s="119"/>
      <c r="U300" s="119"/>
      <c r="V300" s="134"/>
      <c r="W300" s="111" t="s">
        <v>1077</v>
      </c>
      <c r="X300" s="120" t="s">
        <v>1090</v>
      </c>
      <c r="Y300" s="211"/>
      <c r="Z300" s="211"/>
      <c r="AA300" s="211"/>
      <c r="AB300" s="212"/>
      <c r="AC300" s="212"/>
      <c r="AD300" s="212"/>
      <c r="AE300" s="212"/>
      <c r="AF300" s="212"/>
      <c r="AG300" s="212"/>
      <c r="AH300" s="212"/>
      <c r="AI300" s="212"/>
      <c r="AJ300" s="212"/>
      <c r="AK300" s="212"/>
      <c r="AL300" s="212"/>
      <c r="AM300" s="212"/>
      <c r="AN300" s="212"/>
      <c r="AO300" s="210" t="s">
        <v>599</v>
      </c>
      <c r="AP300" s="211"/>
      <c r="AQ300" s="211"/>
    </row>
    <row r="301" spans="1:43" s="96" customFormat="1" ht="15" customHeight="1" x14ac:dyDescent="0.25">
      <c r="A301" s="119" t="s">
        <v>540</v>
      </c>
      <c r="B301" s="119" t="s">
        <v>561</v>
      </c>
      <c r="C301" s="123" t="s">
        <v>1460</v>
      </c>
      <c r="D301" s="90" t="s">
        <v>1504</v>
      </c>
      <c r="E301" s="109" t="s">
        <v>1510</v>
      </c>
      <c r="F301" s="119" t="s">
        <v>208</v>
      </c>
      <c r="G301" s="119" t="s">
        <v>211</v>
      </c>
      <c r="H301" s="120" t="s">
        <v>1489</v>
      </c>
      <c r="I301" s="120" t="s">
        <v>469</v>
      </c>
      <c r="J301" s="120" t="s">
        <v>470</v>
      </c>
      <c r="K301" s="99" t="s">
        <v>268</v>
      </c>
      <c r="L301" s="119"/>
      <c r="M301" s="120" t="s">
        <v>397</v>
      </c>
      <c r="N301" s="120" t="s">
        <v>471</v>
      </c>
      <c r="O301" s="119" t="s">
        <v>685</v>
      </c>
      <c r="P301" s="119" t="s">
        <v>685</v>
      </c>
      <c r="Q301" s="98" t="s">
        <v>121</v>
      </c>
      <c r="R301" s="134">
        <v>40927</v>
      </c>
      <c r="S301" s="119" t="s">
        <v>686</v>
      </c>
      <c r="T301" s="120" t="s">
        <v>687</v>
      </c>
      <c r="U301" s="119"/>
      <c r="V301" s="134">
        <v>41897</v>
      </c>
      <c r="W301" s="111" t="s">
        <v>1077</v>
      </c>
      <c r="X301" s="120" t="s">
        <v>1090</v>
      </c>
      <c r="Y301" s="211"/>
      <c r="Z301" s="211"/>
      <c r="AA301" s="211"/>
      <c r="AB301" s="212"/>
      <c r="AC301" s="212"/>
      <c r="AD301" s="212"/>
      <c r="AE301" s="212"/>
      <c r="AF301" s="212"/>
      <c r="AG301" s="212"/>
      <c r="AH301" s="212"/>
      <c r="AI301" s="212"/>
      <c r="AJ301" s="212"/>
      <c r="AK301" s="212"/>
      <c r="AL301" s="212"/>
      <c r="AM301" s="212"/>
      <c r="AN301" s="212"/>
      <c r="AO301" s="210" t="s">
        <v>599</v>
      </c>
      <c r="AP301" s="211"/>
      <c r="AQ301" s="211"/>
    </row>
    <row r="302" spans="1:43" s="96" customFormat="1" ht="15" customHeight="1" x14ac:dyDescent="0.25">
      <c r="A302" s="119" t="s">
        <v>544</v>
      </c>
      <c r="B302" s="119" t="s">
        <v>543</v>
      </c>
      <c r="C302" s="123" t="s">
        <v>1463</v>
      </c>
      <c r="D302" s="90" t="s">
        <v>1504</v>
      </c>
      <c r="E302" s="109" t="s">
        <v>1517</v>
      </c>
      <c r="F302" s="119" t="s">
        <v>208</v>
      </c>
      <c r="G302" s="119" t="s">
        <v>213</v>
      </c>
      <c r="H302" s="120" t="s">
        <v>1490</v>
      </c>
      <c r="I302" s="120" t="s">
        <v>421</v>
      </c>
      <c r="J302" s="120" t="s">
        <v>422</v>
      </c>
      <c r="K302" s="91" t="s">
        <v>267</v>
      </c>
      <c r="L302" s="119"/>
      <c r="M302" s="120" t="s">
        <v>397</v>
      </c>
      <c r="N302" s="120" t="s">
        <v>423</v>
      </c>
      <c r="O302" s="119" t="s">
        <v>685</v>
      </c>
      <c r="P302" s="119" t="s">
        <v>685</v>
      </c>
      <c r="Q302" s="98" t="s">
        <v>121</v>
      </c>
      <c r="R302" s="134">
        <v>40921</v>
      </c>
      <c r="S302" s="119" t="s">
        <v>686</v>
      </c>
      <c r="T302" s="120" t="s">
        <v>692</v>
      </c>
      <c r="U302" s="119"/>
      <c r="V302" s="134">
        <v>41897</v>
      </c>
      <c r="W302" s="111" t="s">
        <v>1077</v>
      </c>
      <c r="X302" s="120" t="s">
        <v>1090</v>
      </c>
      <c r="Y302" s="211"/>
      <c r="Z302" s="211"/>
      <c r="AA302" s="211"/>
      <c r="AB302" s="212"/>
      <c r="AC302" s="212"/>
      <c r="AD302" s="212"/>
      <c r="AE302" s="212"/>
      <c r="AF302" s="212"/>
      <c r="AG302" s="212"/>
      <c r="AH302" s="212"/>
      <c r="AI302" s="212"/>
      <c r="AJ302" s="212"/>
      <c r="AK302" s="212"/>
      <c r="AL302" s="212"/>
      <c r="AM302" s="212"/>
      <c r="AN302" s="212"/>
      <c r="AO302" s="210" t="s">
        <v>599</v>
      </c>
      <c r="AP302" s="211"/>
      <c r="AQ302" s="211"/>
    </row>
    <row r="303" spans="1:43" s="96" customFormat="1" ht="15" customHeight="1" x14ac:dyDescent="0.25">
      <c r="A303" s="119" t="s">
        <v>544</v>
      </c>
      <c r="B303" s="119" t="s">
        <v>564</v>
      </c>
      <c r="C303" s="123" t="s">
        <v>1465</v>
      </c>
      <c r="D303" s="90" t="s">
        <v>1504</v>
      </c>
      <c r="E303" s="109" t="s">
        <v>1515</v>
      </c>
      <c r="F303" s="119" t="s">
        <v>208</v>
      </c>
      <c r="G303" s="119" t="s">
        <v>213</v>
      </c>
      <c r="H303" s="120" t="s">
        <v>1490</v>
      </c>
      <c r="I303" s="120" t="s">
        <v>501</v>
      </c>
      <c r="J303" s="120" t="s">
        <v>502</v>
      </c>
      <c r="K303" s="120" t="s">
        <v>498</v>
      </c>
      <c r="L303" s="119"/>
      <c r="M303" s="120" t="s">
        <v>404</v>
      </c>
      <c r="N303" s="120"/>
      <c r="O303" s="119" t="s">
        <v>497</v>
      </c>
      <c r="P303" s="119"/>
      <c r="Q303" s="111" t="s">
        <v>1547</v>
      </c>
      <c r="R303" s="111" t="s">
        <v>1547</v>
      </c>
      <c r="S303" s="119"/>
      <c r="T303" s="119"/>
      <c r="U303" s="119"/>
      <c r="V303" s="134"/>
      <c r="W303" s="111" t="s">
        <v>1077</v>
      </c>
      <c r="X303" s="120" t="s">
        <v>1090</v>
      </c>
      <c r="Y303" s="211"/>
      <c r="Z303" s="211"/>
      <c r="AA303" s="211"/>
      <c r="AB303" s="212"/>
      <c r="AC303" s="212"/>
      <c r="AD303" s="212"/>
      <c r="AE303" s="212"/>
      <c r="AF303" s="212"/>
      <c r="AG303" s="212"/>
      <c r="AH303" s="212"/>
      <c r="AI303" s="212"/>
      <c r="AJ303" s="212"/>
      <c r="AK303" s="212"/>
      <c r="AL303" s="212"/>
      <c r="AM303" s="212"/>
      <c r="AN303" s="212"/>
      <c r="AO303" s="210" t="s">
        <v>599</v>
      </c>
      <c r="AP303" s="211"/>
      <c r="AQ303" s="211"/>
    </row>
    <row r="304" spans="1:43" s="96" customFormat="1" ht="15" customHeight="1" x14ac:dyDescent="0.25">
      <c r="A304" s="119" t="s">
        <v>544</v>
      </c>
      <c r="B304" s="119" t="s">
        <v>543</v>
      </c>
      <c r="C304" s="123" t="s">
        <v>1469</v>
      </c>
      <c r="D304" s="90" t="s">
        <v>1504</v>
      </c>
      <c r="E304" s="109" t="s">
        <v>2384</v>
      </c>
      <c r="F304" s="119" t="s">
        <v>208</v>
      </c>
      <c r="G304" s="119" t="s">
        <v>213</v>
      </c>
      <c r="H304" s="120" t="s">
        <v>1490</v>
      </c>
      <c r="I304" s="120" t="s">
        <v>357</v>
      </c>
      <c r="J304" s="120" t="s">
        <v>358</v>
      </c>
      <c r="K304" s="91" t="s">
        <v>267</v>
      </c>
      <c r="L304" s="119"/>
      <c r="M304" s="120" t="s">
        <v>284</v>
      </c>
      <c r="N304" s="120"/>
      <c r="O304" s="119" t="s">
        <v>282</v>
      </c>
      <c r="P304" s="119"/>
      <c r="Q304" s="111" t="s">
        <v>1547</v>
      </c>
      <c r="R304" s="111" t="s">
        <v>1547</v>
      </c>
      <c r="S304" s="119"/>
      <c r="T304" s="119"/>
      <c r="U304" s="119"/>
      <c r="V304" s="134"/>
      <c r="W304" s="111" t="s">
        <v>1077</v>
      </c>
      <c r="X304" s="120" t="s">
        <v>1090</v>
      </c>
      <c r="Y304" s="211"/>
      <c r="Z304" s="211"/>
      <c r="AA304" s="211"/>
      <c r="AB304" s="212"/>
      <c r="AC304" s="212"/>
      <c r="AD304" s="212"/>
      <c r="AE304" s="212"/>
      <c r="AF304" s="212"/>
      <c r="AG304" s="212"/>
      <c r="AH304" s="212"/>
      <c r="AI304" s="212"/>
      <c r="AJ304" s="212"/>
      <c r="AK304" s="212"/>
      <c r="AL304" s="212"/>
      <c r="AM304" s="212"/>
      <c r="AN304" s="212"/>
      <c r="AO304" s="210" t="s">
        <v>599</v>
      </c>
      <c r="AP304" s="211"/>
      <c r="AQ304" s="211"/>
    </row>
    <row r="305" spans="1:43" s="96" customFormat="1" ht="15" customHeight="1" x14ac:dyDescent="0.25">
      <c r="A305" s="119" t="s">
        <v>544</v>
      </c>
      <c r="B305" s="119" t="s">
        <v>568</v>
      </c>
      <c r="C305" s="123" t="s">
        <v>1470</v>
      </c>
      <c r="D305" s="90" t="s">
        <v>1504</v>
      </c>
      <c r="E305" s="109" t="s">
        <v>1516</v>
      </c>
      <c r="F305" s="119" t="s">
        <v>208</v>
      </c>
      <c r="G305" s="119" t="s">
        <v>213</v>
      </c>
      <c r="H305" s="120" t="s">
        <v>1490</v>
      </c>
      <c r="I305" s="120" t="s">
        <v>367</v>
      </c>
      <c r="J305" s="120" t="s">
        <v>368</v>
      </c>
      <c r="K305" s="120" t="s">
        <v>269</v>
      </c>
      <c r="L305" s="119"/>
      <c r="M305" s="120" t="s">
        <v>284</v>
      </c>
      <c r="N305" s="120"/>
      <c r="O305" s="119" t="s">
        <v>282</v>
      </c>
      <c r="P305" s="119"/>
      <c r="Q305" s="111" t="s">
        <v>1547</v>
      </c>
      <c r="R305" s="111" t="s">
        <v>1547</v>
      </c>
      <c r="S305" s="119"/>
      <c r="T305" s="119"/>
      <c r="U305" s="119"/>
      <c r="V305" s="134"/>
      <c r="W305" s="111" t="s">
        <v>1077</v>
      </c>
      <c r="X305" s="120" t="s">
        <v>1090</v>
      </c>
      <c r="Y305" s="211"/>
      <c r="Z305" s="211"/>
      <c r="AA305" s="211"/>
      <c r="AB305" s="212"/>
      <c r="AC305" s="212"/>
      <c r="AD305" s="212"/>
      <c r="AE305" s="212"/>
      <c r="AF305" s="212"/>
      <c r="AG305" s="212"/>
      <c r="AH305" s="212"/>
      <c r="AI305" s="212"/>
      <c r="AJ305" s="212"/>
      <c r="AK305" s="212"/>
      <c r="AL305" s="212"/>
      <c r="AM305" s="212"/>
      <c r="AN305" s="212"/>
      <c r="AO305" s="210" t="s">
        <v>599</v>
      </c>
      <c r="AP305" s="211"/>
      <c r="AQ305" s="211"/>
    </row>
    <row r="306" spans="1:43" s="96" customFormat="1" ht="15" customHeight="1" x14ac:dyDescent="0.25">
      <c r="A306" s="119" t="s">
        <v>536</v>
      </c>
      <c r="B306" s="119" t="s">
        <v>549</v>
      </c>
      <c r="C306" s="123" t="s">
        <v>1475</v>
      </c>
      <c r="D306" s="90" t="s">
        <v>1504</v>
      </c>
      <c r="E306" s="109" t="s">
        <v>1513</v>
      </c>
      <c r="F306" s="119" t="s">
        <v>759</v>
      </c>
      <c r="G306" s="119" t="s">
        <v>758</v>
      </c>
      <c r="H306" s="120" t="s">
        <v>1491</v>
      </c>
      <c r="I306" s="123" t="s">
        <v>415</v>
      </c>
      <c r="J306" s="120" t="s">
        <v>416</v>
      </c>
      <c r="K306" s="99" t="s">
        <v>287</v>
      </c>
      <c r="L306" s="119"/>
      <c r="M306" s="120" t="s">
        <v>407</v>
      </c>
      <c r="N306" s="120" t="s">
        <v>417</v>
      </c>
      <c r="O306" s="119" t="s">
        <v>685</v>
      </c>
      <c r="P306" s="119" t="s">
        <v>685</v>
      </c>
      <c r="Q306" s="98" t="s">
        <v>121</v>
      </c>
      <c r="R306" s="134">
        <v>40927</v>
      </c>
      <c r="S306" s="119" t="s">
        <v>686</v>
      </c>
      <c r="T306" s="120" t="s">
        <v>687</v>
      </c>
      <c r="U306" s="119"/>
      <c r="V306" s="134">
        <v>41897</v>
      </c>
      <c r="W306" s="111" t="s">
        <v>1077</v>
      </c>
      <c r="X306" s="120" t="s">
        <v>1090</v>
      </c>
      <c r="Y306" s="211"/>
      <c r="Z306" s="211"/>
      <c r="AA306" s="211"/>
      <c r="AB306" s="212"/>
      <c r="AC306" s="212"/>
      <c r="AD306" s="212"/>
      <c r="AE306" s="212"/>
      <c r="AF306" s="212"/>
      <c r="AG306" s="212"/>
      <c r="AH306" s="212"/>
      <c r="AI306" s="212"/>
      <c r="AJ306" s="212"/>
      <c r="AK306" s="212"/>
      <c r="AL306" s="212"/>
      <c r="AM306" s="212"/>
      <c r="AN306" s="212"/>
      <c r="AO306" s="210" t="s">
        <v>599</v>
      </c>
      <c r="AP306" s="211"/>
      <c r="AQ306" s="211"/>
    </row>
    <row r="307" spans="1:43" s="96" customFormat="1" ht="15" customHeight="1" x14ac:dyDescent="0.25">
      <c r="A307" s="119" t="s">
        <v>536</v>
      </c>
      <c r="B307" s="119" t="s">
        <v>558</v>
      </c>
      <c r="C307" s="123" t="s">
        <v>1476</v>
      </c>
      <c r="D307" s="90" t="s">
        <v>1504</v>
      </c>
      <c r="E307" s="109" t="s">
        <v>2164</v>
      </c>
      <c r="F307" s="119" t="s">
        <v>759</v>
      </c>
      <c r="G307" s="119" t="s">
        <v>758</v>
      </c>
      <c r="H307" s="120" t="s">
        <v>1491</v>
      </c>
      <c r="I307" s="119" t="s">
        <v>363</v>
      </c>
      <c r="J307" s="110" t="s">
        <v>365</v>
      </c>
      <c r="K307" s="99" t="s">
        <v>268</v>
      </c>
      <c r="L307" s="119"/>
      <c r="M307" s="110" t="s">
        <v>284</v>
      </c>
      <c r="N307" s="110" t="s">
        <v>2162</v>
      </c>
      <c r="O307" s="119" t="s">
        <v>364</v>
      </c>
      <c r="P307" s="119" t="s">
        <v>272</v>
      </c>
      <c r="Q307" s="98" t="s">
        <v>121</v>
      </c>
      <c r="R307" s="134">
        <v>36734</v>
      </c>
      <c r="S307" s="119" t="s">
        <v>2163</v>
      </c>
      <c r="T307" s="124" t="s">
        <v>273</v>
      </c>
      <c r="U307" s="119"/>
      <c r="V307" s="134">
        <v>41897</v>
      </c>
      <c r="W307" s="111" t="s">
        <v>1077</v>
      </c>
      <c r="X307" s="120" t="s">
        <v>1090</v>
      </c>
      <c r="Y307" s="211"/>
      <c r="Z307" s="211"/>
      <c r="AA307" s="211"/>
      <c r="AB307" s="212"/>
      <c r="AC307" s="212"/>
      <c r="AD307" s="212"/>
      <c r="AE307" s="212"/>
      <c r="AF307" s="212"/>
      <c r="AG307" s="212"/>
      <c r="AH307" s="212"/>
      <c r="AI307" s="212"/>
      <c r="AJ307" s="212"/>
      <c r="AK307" s="212"/>
      <c r="AL307" s="212"/>
      <c r="AM307" s="212"/>
      <c r="AN307" s="212"/>
      <c r="AO307" s="210" t="s">
        <v>599</v>
      </c>
      <c r="AP307" s="211"/>
      <c r="AQ307" s="211"/>
    </row>
    <row r="308" spans="1:43" s="96" customFormat="1" ht="15" customHeight="1" x14ac:dyDescent="0.25">
      <c r="A308" s="119" t="s">
        <v>536</v>
      </c>
      <c r="B308" s="119" t="s">
        <v>558</v>
      </c>
      <c r="C308" s="123" t="s">
        <v>1477</v>
      </c>
      <c r="D308" s="90" t="s">
        <v>1504</v>
      </c>
      <c r="E308" s="109" t="s">
        <v>2164</v>
      </c>
      <c r="F308" s="119" t="s">
        <v>759</v>
      </c>
      <c r="G308" s="119" t="s">
        <v>758</v>
      </c>
      <c r="H308" s="120" t="s">
        <v>1491</v>
      </c>
      <c r="I308" s="119" t="s">
        <v>366</v>
      </c>
      <c r="J308" s="110" t="s">
        <v>365</v>
      </c>
      <c r="K308" s="99" t="s">
        <v>268</v>
      </c>
      <c r="L308" s="119"/>
      <c r="M308" s="110" t="s">
        <v>284</v>
      </c>
      <c r="N308" s="110" t="s">
        <v>2165</v>
      </c>
      <c r="O308" s="119" t="s">
        <v>364</v>
      </c>
      <c r="P308" s="119" t="s">
        <v>272</v>
      </c>
      <c r="Q308" s="98" t="s">
        <v>121</v>
      </c>
      <c r="R308" s="134">
        <v>36651</v>
      </c>
      <c r="S308" s="119" t="s">
        <v>2163</v>
      </c>
      <c r="T308" s="110" t="s">
        <v>273</v>
      </c>
      <c r="U308" s="119"/>
      <c r="V308" s="134">
        <v>41897</v>
      </c>
      <c r="W308" s="111" t="s">
        <v>1077</v>
      </c>
      <c r="X308" s="120" t="s">
        <v>1090</v>
      </c>
      <c r="Y308" s="211"/>
      <c r="Z308" s="211"/>
      <c r="AA308" s="211"/>
      <c r="AB308" s="212"/>
      <c r="AC308" s="212"/>
      <c r="AD308" s="212"/>
      <c r="AE308" s="212"/>
      <c r="AF308" s="212"/>
      <c r="AG308" s="212"/>
      <c r="AH308" s="212"/>
      <c r="AI308" s="212"/>
      <c r="AJ308" s="212"/>
      <c r="AK308" s="212"/>
      <c r="AL308" s="212"/>
      <c r="AM308" s="212"/>
      <c r="AN308" s="212"/>
      <c r="AO308" s="210" t="s">
        <v>599</v>
      </c>
      <c r="AP308" s="211"/>
      <c r="AQ308" s="211"/>
    </row>
    <row r="309" spans="1:43" s="96" customFormat="1" ht="15" customHeight="1" x14ac:dyDescent="0.25">
      <c r="A309" s="119" t="s">
        <v>540</v>
      </c>
      <c r="B309" s="119" t="s">
        <v>539</v>
      </c>
      <c r="C309" s="123" t="s">
        <v>1478</v>
      </c>
      <c r="D309" s="90" t="s">
        <v>1504</v>
      </c>
      <c r="E309" s="109" t="s">
        <v>2164</v>
      </c>
      <c r="F309" s="119" t="s">
        <v>759</v>
      </c>
      <c r="G309" s="119" t="s">
        <v>760</v>
      </c>
      <c r="H309" s="120" t="s">
        <v>1492</v>
      </c>
      <c r="I309" s="120" t="s">
        <v>285</v>
      </c>
      <c r="J309" s="120" t="s">
        <v>286</v>
      </c>
      <c r="K309" s="99" t="s">
        <v>287</v>
      </c>
      <c r="L309" s="119"/>
      <c r="M309" s="120" t="s">
        <v>284</v>
      </c>
      <c r="N309" s="120" t="s">
        <v>2166</v>
      </c>
      <c r="O309" s="119" t="s">
        <v>364</v>
      </c>
      <c r="P309" s="119" t="s">
        <v>272</v>
      </c>
      <c r="Q309" s="98" t="s">
        <v>121</v>
      </c>
      <c r="R309" s="134">
        <v>38034</v>
      </c>
      <c r="S309" s="119" t="s">
        <v>2163</v>
      </c>
      <c r="T309" s="120" t="s">
        <v>273</v>
      </c>
      <c r="U309" s="119"/>
      <c r="V309" s="134">
        <v>41897</v>
      </c>
      <c r="W309" s="111" t="s">
        <v>1077</v>
      </c>
      <c r="X309" s="120" t="s">
        <v>1090</v>
      </c>
      <c r="Y309" s="211"/>
      <c r="Z309" s="211"/>
      <c r="AA309" s="211"/>
      <c r="AB309" s="212"/>
      <c r="AC309" s="212"/>
      <c r="AD309" s="212"/>
      <c r="AE309" s="212"/>
      <c r="AF309" s="212"/>
      <c r="AG309" s="212"/>
      <c r="AH309" s="212"/>
      <c r="AI309" s="212"/>
      <c r="AJ309" s="212"/>
      <c r="AK309" s="212"/>
      <c r="AL309" s="212"/>
      <c r="AM309" s="212"/>
      <c r="AN309" s="212"/>
      <c r="AO309" s="210" t="s">
        <v>599</v>
      </c>
      <c r="AP309" s="211"/>
      <c r="AQ309" s="211"/>
    </row>
    <row r="310" spans="1:43" s="96" customFormat="1" ht="15" customHeight="1" x14ac:dyDescent="0.25">
      <c r="A310" s="119" t="s">
        <v>544</v>
      </c>
      <c r="B310" s="119" t="s">
        <v>564</v>
      </c>
      <c r="C310" s="123" t="s">
        <v>1411</v>
      </c>
      <c r="D310" s="90" t="s">
        <v>1504</v>
      </c>
      <c r="E310" s="109" t="s">
        <v>1569</v>
      </c>
      <c r="F310" s="119" t="s">
        <v>718</v>
      </c>
      <c r="G310" s="119" t="s">
        <v>720</v>
      </c>
      <c r="H310" s="120" t="s">
        <v>1482</v>
      </c>
      <c r="I310" s="120" t="s">
        <v>506</v>
      </c>
      <c r="J310" s="120" t="s">
        <v>509</v>
      </c>
      <c r="K310" s="99" t="s">
        <v>268</v>
      </c>
      <c r="L310" s="119"/>
      <c r="M310" s="120" t="s">
        <v>510</v>
      </c>
      <c r="N310" s="120">
        <v>2004</v>
      </c>
      <c r="O310" s="119" t="s">
        <v>507</v>
      </c>
      <c r="P310" s="119"/>
      <c r="Q310" s="111" t="s">
        <v>1547</v>
      </c>
      <c r="R310" s="134" t="s">
        <v>1547</v>
      </c>
      <c r="S310" s="119"/>
      <c r="T310" s="120" t="s">
        <v>508</v>
      </c>
      <c r="U310" s="119"/>
      <c r="V310" s="134"/>
      <c r="W310" s="111" t="s">
        <v>1077</v>
      </c>
      <c r="X310" s="120" t="s">
        <v>1090</v>
      </c>
      <c r="Y310" s="211"/>
      <c r="Z310" s="211"/>
      <c r="AA310" s="211"/>
      <c r="AB310" s="212"/>
      <c r="AC310" s="212"/>
      <c r="AD310" s="212"/>
      <c r="AE310" s="212"/>
      <c r="AF310" s="212"/>
      <c r="AG310" s="212"/>
      <c r="AH310" s="212"/>
      <c r="AI310" s="212"/>
      <c r="AJ310" s="212"/>
      <c r="AK310" s="212"/>
      <c r="AL310" s="212"/>
      <c r="AM310" s="212"/>
      <c r="AN310" s="212"/>
      <c r="AO310" s="210" t="s">
        <v>599</v>
      </c>
      <c r="AP310" s="211"/>
      <c r="AQ310" s="211"/>
    </row>
    <row r="311" spans="1:43" s="96" customFormat="1" ht="15" customHeight="1" x14ac:dyDescent="0.25">
      <c r="A311" s="119" t="s">
        <v>544</v>
      </c>
      <c r="B311" s="119" t="s">
        <v>564</v>
      </c>
      <c r="C311" s="123" t="s">
        <v>1412</v>
      </c>
      <c r="D311" s="90" t="s">
        <v>1504</v>
      </c>
      <c r="E311" s="109" t="s">
        <v>1569</v>
      </c>
      <c r="F311" s="119" t="s">
        <v>718</v>
      </c>
      <c r="G311" s="119" t="s">
        <v>720</v>
      </c>
      <c r="H311" s="120" t="s">
        <v>1482</v>
      </c>
      <c r="I311" s="120" t="s">
        <v>514</v>
      </c>
      <c r="J311" s="120" t="s">
        <v>515</v>
      </c>
      <c r="K311" s="91" t="s">
        <v>267</v>
      </c>
      <c r="L311" s="119"/>
      <c r="M311" s="120" t="s">
        <v>510</v>
      </c>
      <c r="N311" s="120">
        <v>2004</v>
      </c>
      <c r="O311" s="119" t="s">
        <v>507</v>
      </c>
      <c r="P311" s="119"/>
      <c r="Q311" s="111" t="s">
        <v>1547</v>
      </c>
      <c r="R311" s="134" t="s">
        <v>1547</v>
      </c>
      <c r="S311" s="119"/>
      <c r="T311" s="120" t="s">
        <v>508</v>
      </c>
      <c r="U311" s="119"/>
      <c r="V311" s="134"/>
      <c r="W311" s="111" t="s">
        <v>1077</v>
      </c>
      <c r="X311" s="120" t="s">
        <v>1090</v>
      </c>
      <c r="Y311" s="211"/>
      <c r="Z311" s="211"/>
      <c r="AA311" s="211"/>
      <c r="AB311" s="212"/>
      <c r="AC311" s="212"/>
      <c r="AD311" s="212"/>
      <c r="AE311" s="212"/>
      <c r="AF311" s="212"/>
      <c r="AG311" s="212"/>
      <c r="AH311" s="212"/>
      <c r="AI311" s="212"/>
      <c r="AJ311" s="212"/>
      <c r="AK311" s="212"/>
      <c r="AL311" s="212"/>
      <c r="AM311" s="212"/>
      <c r="AN311" s="212"/>
      <c r="AO311" s="210" t="s">
        <v>599</v>
      </c>
      <c r="AP311" s="211"/>
      <c r="AQ311" s="211"/>
    </row>
    <row r="312" spans="1:43" s="96" customFormat="1" ht="15" customHeight="1" x14ac:dyDescent="0.25">
      <c r="A312" s="119" t="s">
        <v>548</v>
      </c>
      <c r="B312" s="119" t="s">
        <v>547</v>
      </c>
      <c r="C312" s="123" t="s">
        <v>1388</v>
      </c>
      <c r="D312" s="90" t="s">
        <v>1519</v>
      </c>
      <c r="E312" s="109" t="s">
        <v>2160</v>
      </c>
      <c r="F312" s="119" t="s">
        <v>722</v>
      </c>
      <c r="G312" s="119" t="s">
        <v>722</v>
      </c>
      <c r="H312" s="120" t="s">
        <v>1498</v>
      </c>
      <c r="I312" s="122" t="s">
        <v>307</v>
      </c>
      <c r="J312" s="119" t="s">
        <v>309</v>
      </c>
      <c r="K312" s="99" t="s">
        <v>268</v>
      </c>
      <c r="L312" s="119"/>
      <c r="M312" s="123" t="s">
        <v>310</v>
      </c>
      <c r="N312" s="123"/>
      <c r="O312" s="119" t="s">
        <v>308</v>
      </c>
      <c r="P312" s="119" t="s">
        <v>278</v>
      </c>
      <c r="Q312" s="98" t="s">
        <v>121</v>
      </c>
      <c r="R312" s="111" t="s">
        <v>1547</v>
      </c>
      <c r="S312" s="119"/>
      <c r="T312" s="119"/>
      <c r="U312" s="119"/>
      <c r="V312" s="134"/>
      <c r="W312" s="111" t="s">
        <v>1077</v>
      </c>
      <c r="X312" s="120" t="s">
        <v>1090</v>
      </c>
      <c r="Y312" s="211"/>
      <c r="Z312" s="211"/>
      <c r="AA312" s="211"/>
      <c r="AB312" s="212"/>
      <c r="AC312" s="212"/>
      <c r="AD312" s="212"/>
      <c r="AE312" s="212"/>
      <c r="AF312" s="212"/>
      <c r="AG312" s="212"/>
      <c r="AH312" s="212"/>
      <c r="AI312" s="212"/>
      <c r="AJ312" s="212"/>
      <c r="AK312" s="212"/>
      <c r="AL312" s="212"/>
      <c r="AM312" s="212"/>
      <c r="AN312" s="212"/>
      <c r="AO312" s="210" t="s">
        <v>599</v>
      </c>
      <c r="AP312" s="211"/>
      <c r="AQ312" s="211"/>
    </row>
    <row r="313" spans="1:43" s="96" customFormat="1" ht="15" customHeight="1" x14ac:dyDescent="0.25">
      <c r="A313" s="119" t="s">
        <v>548</v>
      </c>
      <c r="B313" s="119" t="s">
        <v>547</v>
      </c>
      <c r="C313" s="123" t="s">
        <v>1389</v>
      </c>
      <c r="D313" s="90" t="s">
        <v>1519</v>
      </c>
      <c r="E313" s="109" t="s">
        <v>2160</v>
      </c>
      <c r="F313" s="119" t="s">
        <v>722</v>
      </c>
      <c r="G313" s="119" t="s">
        <v>722</v>
      </c>
      <c r="H313" s="120" t="s">
        <v>1498</v>
      </c>
      <c r="I313" s="122" t="s">
        <v>311</v>
      </c>
      <c r="J313" s="119" t="s">
        <v>312</v>
      </c>
      <c r="K313" s="99" t="s">
        <v>268</v>
      </c>
      <c r="L313" s="119"/>
      <c r="M313" s="123" t="s">
        <v>310</v>
      </c>
      <c r="N313" s="123"/>
      <c r="O313" s="119" t="s">
        <v>308</v>
      </c>
      <c r="P313" s="119" t="s">
        <v>278</v>
      </c>
      <c r="Q313" s="111" t="s">
        <v>1547</v>
      </c>
      <c r="R313" s="134" t="s">
        <v>1547</v>
      </c>
      <c r="S313" s="119"/>
      <c r="T313" s="119"/>
      <c r="U313" s="119"/>
      <c r="V313" s="134">
        <v>41897</v>
      </c>
      <c r="W313" s="111" t="s">
        <v>1077</v>
      </c>
      <c r="X313" s="120" t="s">
        <v>1090</v>
      </c>
      <c r="Y313" s="211"/>
      <c r="Z313" s="211"/>
      <c r="AA313" s="211"/>
      <c r="AB313" s="212"/>
      <c r="AC313" s="212"/>
      <c r="AD313" s="212"/>
      <c r="AE313" s="212"/>
      <c r="AF313" s="212"/>
      <c r="AG313" s="212"/>
      <c r="AH313" s="212"/>
      <c r="AI313" s="212"/>
      <c r="AJ313" s="212"/>
      <c r="AK313" s="212"/>
      <c r="AL313" s="212"/>
      <c r="AM313" s="212"/>
      <c r="AN313" s="212"/>
      <c r="AO313" s="210" t="s">
        <v>599</v>
      </c>
      <c r="AP313" s="211"/>
      <c r="AQ313" s="211"/>
    </row>
    <row r="314" spans="1:43" s="96" customFormat="1" ht="15" customHeight="1" x14ac:dyDescent="0.25">
      <c r="A314" s="119" t="s">
        <v>536</v>
      </c>
      <c r="B314" s="119" t="s">
        <v>574</v>
      </c>
      <c r="C314" s="123" t="s">
        <v>1450</v>
      </c>
      <c r="D314" s="90" t="s">
        <v>1519</v>
      </c>
      <c r="E314" s="109" t="s">
        <v>2265</v>
      </c>
      <c r="F314" s="119" t="s">
        <v>214</v>
      </c>
      <c r="G314" s="119" t="s">
        <v>219</v>
      </c>
      <c r="H314" s="120" t="s">
        <v>1485</v>
      </c>
      <c r="I314" s="120" t="s">
        <v>531</v>
      </c>
      <c r="J314" s="120" t="s">
        <v>532</v>
      </c>
      <c r="K314" s="99" t="s">
        <v>268</v>
      </c>
      <c r="L314" s="119"/>
      <c r="M314" s="120" t="s">
        <v>450</v>
      </c>
      <c r="N314" s="120"/>
      <c r="O314" s="119" t="s">
        <v>526</v>
      </c>
      <c r="P314" s="119"/>
      <c r="Q314" s="111" t="s">
        <v>1547</v>
      </c>
      <c r="R314" s="134" t="s">
        <v>1547</v>
      </c>
      <c r="S314" s="109"/>
      <c r="T314" s="119"/>
      <c r="U314" s="119"/>
      <c r="V314" s="134"/>
      <c r="W314" s="111" t="s">
        <v>1077</v>
      </c>
      <c r="X314" s="120" t="s">
        <v>1090</v>
      </c>
      <c r="Y314" s="211"/>
      <c r="Z314" s="211"/>
      <c r="AA314" s="211"/>
      <c r="AB314" s="212"/>
      <c r="AC314" s="212"/>
      <c r="AD314" s="212"/>
      <c r="AE314" s="212"/>
      <c r="AF314" s="212"/>
      <c r="AG314" s="212"/>
      <c r="AH314" s="212"/>
      <c r="AI314" s="212"/>
      <c r="AJ314" s="212"/>
      <c r="AK314" s="212"/>
      <c r="AL314" s="212"/>
      <c r="AM314" s="212"/>
      <c r="AN314" s="212"/>
      <c r="AO314" s="210" t="s">
        <v>599</v>
      </c>
      <c r="AP314" s="211"/>
      <c r="AQ314" s="211"/>
    </row>
    <row r="315" spans="1:43" s="96" customFormat="1" ht="15" customHeight="1" x14ac:dyDescent="0.25">
      <c r="A315" s="119" t="s">
        <v>538</v>
      </c>
      <c r="B315" s="119" t="s">
        <v>570</v>
      </c>
      <c r="C315" s="123" t="s">
        <v>1405</v>
      </c>
      <c r="D315" s="90" t="s">
        <v>1519</v>
      </c>
      <c r="E315" s="109" t="s">
        <v>2126</v>
      </c>
      <c r="F315" s="119" t="s">
        <v>718</v>
      </c>
      <c r="G315" s="119" t="s">
        <v>720</v>
      </c>
      <c r="H315" s="120" t="s">
        <v>1482</v>
      </c>
      <c r="I315" s="120" t="s">
        <v>457</v>
      </c>
      <c r="J315" s="120" t="s">
        <v>458</v>
      </c>
      <c r="K315" s="99" t="s">
        <v>268</v>
      </c>
      <c r="L315" s="119"/>
      <c r="M315" s="120" t="s">
        <v>450</v>
      </c>
      <c r="N315" s="120"/>
      <c r="O315" s="119" t="s">
        <v>335</v>
      </c>
      <c r="P315" s="119"/>
      <c r="Q315" s="111" t="s">
        <v>1547</v>
      </c>
      <c r="R315" s="134" t="s">
        <v>1547</v>
      </c>
      <c r="S315" s="119"/>
      <c r="T315" s="119"/>
      <c r="U315" s="119"/>
      <c r="V315" s="134"/>
      <c r="W315" s="111" t="s">
        <v>1077</v>
      </c>
      <c r="X315" s="120" t="s">
        <v>1090</v>
      </c>
      <c r="Y315" s="211"/>
      <c r="Z315" s="211"/>
      <c r="AA315" s="211"/>
      <c r="AB315" s="212"/>
      <c r="AC315" s="212"/>
      <c r="AD315" s="212"/>
      <c r="AE315" s="212"/>
      <c r="AF315" s="212"/>
      <c r="AG315" s="212"/>
      <c r="AH315" s="212"/>
      <c r="AI315" s="212"/>
      <c r="AJ315" s="212"/>
      <c r="AK315" s="212"/>
      <c r="AL315" s="212"/>
      <c r="AM315" s="212"/>
      <c r="AN315" s="212"/>
      <c r="AO315" s="210" t="s">
        <v>599</v>
      </c>
      <c r="AP315" s="211"/>
      <c r="AQ315" s="211"/>
    </row>
    <row r="316" spans="1:43" s="96" customFormat="1" ht="15" customHeight="1" x14ac:dyDescent="0.25">
      <c r="A316" s="119" t="s">
        <v>538</v>
      </c>
      <c r="B316" s="119" t="s">
        <v>537</v>
      </c>
      <c r="C316" s="123" t="s">
        <v>1406</v>
      </c>
      <c r="D316" s="90" t="s">
        <v>1519</v>
      </c>
      <c r="E316" s="109" t="s">
        <v>2127</v>
      </c>
      <c r="F316" s="119" t="s">
        <v>718</v>
      </c>
      <c r="G316" s="119" t="s">
        <v>720</v>
      </c>
      <c r="H316" s="120" t="s">
        <v>1482</v>
      </c>
      <c r="I316" s="122" t="s">
        <v>459</v>
      </c>
      <c r="J316" s="122" t="s">
        <v>461</v>
      </c>
      <c r="K316" s="99" t="s">
        <v>268</v>
      </c>
      <c r="L316" s="119"/>
      <c r="M316" s="123" t="s">
        <v>462</v>
      </c>
      <c r="N316" s="123"/>
      <c r="O316" s="119" t="s">
        <v>460</v>
      </c>
      <c r="P316" s="119" t="s">
        <v>278</v>
      </c>
      <c r="Q316" s="111" t="s">
        <v>1547</v>
      </c>
      <c r="R316" s="134" t="s">
        <v>1547</v>
      </c>
      <c r="S316" s="119"/>
      <c r="T316" s="119"/>
      <c r="U316" s="119"/>
      <c r="V316" s="134"/>
      <c r="W316" s="111" t="s">
        <v>1077</v>
      </c>
      <c r="X316" s="120" t="s">
        <v>1090</v>
      </c>
      <c r="Y316" s="211"/>
      <c r="Z316" s="211"/>
      <c r="AA316" s="211"/>
      <c r="AB316" s="212"/>
      <c r="AC316" s="212"/>
      <c r="AD316" s="212"/>
      <c r="AE316" s="212"/>
      <c r="AF316" s="212"/>
      <c r="AG316" s="212"/>
      <c r="AH316" s="212"/>
      <c r="AI316" s="212"/>
      <c r="AJ316" s="212"/>
      <c r="AK316" s="212"/>
      <c r="AL316" s="212"/>
      <c r="AM316" s="212"/>
      <c r="AN316" s="212"/>
      <c r="AO316" s="210" t="s">
        <v>599</v>
      </c>
      <c r="AP316" s="211"/>
      <c r="AQ316" s="211"/>
    </row>
    <row r="317" spans="1:43" s="96" customFormat="1" ht="15" customHeight="1" x14ac:dyDescent="0.25">
      <c r="A317" s="119" t="s">
        <v>536</v>
      </c>
      <c r="B317" s="119" t="s">
        <v>535</v>
      </c>
      <c r="C317" s="123" t="s">
        <v>1425</v>
      </c>
      <c r="D317" s="90" t="s">
        <v>1519</v>
      </c>
      <c r="E317" s="109" t="s">
        <v>2134</v>
      </c>
      <c r="F317" s="119" t="s">
        <v>214</v>
      </c>
      <c r="G317" s="119" t="s">
        <v>219</v>
      </c>
      <c r="H317" s="120" t="s">
        <v>1485</v>
      </c>
      <c r="I317" s="110" t="s">
        <v>341</v>
      </c>
      <c r="J317" s="110"/>
      <c r="K317" s="99" t="s">
        <v>268</v>
      </c>
      <c r="L317" s="119"/>
      <c r="M317" s="110" t="s">
        <v>344</v>
      </c>
      <c r="N317" s="110"/>
      <c r="O317" s="119" t="s">
        <v>342</v>
      </c>
      <c r="P317" s="119"/>
      <c r="Q317" s="111" t="s">
        <v>1547</v>
      </c>
      <c r="R317" s="134" t="s">
        <v>1547</v>
      </c>
      <c r="S317" s="119"/>
      <c r="T317" s="124" t="s">
        <v>343</v>
      </c>
      <c r="U317" s="119"/>
      <c r="V317" s="134"/>
      <c r="W317" s="111" t="s">
        <v>1077</v>
      </c>
      <c r="X317" s="120" t="s">
        <v>1090</v>
      </c>
      <c r="Y317" s="211"/>
      <c r="Z317" s="211"/>
      <c r="AA317" s="211"/>
      <c r="AB317" s="212"/>
      <c r="AC317" s="212"/>
      <c r="AD317" s="212"/>
      <c r="AE317" s="212"/>
      <c r="AF317" s="212"/>
      <c r="AG317" s="212"/>
      <c r="AH317" s="212"/>
      <c r="AI317" s="212"/>
      <c r="AJ317" s="212"/>
      <c r="AK317" s="212"/>
      <c r="AL317" s="212"/>
      <c r="AM317" s="212"/>
      <c r="AN317" s="212"/>
      <c r="AO317" s="210" t="s">
        <v>599</v>
      </c>
      <c r="AP317" s="211"/>
      <c r="AQ317" s="211"/>
    </row>
    <row r="318" spans="1:43" s="96" customFormat="1" ht="15" customHeight="1" x14ac:dyDescent="0.25">
      <c r="A318" s="119" t="s">
        <v>536</v>
      </c>
      <c r="B318" s="119" t="s">
        <v>542</v>
      </c>
      <c r="C318" s="123" t="s">
        <v>1427</v>
      </c>
      <c r="D318" s="90" t="s">
        <v>1519</v>
      </c>
      <c r="E318" s="109" t="s">
        <v>2134</v>
      </c>
      <c r="F318" s="119" t="s">
        <v>214</v>
      </c>
      <c r="G318" s="119" t="s">
        <v>215</v>
      </c>
      <c r="H318" s="120" t="s">
        <v>1483</v>
      </c>
      <c r="I318" s="120" t="s">
        <v>386</v>
      </c>
      <c r="J318" s="120" t="s">
        <v>387</v>
      </c>
      <c r="K318" s="99" t="s">
        <v>268</v>
      </c>
      <c r="L318" s="119"/>
      <c r="M318" s="120" t="s">
        <v>284</v>
      </c>
      <c r="N318" s="120"/>
      <c r="O318" s="119" t="s">
        <v>335</v>
      </c>
      <c r="P318" s="119" t="s">
        <v>335</v>
      </c>
      <c r="Q318" s="111" t="s">
        <v>1547</v>
      </c>
      <c r="R318" s="134" t="s">
        <v>1547</v>
      </c>
      <c r="S318" s="119"/>
      <c r="T318" s="119"/>
      <c r="U318" s="119"/>
      <c r="V318" s="134"/>
      <c r="W318" s="111" t="s">
        <v>1077</v>
      </c>
      <c r="X318" s="120" t="s">
        <v>1090</v>
      </c>
      <c r="Y318" s="211"/>
      <c r="Z318" s="211"/>
      <c r="AA318" s="211"/>
      <c r="AB318" s="212"/>
      <c r="AC318" s="212"/>
      <c r="AD318" s="212"/>
      <c r="AE318" s="212"/>
      <c r="AF318" s="212"/>
      <c r="AG318" s="212"/>
      <c r="AH318" s="212"/>
      <c r="AI318" s="212"/>
      <c r="AJ318" s="212"/>
      <c r="AK318" s="212"/>
      <c r="AL318" s="212"/>
      <c r="AM318" s="212"/>
      <c r="AN318" s="212"/>
      <c r="AO318" s="210" t="s">
        <v>599</v>
      </c>
      <c r="AP318" s="211"/>
      <c r="AQ318" s="211"/>
    </row>
    <row r="319" spans="1:43" s="96" customFormat="1" ht="15" customHeight="1" x14ac:dyDescent="0.25">
      <c r="A319" s="119" t="s">
        <v>2145</v>
      </c>
      <c r="B319" s="119" t="s">
        <v>217</v>
      </c>
      <c r="C319" s="123" t="s">
        <v>1431</v>
      </c>
      <c r="D319" s="90" t="s">
        <v>1519</v>
      </c>
      <c r="E319" s="109" t="s">
        <v>2146</v>
      </c>
      <c r="F319" s="119" t="s">
        <v>214</v>
      </c>
      <c r="G319" s="119" t="s">
        <v>217</v>
      </c>
      <c r="H319" s="120" t="s">
        <v>1484</v>
      </c>
      <c r="I319" s="120" t="s">
        <v>490</v>
      </c>
      <c r="J319" s="120" t="s">
        <v>491</v>
      </c>
      <c r="K319" s="99" t="s">
        <v>287</v>
      </c>
      <c r="L319" s="119" t="s">
        <v>2135</v>
      </c>
      <c r="M319" s="120" t="s">
        <v>407</v>
      </c>
      <c r="N319" s="120"/>
      <c r="O319" s="119" t="s">
        <v>335</v>
      </c>
      <c r="P319" s="119" t="s">
        <v>335</v>
      </c>
      <c r="Q319" s="133" t="s">
        <v>1504</v>
      </c>
      <c r="R319" s="134" t="s">
        <v>2135</v>
      </c>
      <c r="S319" s="119"/>
      <c r="T319" s="119"/>
      <c r="U319" s="119"/>
      <c r="V319" s="134"/>
      <c r="W319" s="111" t="s">
        <v>1077</v>
      </c>
      <c r="X319" s="120" t="s">
        <v>1090</v>
      </c>
      <c r="Y319" s="211"/>
      <c r="Z319" s="211"/>
      <c r="AA319" s="211"/>
      <c r="AB319" s="212"/>
      <c r="AC319" s="212"/>
      <c r="AD319" s="212"/>
      <c r="AE319" s="212"/>
      <c r="AF319" s="212"/>
      <c r="AG319" s="212"/>
      <c r="AH319" s="212"/>
      <c r="AI319" s="212"/>
      <c r="AJ319" s="212"/>
      <c r="AK319" s="212"/>
      <c r="AL319" s="212"/>
      <c r="AM319" s="212"/>
      <c r="AN319" s="212"/>
      <c r="AO319" s="210" t="s">
        <v>599</v>
      </c>
      <c r="AP319" s="211"/>
      <c r="AQ319" s="211"/>
    </row>
    <row r="320" spans="1:43" s="96" customFormat="1" ht="15" customHeight="1" x14ac:dyDescent="0.25">
      <c r="A320" s="119" t="s">
        <v>536</v>
      </c>
      <c r="B320" s="119" t="s">
        <v>554</v>
      </c>
      <c r="C320" s="123" t="s">
        <v>1432</v>
      </c>
      <c r="D320" s="90" t="s">
        <v>1519</v>
      </c>
      <c r="E320" s="109" t="s">
        <v>1505</v>
      </c>
      <c r="F320" s="119" t="s">
        <v>214</v>
      </c>
      <c r="G320" s="119" t="s">
        <v>217</v>
      </c>
      <c r="H320" s="120" t="s">
        <v>1484</v>
      </c>
      <c r="I320" s="120" t="s">
        <v>492</v>
      </c>
      <c r="J320" s="120" t="s">
        <v>493</v>
      </c>
      <c r="K320" s="91" t="s">
        <v>267</v>
      </c>
      <c r="L320" s="119"/>
      <c r="M320" s="120" t="s">
        <v>397</v>
      </c>
      <c r="N320" s="120" t="s">
        <v>494</v>
      </c>
      <c r="O320" s="119" t="s">
        <v>685</v>
      </c>
      <c r="P320" s="119" t="s">
        <v>685</v>
      </c>
      <c r="Q320" s="98" t="s">
        <v>121</v>
      </c>
      <c r="R320" s="134">
        <v>40921</v>
      </c>
      <c r="S320" s="119" t="s">
        <v>686</v>
      </c>
      <c r="T320" s="120" t="s">
        <v>687</v>
      </c>
      <c r="U320" s="119"/>
      <c r="V320" s="134">
        <v>41897</v>
      </c>
      <c r="W320" s="111" t="s">
        <v>1077</v>
      </c>
      <c r="X320" s="120" t="s">
        <v>1090</v>
      </c>
      <c r="Y320" s="211"/>
      <c r="Z320" s="211"/>
      <c r="AA320" s="211"/>
      <c r="AB320" s="212"/>
      <c r="AC320" s="212"/>
      <c r="AD320" s="212"/>
      <c r="AE320" s="212"/>
      <c r="AF320" s="212"/>
      <c r="AG320" s="212"/>
      <c r="AH320" s="212"/>
      <c r="AI320" s="212"/>
      <c r="AJ320" s="212"/>
      <c r="AK320" s="212"/>
      <c r="AL320" s="212"/>
      <c r="AM320" s="212"/>
      <c r="AN320" s="212"/>
      <c r="AO320" s="210" t="s">
        <v>599</v>
      </c>
      <c r="AP320" s="211"/>
      <c r="AQ320" s="211"/>
    </row>
    <row r="321" spans="1:43" s="96" customFormat="1" ht="15" customHeight="1" x14ac:dyDescent="0.25">
      <c r="A321" s="119" t="s">
        <v>536</v>
      </c>
      <c r="B321" s="119" t="s">
        <v>574</v>
      </c>
      <c r="C321" s="123" t="s">
        <v>1441</v>
      </c>
      <c r="D321" s="90" t="s">
        <v>1519</v>
      </c>
      <c r="E321" s="109" t="s">
        <v>2152</v>
      </c>
      <c r="F321" s="119" t="s">
        <v>214</v>
      </c>
      <c r="G321" s="119" t="s">
        <v>219</v>
      </c>
      <c r="H321" s="120" t="s">
        <v>1485</v>
      </c>
      <c r="I321" s="120" t="s">
        <v>447</v>
      </c>
      <c r="J321" s="120" t="s">
        <v>448</v>
      </c>
      <c r="K321" s="99" t="s">
        <v>268</v>
      </c>
      <c r="L321" s="119"/>
      <c r="M321" s="120" t="s">
        <v>397</v>
      </c>
      <c r="N321" s="120"/>
      <c r="O321" s="119" t="s">
        <v>282</v>
      </c>
      <c r="P321" s="119"/>
      <c r="Q321" s="111" t="s">
        <v>1547</v>
      </c>
      <c r="R321" s="134" t="s">
        <v>1547</v>
      </c>
      <c r="S321" s="119"/>
      <c r="T321" s="119"/>
      <c r="U321" s="119"/>
      <c r="V321" s="134"/>
      <c r="W321" s="111" t="s">
        <v>1077</v>
      </c>
      <c r="X321" s="120" t="s">
        <v>1090</v>
      </c>
      <c r="Y321" s="211"/>
      <c r="Z321" s="211"/>
      <c r="AA321" s="211"/>
      <c r="AB321" s="212"/>
      <c r="AC321" s="212"/>
      <c r="AD321" s="212"/>
      <c r="AE321" s="212"/>
      <c r="AF321" s="212"/>
      <c r="AG321" s="212"/>
      <c r="AH321" s="212"/>
      <c r="AI321" s="212"/>
      <c r="AJ321" s="212"/>
      <c r="AK321" s="212"/>
      <c r="AL321" s="212"/>
      <c r="AM321" s="212"/>
      <c r="AN321" s="212"/>
      <c r="AO321" s="210" t="s">
        <v>599</v>
      </c>
      <c r="AP321" s="211"/>
      <c r="AQ321" s="211"/>
    </row>
    <row r="322" spans="1:43" s="96" customFormat="1" ht="15" customHeight="1" x14ac:dyDescent="0.25">
      <c r="A322" s="119" t="s">
        <v>536</v>
      </c>
      <c r="B322" s="119" t="s">
        <v>574</v>
      </c>
      <c r="C322" s="123" t="s">
        <v>1442</v>
      </c>
      <c r="D322" s="90" t="s">
        <v>1519</v>
      </c>
      <c r="E322" s="109" t="s">
        <v>2152</v>
      </c>
      <c r="F322" s="119" t="s">
        <v>214</v>
      </c>
      <c r="G322" s="119" t="s">
        <v>219</v>
      </c>
      <c r="H322" s="120" t="s">
        <v>1485</v>
      </c>
      <c r="I322" s="120" t="s">
        <v>447</v>
      </c>
      <c r="J322" s="120" t="s">
        <v>523</v>
      </c>
      <c r="K322" s="99" t="s">
        <v>268</v>
      </c>
      <c r="L322" s="119"/>
      <c r="M322" s="120" t="s">
        <v>404</v>
      </c>
      <c r="N322" s="120"/>
      <c r="O322" s="119" t="s">
        <v>282</v>
      </c>
      <c r="P322" s="119"/>
      <c r="Q322" s="111" t="s">
        <v>1547</v>
      </c>
      <c r="R322" s="134" t="s">
        <v>1547</v>
      </c>
      <c r="S322" s="119"/>
      <c r="T322" s="119"/>
      <c r="U322" s="119"/>
      <c r="V322" s="134"/>
      <c r="W322" s="111" t="s">
        <v>1077</v>
      </c>
      <c r="X322" s="120" t="s">
        <v>1090</v>
      </c>
      <c r="Y322" s="211"/>
      <c r="Z322" s="211"/>
      <c r="AA322" s="211"/>
      <c r="AB322" s="212"/>
      <c r="AC322" s="212"/>
      <c r="AD322" s="212"/>
      <c r="AE322" s="212"/>
      <c r="AF322" s="212"/>
      <c r="AG322" s="212"/>
      <c r="AH322" s="212"/>
      <c r="AI322" s="212"/>
      <c r="AJ322" s="212"/>
      <c r="AK322" s="212"/>
      <c r="AL322" s="212"/>
      <c r="AM322" s="212"/>
      <c r="AN322" s="212"/>
      <c r="AO322" s="210" t="s">
        <v>599</v>
      </c>
      <c r="AP322" s="211"/>
      <c r="AQ322" s="211"/>
    </row>
    <row r="323" spans="1:43" s="96" customFormat="1" ht="15" customHeight="1" x14ac:dyDescent="0.25">
      <c r="A323" s="119" t="s">
        <v>536</v>
      </c>
      <c r="B323" s="119" t="s">
        <v>574</v>
      </c>
      <c r="C323" s="123" t="s">
        <v>1443</v>
      </c>
      <c r="D323" s="90" t="s">
        <v>1519</v>
      </c>
      <c r="E323" s="109" t="s">
        <v>1546</v>
      </c>
      <c r="F323" s="119" t="s">
        <v>214</v>
      </c>
      <c r="G323" s="119" t="s">
        <v>219</v>
      </c>
      <c r="H323" s="120" t="s">
        <v>1485</v>
      </c>
      <c r="I323" s="122" t="s">
        <v>524</v>
      </c>
      <c r="J323" s="122" t="s">
        <v>525</v>
      </c>
      <c r="K323" s="99" t="s">
        <v>268</v>
      </c>
      <c r="L323" s="119"/>
      <c r="M323" s="123" t="s">
        <v>278</v>
      </c>
      <c r="N323" s="123"/>
      <c r="O323" s="119" t="s">
        <v>455</v>
      </c>
      <c r="P323" s="119" t="s">
        <v>278</v>
      </c>
      <c r="Q323" s="98" t="s">
        <v>121</v>
      </c>
      <c r="R323" s="134" t="s">
        <v>1547</v>
      </c>
      <c r="S323" s="119"/>
      <c r="T323" s="119"/>
      <c r="U323" s="119"/>
      <c r="V323" s="134"/>
      <c r="W323" s="111" t="s">
        <v>1077</v>
      </c>
      <c r="X323" s="120" t="s">
        <v>1090</v>
      </c>
      <c r="Y323" s="211"/>
      <c r="Z323" s="211"/>
      <c r="AA323" s="211"/>
      <c r="AB323" s="212"/>
      <c r="AC323" s="212"/>
      <c r="AD323" s="212"/>
      <c r="AE323" s="212"/>
      <c r="AF323" s="212"/>
      <c r="AG323" s="212"/>
      <c r="AH323" s="212"/>
      <c r="AI323" s="212"/>
      <c r="AJ323" s="212"/>
      <c r="AK323" s="212"/>
      <c r="AL323" s="212"/>
      <c r="AM323" s="212"/>
      <c r="AN323" s="212"/>
      <c r="AO323" s="210" t="s">
        <v>599</v>
      </c>
      <c r="AP323" s="211"/>
      <c r="AQ323" s="211"/>
    </row>
    <row r="324" spans="1:43" s="96" customFormat="1" ht="15" customHeight="1" x14ac:dyDescent="0.25">
      <c r="A324" s="119" t="s">
        <v>536</v>
      </c>
      <c r="B324" s="119" t="s">
        <v>562</v>
      </c>
      <c r="C324" s="123" t="s">
        <v>1455</v>
      </c>
      <c r="D324" s="90" t="s">
        <v>1519</v>
      </c>
      <c r="E324" s="109"/>
      <c r="F324" s="119" t="s">
        <v>214</v>
      </c>
      <c r="G324" s="119" t="s">
        <v>216</v>
      </c>
      <c r="H324" s="120" t="s">
        <v>1486</v>
      </c>
      <c r="I324" s="120" t="s">
        <v>334</v>
      </c>
      <c r="J324" s="120" t="s">
        <v>336</v>
      </c>
      <c r="K324" s="99" t="s">
        <v>268</v>
      </c>
      <c r="L324" s="119"/>
      <c r="M324" s="120" t="s">
        <v>284</v>
      </c>
      <c r="N324" s="120"/>
      <c r="O324" s="119" t="s">
        <v>335</v>
      </c>
      <c r="P324" s="119"/>
      <c r="Q324" s="133" t="s">
        <v>1504</v>
      </c>
      <c r="R324" s="134" t="s">
        <v>2135</v>
      </c>
      <c r="S324" s="119"/>
      <c r="T324" s="119"/>
      <c r="U324" s="119"/>
      <c r="V324" s="134"/>
      <c r="W324" s="111" t="s">
        <v>1077</v>
      </c>
      <c r="X324" s="120" t="s">
        <v>1090</v>
      </c>
      <c r="Y324" s="211"/>
      <c r="Z324" s="211"/>
      <c r="AA324" s="211"/>
      <c r="AB324" s="212"/>
      <c r="AC324" s="212"/>
      <c r="AD324" s="212"/>
      <c r="AE324" s="212"/>
      <c r="AF324" s="212"/>
      <c r="AG324" s="212"/>
      <c r="AH324" s="212"/>
      <c r="AI324" s="212"/>
      <c r="AJ324" s="212"/>
      <c r="AK324" s="212"/>
      <c r="AL324" s="212"/>
      <c r="AM324" s="212"/>
      <c r="AN324" s="212"/>
      <c r="AO324" s="210" t="s">
        <v>599</v>
      </c>
      <c r="AP324" s="211"/>
      <c r="AQ324" s="211"/>
    </row>
    <row r="325" spans="1:43" s="96" customFormat="1" ht="15" customHeight="1" x14ac:dyDescent="0.25">
      <c r="A325" s="119" t="s">
        <v>536</v>
      </c>
      <c r="B325" s="119" t="s">
        <v>562</v>
      </c>
      <c r="C325" s="123" t="s">
        <v>1456</v>
      </c>
      <c r="D325" s="90" t="s">
        <v>1519</v>
      </c>
      <c r="E325" s="109"/>
      <c r="F325" s="119" t="s">
        <v>214</v>
      </c>
      <c r="G325" s="119" t="s">
        <v>216</v>
      </c>
      <c r="H325" s="120" t="s">
        <v>1486</v>
      </c>
      <c r="I325" s="120" t="s">
        <v>337</v>
      </c>
      <c r="J325" s="120" t="s">
        <v>338</v>
      </c>
      <c r="K325" s="91" t="s">
        <v>267</v>
      </c>
      <c r="L325" s="119"/>
      <c r="M325" s="120" t="s">
        <v>284</v>
      </c>
      <c r="N325" s="120"/>
      <c r="O325" s="119" t="s">
        <v>335</v>
      </c>
      <c r="P325" s="119"/>
      <c r="Q325" s="133" t="s">
        <v>1504</v>
      </c>
      <c r="R325" s="134" t="s">
        <v>2135</v>
      </c>
      <c r="S325" s="119"/>
      <c r="T325" s="119"/>
      <c r="U325" s="119"/>
      <c r="V325" s="134"/>
      <c r="W325" s="111" t="s">
        <v>1077</v>
      </c>
      <c r="X325" s="120" t="s">
        <v>1090</v>
      </c>
      <c r="Y325" s="211"/>
      <c r="Z325" s="211"/>
      <c r="AA325" s="211"/>
      <c r="AB325" s="212"/>
      <c r="AC325" s="212"/>
      <c r="AD325" s="212"/>
      <c r="AE325" s="212"/>
      <c r="AF325" s="212"/>
      <c r="AG325" s="212"/>
      <c r="AH325" s="212"/>
      <c r="AI325" s="212"/>
      <c r="AJ325" s="212"/>
      <c r="AK325" s="212"/>
      <c r="AL325" s="212"/>
      <c r="AM325" s="212"/>
      <c r="AN325" s="212"/>
      <c r="AO325" s="210" t="s">
        <v>599</v>
      </c>
      <c r="AP325" s="211"/>
      <c r="AQ325" s="211"/>
    </row>
    <row r="326" spans="1:43" s="96" customFormat="1" ht="15" customHeight="1" x14ac:dyDescent="0.25">
      <c r="A326" s="119" t="s">
        <v>544</v>
      </c>
      <c r="B326" s="119" t="s">
        <v>543</v>
      </c>
      <c r="C326" s="123" t="s">
        <v>1466</v>
      </c>
      <c r="D326" s="90" t="s">
        <v>1519</v>
      </c>
      <c r="E326" s="109" t="s">
        <v>2161</v>
      </c>
      <c r="F326" s="119" t="s">
        <v>208</v>
      </c>
      <c r="G326" s="119" t="s">
        <v>213</v>
      </c>
      <c r="H326" s="120" t="s">
        <v>1490</v>
      </c>
      <c r="I326" s="120" t="s">
        <v>380</v>
      </c>
      <c r="J326" s="120" t="s">
        <v>381</v>
      </c>
      <c r="K326" s="99" t="s">
        <v>268</v>
      </c>
      <c r="L326" s="119"/>
      <c r="M326" s="120" t="s">
        <v>284</v>
      </c>
      <c r="N326" s="120"/>
      <c r="O326" s="119" t="s">
        <v>282</v>
      </c>
      <c r="P326" s="119"/>
      <c r="Q326" s="111" t="s">
        <v>1547</v>
      </c>
      <c r="R326" s="111" t="s">
        <v>1547</v>
      </c>
      <c r="S326" s="119"/>
      <c r="T326" s="119"/>
      <c r="U326" s="119"/>
      <c r="V326" s="134"/>
      <c r="W326" s="111" t="s">
        <v>1077</v>
      </c>
      <c r="X326" s="120" t="s">
        <v>1090</v>
      </c>
      <c r="Y326" s="211"/>
      <c r="Z326" s="211"/>
      <c r="AA326" s="211"/>
      <c r="AB326" s="212"/>
      <c r="AC326" s="212"/>
      <c r="AD326" s="212"/>
      <c r="AE326" s="212"/>
      <c r="AF326" s="212"/>
      <c r="AG326" s="212"/>
      <c r="AH326" s="212"/>
      <c r="AI326" s="212"/>
      <c r="AJ326" s="212"/>
      <c r="AK326" s="212"/>
      <c r="AL326" s="212"/>
      <c r="AM326" s="212"/>
      <c r="AN326" s="212"/>
      <c r="AO326" s="210" t="s">
        <v>599</v>
      </c>
      <c r="AP326" s="211"/>
      <c r="AQ326" s="211"/>
    </row>
    <row r="327" spans="1:43" s="96" customFormat="1" ht="15" customHeight="1" x14ac:dyDescent="0.25">
      <c r="A327" s="119" t="s">
        <v>544</v>
      </c>
      <c r="B327" s="119" t="s">
        <v>556</v>
      </c>
      <c r="C327" s="123" t="s">
        <v>1467</v>
      </c>
      <c r="D327" s="90" t="s">
        <v>1519</v>
      </c>
      <c r="E327" s="109" t="s">
        <v>2161</v>
      </c>
      <c r="F327" s="119" t="s">
        <v>208</v>
      </c>
      <c r="G327" s="119" t="s">
        <v>213</v>
      </c>
      <c r="H327" s="120" t="s">
        <v>1490</v>
      </c>
      <c r="I327" s="120" t="s">
        <v>353</v>
      </c>
      <c r="J327" s="120" t="s">
        <v>354</v>
      </c>
      <c r="K327" s="99" t="s">
        <v>268</v>
      </c>
      <c r="L327" s="119"/>
      <c r="M327" s="120" t="s">
        <v>284</v>
      </c>
      <c r="N327" s="120"/>
      <c r="O327" s="119" t="s">
        <v>282</v>
      </c>
      <c r="P327" s="119"/>
      <c r="Q327" s="111" t="s">
        <v>1547</v>
      </c>
      <c r="R327" s="111" t="s">
        <v>1547</v>
      </c>
      <c r="S327" s="119"/>
      <c r="T327" s="119"/>
      <c r="U327" s="119"/>
      <c r="V327" s="134"/>
      <c r="W327" s="111" t="s">
        <v>1077</v>
      </c>
      <c r="X327" s="120" t="s">
        <v>1090</v>
      </c>
      <c r="Y327" s="211"/>
      <c r="Z327" s="211"/>
      <c r="AA327" s="211"/>
      <c r="AB327" s="212"/>
      <c r="AC327" s="212"/>
      <c r="AD327" s="212"/>
      <c r="AE327" s="212"/>
      <c r="AF327" s="212"/>
      <c r="AG327" s="212"/>
      <c r="AH327" s="212"/>
      <c r="AI327" s="212"/>
      <c r="AJ327" s="212"/>
      <c r="AK327" s="212"/>
      <c r="AL327" s="212"/>
      <c r="AM327" s="212"/>
      <c r="AN327" s="212"/>
      <c r="AO327" s="210" t="s">
        <v>599</v>
      </c>
      <c r="AP327" s="211"/>
      <c r="AQ327" s="211"/>
    </row>
    <row r="328" spans="1:43" s="96" customFormat="1" ht="15" customHeight="1" x14ac:dyDescent="0.25">
      <c r="A328" s="119" t="s">
        <v>544</v>
      </c>
      <c r="B328" s="119" t="s">
        <v>571</v>
      </c>
      <c r="C328" s="123" t="s">
        <v>1468</v>
      </c>
      <c r="D328" s="90" t="s">
        <v>1519</v>
      </c>
      <c r="E328" s="109"/>
      <c r="F328" s="119" t="s">
        <v>208</v>
      </c>
      <c r="G328" s="119" t="s">
        <v>213</v>
      </c>
      <c r="H328" s="120" t="s">
        <v>1490</v>
      </c>
      <c r="I328" s="120" t="s">
        <v>355</v>
      </c>
      <c r="J328" s="120" t="s">
        <v>356</v>
      </c>
      <c r="K328" s="99" t="s">
        <v>287</v>
      </c>
      <c r="L328" s="119"/>
      <c r="M328" s="120" t="s">
        <v>284</v>
      </c>
      <c r="N328" s="120"/>
      <c r="O328" s="119" t="s">
        <v>282</v>
      </c>
      <c r="P328" s="119"/>
      <c r="Q328" s="111" t="s">
        <v>1547</v>
      </c>
      <c r="R328" s="111" t="s">
        <v>1547</v>
      </c>
      <c r="S328" s="119"/>
      <c r="T328" s="119"/>
      <c r="U328" s="119"/>
      <c r="V328" s="134"/>
      <c r="W328" s="111" t="s">
        <v>1077</v>
      </c>
      <c r="X328" s="120" t="s">
        <v>1090</v>
      </c>
      <c r="Y328" s="211"/>
      <c r="Z328" s="211"/>
      <c r="AA328" s="211"/>
      <c r="AB328" s="212"/>
      <c r="AC328" s="212"/>
      <c r="AD328" s="212"/>
      <c r="AE328" s="212"/>
      <c r="AF328" s="212"/>
      <c r="AG328" s="212"/>
      <c r="AH328" s="212"/>
      <c r="AI328" s="212"/>
      <c r="AJ328" s="212"/>
      <c r="AK328" s="212"/>
      <c r="AL328" s="212"/>
      <c r="AM328" s="212"/>
      <c r="AN328" s="212"/>
      <c r="AO328" s="210" t="s">
        <v>599</v>
      </c>
      <c r="AP328" s="211"/>
      <c r="AQ328" s="211"/>
    </row>
    <row r="329" spans="1:43" s="96" customFormat="1" ht="15" customHeight="1" x14ac:dyDescent="0.25">
      <c r="A329" s="119" t="s">
        <v>544</v>
      </c>
      <c r="B329" s="119" t="s">
        <v>571</v>
      </c>
      <c r="C329" s="123" t="s">
        <v>1471</v>
      </c>
      <c r="D329" s="90" t="s">
        <v>1519</v>
      </c>
      <c r="E329" s="109"/>
      <c r="F329" s="119" t="s">
        <v>208</v>
      </c>
      <c r="G329" s="119" t="s">
        <v>213</v>
      </c>
      <c r="H329" s="120" t="s">
        <v>1490</v>
      </c>
      <c r="I329" s="120" t="s">
        <v>369</v>
      </c>
      <c r="J329" s="120" t="s">
        <v>370</v>
      </c>
      <c r="K329" s="91" t="s">
        <v>267</v>
      </c>
      <c r="L329" s="119"/>
      <c r="M329" s="120" t="s">
        <v>284</v>
      </c>
      <c r="N329" s="120"/>
      <c r="O329" s="119" t="s">
        <v>282</v>
      </c>
      <c r="P329" s="119"/>
      <c r="Q329" s="111" t="s">
        <v>1547</v>
      </c>
      <c r="R329" s="111" t="s">
        <v>1547</v>
      </c>
      <c r="S329" s="119"/>
      <c r="T329" s="119"/>
      <c r="U329" s="119"/>
      <c r="V329" s="134"/>
      <c r="W329" s="111" t="s">
        <v>1077</v>
      </c>
      <c r="X329" s="120" t="s">
        <v>1090</v>
      </c>
      <c r="Y329" s="211"/>
      <c r="Z329" s="211"/>
      <c r="AA329" s="211"/>
      <c r="AB329" s="212"/>
      <c r="AC329" s="212"/>
      <c r="AD329" s="212"/>
      <c r="AE329" s="212"/>
      <c r="AF329" s="212"/>
      <c r="AG329" s="212"/>
      <c r="AH329" s="212"/>
      <c r="AI329" s="212"/>
      <c r="AJ329" s="212"/>
      <c r="AK329" s="212"/>
      <c r="AL329" s="212"/>
      <c r="AM329" s="212"/>
      <c r="AN329" s="212"/>
      <c r="AO329" s="210" t="s">
        <v>599</v>
      </c>
      <c r="AP329" s="211"/>
      <c r="AQ329" s="211"/>
    </row>
    <row r="330" spans="1:43" s="96" customFormat="1" ht="15" customHeight="1" x14ac:dyDescent="0.25">
      <c r="A330" s="119" t="s">
        <v>544</v>
      </c>
      <c r="B330" s="119" t="s">
        <v>564</v>
      </c>
      <c r="C330" s="123" t="s">
        <v>1472</v>
      </c>
      <c r="D330" s="90" t="s">
        <v>1519</v>
      </c>
      <c r="E330" s="109" t="s">
        <v>1518</v>
      </c>
      <c r="F330" s="119" t="s">
        <v>208</v>
      </c>
      <c r="G330" s="119" t="s">
        <v>213</v>
      </c>
      <c r="H330" s="120" t="s">
        <v>1490</v>
      </c>
      <c r="I330" s="120" t="s">
        <v>390</v>
      </c>
      <c r="J330" s="120" t="s">
        <v>391</v>
      </c>
      <c r="K330" s="99" t="s">
        <v>268</v>
      </c>
      <c r="L330" s="119"/>
      <c r="M330" s="120" t="s">
        <v>284</v>
      </c>
      <c r="N330" s="120"/>
      <c r="O330" s="119" t="s">
        <v>282</v>
      </c>
      <c r="P330" s="119"/>
      <c r="Q330" s="111" t="s">
        <v>1547</v>
      </c>
      <c r="R330" s="111" t="s">
        <v>1547</v>
      </c>
      <c r="S330" s="119"/>
      <c r="T330" s="119"/>
      <c r="U330" s="119"/>
      <c r="V330" s="134"/>
      <c r="W330" s="111" t="s">
        <v>1077</v>
      </c>
      <c r="X330" s="120" t="s">
        <v>1090</v>
      </c>
      <c r="Y330" s="211"/>
      <c r="Z330" s="211"/>
      <c r="AA330" s="211"/>
      <c r="AB330" s="212"/>
      <c r="AC330" s="212"/>
      <c r="AD330" s="212"/>
      <c r="AE330" s="212"/>
      <c r="AF330" s="212"/>
      <c r="AG330" s="212"/>
      <c r="AH330" s="212"/>
      <c r="AI330" s="212"/>
      <c r="AJ330" s="212"/>
      <c r="AK330" s="212"/>
      <c r="AL330" s="212"/>
      <c r="AM330" s="212"/>
      <c r="AN330" s="212"/>
      <c r="AO330" s="210" t="s">
        <v>599</v>
      </c>
      <c r="AP330" s="211"/>
      <c r="AQ330" s="211"/>
    </row>
    <row r="331" spans="1:43" s="96" customFormat="1" ht="15" customHeight="1" x14ac:dyDescent="0.25">
      <c r="A331" s="68" t="s">
        <v>536</v>
      </c>
      <c r="B331" s="119" t="s">
        <v>549</v>
      </c>
      <c r="C331" s="123" t="s">
        <v>1473</v>
      </c>
      <c r="D331" s="90" t="s">
        <v>1519</v>
      </c>
      <c r="E331" s="109" t="s">
        <v>1520</v>
      </c>
      <c r="F331" s="119" t="s">
        <v>759</v>
      </c>
      <c r="G331" s="119" t="s">
        <v>758</v>
      </c>
      <c r="H331" s="120" t="s">
        <v>1491</v>
      </c>
      <c r="I331" s="123" t="s">
        <v>405</v>
      </c>
      <c r="J331" s="120" t="s">
        <v>406</v>
      </c>
      <c r="K331" s="99" t="s">
        <v>287</v>
      </c>
      <c r="L331" s="119"/>
      <c r="M331" s="120" t="s">
        <v>407</v>
      </c>
      <c r="N331" s="120"/>
      <c r="O331" s="119" t="s">
        <v>282</v>
      </c>
      <c r="P331" s="119"/>
      <c r="Q331" s="111" t="s">
        <v>1547</v>
      </c>
      <c r="R331" s="111" t="s">
        <v>1547</v>
      </c>
      <c r="S331" s="119"/>
      <c r="T331" s="119"/>
      <c r="U331" s="119"/>
      <c r="V331" s="134"/>
      <c r="W331" s="111" t="s">
        <v>1077</v>
      </c>
      <c r="X331" s="120" t="s">
        <v>1090</v>
      </c>
      <c r="Y331" s="211"/>
      <c r="Z331" s="211"/>
      <c r="AA331" s="211"/>
      <c r="AB331" s="212"/>
      <c r="AC331" s="212"/>
      <c r="AD331" s="212"/>
      <c r="AE331" s="212"/>
      <c r="AF331" s="212"/>
      <c r="AG331" s="212"/>
      <c r="AH331" s="212"/>
      <c r="AI331" s="212"/>
      <c r="AJ331" s="212"/>
      <c r="AK331" s="212"/>
      <c r="AL331" s="212"/>
      <c r="AM331" s="212"/>
      <c r="AN331" s="212"/>
      <c r="AO331" s="210" t="s">
        <v>599</v>
      </c>
      <c r="AP331" s="211"/>
      <c r="AQ331" s="211"/>
    </row>
    <row r="332" spans="1:43" s="96" customFormat="1" ht="15" customHeight="1" x14ac:dyDescent="0.25">
      <c r="A332" s="68" t="s">
        <v>536</v>
      </c>
      <c r="B332" s="119" t="s">
        <v>549</v>
      </c>
      <c r="C332" s="123" t="s">
        <v>1474</v>
      </c>
      <c r="D332" s="90" t="s">
        <v>1519</v>
      </c>
      <c r="E332" s="109" t="s">
        <v>498</v>
      </c>
      <c r="F332" s="119" t="s">
        <v>759</v>
      </c>
      <c r="G332" s="119" t="s">
        <v>758</v>
      </c>
      <c r="H332" s="120" t="s">
        <v>1491</v>
      </c>
      <c r="I332" s="123" t="s">
        <v>372</v>
      </c>
      <c r="J332" s="120" t="s">
        <v>373</v>
      </c>
      <c r="K332" s="99" t="s">
        <v>268</v>
      </c>
      <c r="L332" s="119"/>
      <c r="M332" s="120" t="s">
        <v>284</v>
      </c>
      <c r="N332" s="120"/>
      <c r="O332" s="119" t="s">
        <v>282</v>
      </c>
      <c r="P332" s="119"/>
      <c r="Q332" s="111" t="s">
        <v>1547</v>
      </c>
      <c r="R332" s="111" t="s">
        <v>1547</v>
      </c>
      <c r="S332" s="119"/>
      <c r="T332" s="119"/>
      <c r="U332" s="119"/>
      <c r="V332" s="134"/>
      <c r="W332" s="111" t="s">
        <v>1077</v>
      </c>
      <c r="X332" s="120" t="s">
        <v>1090</v>
      </c>
      <c r="Y332" s="211"/>
      <c r="Z332" s="211"/>
      <c r="AA332" s="211"/>
      <c r="AB332" s="212"/>
      <c r="AC332" s="212"/>
      <c r="AD332" s="212"/>
      <c r="AE332" s="212"/>
      <c r="AF332" s="212"/>
      <c r="AG332" s="212"/>
      <c r="AH332" s="212"/>
      <c r="AI332" s="212"/>
      <c r="AJ332" s="212"/>
      <c r="AK332" s="212"/>
      <c r="AL332" s="212"/>
      <c r="AM332" s="212"/>
      <c r="AN332" s="212"/>
      <c r="AO332" s="210" t="s">
        <v>599</v>
      </c>
      <c r="AP332" s="211"/>
      <c r="AQ332" s="211"/>
    </row>
    <row r="333" spans="1:43" s="96" customFormat="1" ht="15" customHeight="1" x14ac:dyDescent="0.25">
      <c r="A333" s="109"/>
      <c r="B333" s="109"/>
      <c r="C333" s="90" t="s">
        <v>1262</v>
      </c>
      <c r="D333" s="90" t="s">
        <v>121</v>
      </c>
      <c r="E333" s="109" t="s">
        <v>1532</v>
      </c>
      <c r="F333" s="109" t="s">
        <v>214</v>
      </c>
      <c r="G333" s="109" t="s">
        <v>219</v>
      </c>
      <c r="H333" s="109" t="s">
        <v>1485</v>
      </c>
      <c r="I333" s="109" t="s">
        <v>1019</v>
      </c>
      <c r="J333" s="109" t="s">
        <v>1074</v>
      </c>
      <c r="K333" s="91" t="s">
        <v>267</v>
      </c>
      <c r="L333" s="109"/>
      <c r="M333" s="109" t="s">
        <v>1076</v>
      </c>
      <c r="N333" s="128" t="s">
        <v>1078</v>
      </c>
      <c r="O333" s="109" t="s">
        <v>1081</v>
      </c>
      <c r="P333" s="109" t="s">
        <v>1082</v>
      </c>
      <c r="Q333" s="98" t="s">
        <v>121</v>
      </c>
      <c r="R333" s="135">
        <v>41883</v>
      </c>
      <c r="S333" s="109" t="s">
        <v>1083</v>
      </c>
      <c r="T333" s="109" t="s">
        <v>1082</v>
      </c>
      <c r="U333" s="109"/>
      <c r="V333" s="135">
        <v>41792</v>
      </c>
      <c r="W333" s="111" t="s">
        <v>1077</v>
      </c>
      <c r="X333" s="109" t="s">
        <v>1089</v>
      </c>
      <c r="Y333" s="264">
        <v>42359</v>
      </c>
      <c r="Z333" s="212">
        <v>1</v>
      </c>
      <c r="AA333" s="212">
        <v>1</v>
      </c>
      <c r="AB333" s="212">
        <v>1</v>
      </c>
      <c r="AC333" s="212">
        <v>1</v>
      </c>
      <c r="AD333" s="212">
        <v>2</v>
      </c>
      <c r="AE333" s="212">
        <v>2</v>
      </c>
      <c r="AF333" s="335">
        <f t="shared" ref="AF333:AF396" si="6">(Z333*AA333*AB333*AC333*AD333*AE333)/10</f>
        <v>0.4</v>
      </c>
      <c r="AG333" s="212" t="s">
        <v>2840</v>
      </c>
      <c r="AH333" s="212" t="s">
        <v>599</v>
      </c>
      <c r="AI333" s="212" t="s">
        <v>2454</v>
      </c>
      <c r="AJ333" s="212" t="s">
        <v>2841</v>
      </c>
      <c r="AK333" s="212" t="s">
        <v>3093</v>
      </c>
      <c r="AL333" s="212" t="s">
        <v>3098</v>
      </c>
      <c r="AM333" s="212" t="s">
        <v>3088</v>
      </c>
      <c r="AN333" s="212" t="s">
        <v>3089</v>
      </c>
      <c r="AO333" s="212" t="s">
        <v>2932</v>
      </c>
      <c r="AP333" s="211"/>
      <c r="AQ333" s="211"/>
    </row>
    <row r="334" spans="1:43" s="96" customFormat="1" ht="15" customHeight="1" x14ac:dyDescent="0.25">
      <c r="A334" s="109"/>
      <c r="B334" s="109"/>
      <c r="C334" s="90" t="s">
        <v>1352</v>
      </c>
      <c r="D334" s="90" t="s">
        <v>1504</v>
      </c>
      <c r="E334" s="109" t="s">
        <v>1532</v>
      </c>
      <c r="F334" s="109" t="s">
        <v>759</v>
      </c>
      <c r="G334" s="109" t="s">
        <v>758</v>
      </c>
      <c r="H334" s="109" t="s">
        <v>1491</v>
      </c>
      <c r="I334" s="90" t="s">
        <v>957</v>
      </c>
      <c r="J334" s="109" t="s">
        <v>1066</v>
      </c>
      <c r="K334" s="91" t="s">
        <v>267</v>
      </c>
      <c r="L334" s="109"/>
      <c r="M334" s="109" t="s">
        <v>1076</v>
      </c>
      <c r="N334" s="128" t="s">
        <v>1078</v>
      </c>
      <c r="O334" s="109" t="s">
        <v>1080</v>
      </c>
      <c r="P334" s="109" t="s">
        <v>1082</v>
      </c>
      <c r="Q334" s="98" t="s">
        <v>121</v>
      </c>
      <c r="R334" s="135">
        <v>41883</v>
      </c>
      <c r="S334" s="109" t="s">
        <v>1083</v>
      </c>
      <c r="T334" s="109" t="s">
        <v>1082</v>
      </c>
      <c r="U334" s="109"/>
      <c r="V334" s="135">
        <v>41792</v>
      </c>
      <c r="W334" s="111" t="s">
        <v>1077</v>
      </c>
      <c r="X334" s="109" t="s">
        <v>1089</v>
      </c>
      <c r="Y334" s="264">
        <v>42359</v>
      </c>
      <c r="Z334" s="212">
        <v>1</v>
      </c>
      <c r="AA334" s="212">
        <v>1</v>
      </c>
      <c r="AB334" s="212">
        <v>1</v>
      </c>
      <c r="AC334" s="212">
        <v>1</v>
      </c>
      <c r="AD334" s="212">
        <v>2</v>
      </c>
      <c r="AE334" s="212">
        <v>2</v>
      </c>
      <c r="AF334" s="335">
        <f t="shared" si="6"/>
        <v>0.4</v>
      </c>
      <c r="AG334" s="212"/>
      <c r="AH334" s="212"/>
      <c r="AI334" s="212"/>
      <c r="AJ334" s="212"/>
      <c r="AK334" s="212" t="s">
        <v>3093</v>
      </c>
      <c r="AL334" s="212" t="s">
        <v>3098</v>
      </c>
      <c r="AM334" s="212" t="s">
        <v>3090</v>
      </c>
      <c r="AN334" s="212" t="s">
        <v>3091</v>
      </c>
      <c r="AO334" s="212" t="s">
        <v>2932</v>
      </c>
      <c r="AP334" s="211"/>
      <c r="AQ334" s="211"/>
    </row>
    <row r="335" spans="1:43" s="96" customFormat="1" ht="15" customHeight="1" x14ac:dyDescent="0.25">
      <c r="A335" s="109"/>
      <c r="B335" s="109"/>
      <c r="C335" s="90" t="s">
        <v>1263</v>
      </c>
      <c r="D335" s="90" t="s">
        <v>121</v>
      </c>
      <c r="E335" s="109" t="s">
        <v>1532</v>
      </c>
      <c r="F335" s="109" t="s">
        <v>214</v>
      </c>
      <c r="G335" s="109" t="s">
        <v>219</v>
      </c>
      <c r="H335" s="109" t="s">
        <v>1485</v>
      </c>
      <c r="I335" s="109" t="s">
        <v>1020</v>
      </c>
      <c r="J335" s="109" t="s">
        <v>1074</v>
      </c>
      <c r="K335" s="91" t="s">
        <v>267</v>
      </c>
      <c r="L335" s="109"/>
      <c r="M335" s="109" t="s">
        <v>1076</v>
      </c>
      <c r="N335" s="128" t="s">
        <v>1078</v>
      </c>
      <c r="O335" s="109" t="s">
        <v>1081</v>
      </c>
      <c r="P335" s="109" t="s">
        <v>1082</v>
      </c>
      <c r="Q335" s="98" t="s">
        <v>121</v>
      </c>
      <c r="R335" s="135">
        <v>41883</v>
      </c>
      <c r="S335" s="109" t="s">
        <v>1083</v>
      </c>
      <c r="T335" s="109" t="s">
        <v>1082</v>
      </c>
      <c r="U335" s="109"/>
      <c r="V335" s="135">
        <v>41792</v>
      </c>
      <c r="W335" s="111" t="s">
        <v>1077</v>
      </c>
      <c r="X335" s="109" t="s">
        <v>1089</v>
      </c>
      <c r="Y335" s="264">
        <v>42359</v>
      </c>
      <c r="Z335" s="212">
        <v>1</v>
      </c>
      <c r="AA335" s="212">
        <v>1</v>
      </c>
      <c r="AB335" s="212">
        <v>1</v>
      </c>
      <c r="AC335" s="212">
        <v>1</v>
      </c>
      <c r="AD335" s="212">
        <v>2</v>
      </c>
      <c r="AE335" s="212">
        <v>2</v>
      </c>
      <c r="AF335" s="335">
        <f t="shared" si="6"/>
        <v>0.4</v>
      </c>
      <c r="AG335" s="212" t="s">
        <v>2840</v>
      </c>
      <c r="AH335" s="212" t="s">
        <v>599</v>
      </c>
      <c r="AI335" s="212" t="s">
        <v>2454</v>
      </c>
      <c r="AJ335" s="212" t="s">
        <v>2841</v>
      </c>
      <c r="AK335" s="212" t="s">
        <v>3093</v>
      </c>
      <c r="AL335" s="212" t="s">
        <v>3098</v>
      </c>
      <c r="AM335" s="212" t="s">
        <v>3096</v>
      </c>
      <c r="AN335" s="212" t="s">
        <v>3097</v>
      </c>
      <c r="AO335" s="212" t="s">
        <v>2932</v>
      </c>
      <c r="AP335" s="211"/>
      <c r="AQ335" s="211"/>
    </row>
    <row r="336" spans="1:43" s="96" customFormat="1" ht="15" customHeight="1" x14ac:dyDescent="0.25">
      <c r="A336" s="109"/>
      <c r="B336" s="109"/>
      <c r="C336" s="90" t="s">
        <v>1274</v>
      </c>
      <c r="D336" s="90" t="s">
        <v>121</v>
      </c>
      <c r="E336" s="109" t="s">
        <v>1532</v>
      </c>
      <c r="F336" s="109" t="s">
        <v>214</v>
      </c>
      <c r="G336" s="109" t="s">
        <v>219</v>
      </c>
      <c r="H336" s="109" t="s">
        <v>1485</v>
      </c>
      <c r="I336" s="109" t="s">
        <v>1005</v>
      </c>
      <c r="J336" s="109" t="s">
        <v>1074</v>
      </c>
      <c r="K336" s="91" t="s">
        <v>267</v>
      </c>
      <c r="L336" s="109"/>
      <c r="M336" s="109" t="s">
        <v>1076</v>
      </c>
      <c r="N336" s="128" t="s">
        <v>1078</v>
      </c>
      <c r="O336" s="109" t="s">
        <v>1081</v>
      </c>
      <c r="P336" s="109" t="s">
        <v>1082</v>
      </c>
      <c r="Q336" s="98" t="s">
        <v>121</v>
      </c>
      <c r="R336" s="135">
        <v>41883</v>
      </c>
      <c r="S336" s="109" t="s">
        <v>1083</v>
      </c>
      <c r="T336" s="109" t="s">
        <v>1082</v>
      </c>
      <c r="U336" s="109"/>
      <c r="V336" s="135">
        <v>41792</v>
      </c>
      <c r="W336" s="111" t="s">
        <v>1077</v>
      </c>
      <c r="X336" s="109" t="s">
        <v>1089</v>
      </c>
      <c r="Y336" s="264">
        <v>42359</v>
      </c>
      <c r="Z336" s="212">
        <v>1</v>
      </c>
      <c r="AA336" s="212">
        <v>1</v>
      </c>
      <c r="AB336" s="212">
        <v>1</v>
      </c>
      <c r="AC336" s="212">
        <v>1</v>
      </c>
      <c r="AD336" s="212">
        <v>2</v>
      </c>
      <c r="AE336" s="212">
        <v>2</v>
      </c>
      <c r="AF336" s="335">
        <f t="shared" si="6"/>
        <v>0.4</v>
      </c>
      <c r="AG336" s="212" t="s">
        <v>2840</v>
      </c>
      <c r="AH336" s="212" t="s">
        <v>599</v>
      </c>
      <c r="AI336" s="212" t="s">
        <v>2454</v>
      </c>
      <c r="AJ336" s="212" t="s">
        <v>2841</v>
      </c>
      <c r="AK336" s="212" t="s">
        <v>3093</v>
      </c>
      <c r="AL336" s="212" t="s">
        <v>3036</v>
      </c>
      <c r="AM336" s="212" t="s">
        <v>3007</v>
      </c>
      <c r="AN336" s="212" t="s">
        <v>3109</v>
      </c>
      <c r="AO336" s="238" t="s">
        <v>2932</v>
      </c>
      <c r="AP336" s="211"/>
      <c r="AQ336" s="211"/>
    </row>
    <row r="337" spans="1:43" s="96" customFormat="1" ht="15" customHeight="1" x14ac:dyDescent="0.25">
      <c r="A337" s="109"/>
      <c r="B337" s="109"/>
      <c r="C337" s="90" t="s">
        <v>1275</v>
      </c>
      <c r="D337" s="90" t="s">
        <v>121</v>
      </c>
      <c r="E337" s="109" t="s">
        <v>1532</v>
      </c>
      <c r="F337" s="109" t="s">
        <v>214</v>
      </c>
      <c r="G337" s="109" t="s">
        <v>219</v>
      </c>
      <c r="H337" s="109" t="s">
        <v>1485</v>
      </c>
      <c r="I337" s="109" t="s">
        <v>1006</v>
      </c>
      <c r="J337" s="109" t="s">
        <v>1074</v>
      </c>
      <c r="K337" s="91" t="s">
        <v>267</v>
      </c>
      <c r="L337" s="109"/>
      <c r="M337" s="109" t="s">
        <v>1076</v>
      </c>
      <c r="N337" s="128" t="s">
        <v>1078</v>
      </c>
      <c r="O337" s="109" t="s">
        <v>1081</v>
      </c>
      <c r="P337" s="109" t="s">
        <v>1082</v>
      </c>
      <c r="Q337" s="98" t="s">
        <v>121</v>
      </c>
      <c r="R337" s="135">
        <v>41883</v>
      </c>
      <c r="S337" s="109" t="s">
        <v>1083</v>
      </c>
      <c r="T337" s="109" t="s">
        <v>1082</v>
      </c>
      <c r="U337" s="109"/>
      <c r="V337" s="135">
        <v>41792</v>
      </c>
      <c r="W337" s="111" t="s">
        <v>1077</v>
      </c>
      <c r="X337" s="109" t="s">
        <v>1089</v>
      </c>
      <c r="Y337" s="264">
        <v>42359</v>
      </c>
      <c r="Z337" s="212">
        <v>1</v>
      </c>
      <c r="AA337" s="212">
        <v>1</v>
      </c>
      <c r="AB337" s="212">
        <v>1</v>
      </c>
      <c r="AC337" s="212">
        <v>1</v>
      </c>
      <c r="AD337" s="212">
        <v>2</v>
      </c>
      <c r="AE337" s="212">
        <v>2</v>
      </c>
      <c r="AF337" s="335">
        <f t="shared" si="6"/>
        <v>0.4</v>
      </c>
      <c r="AG337" s="212" t="s">
        <v>2840</v>
      </c>
      <c r="AH337" s="212" t="s">
        <v>599</v>
      </c>
      <c r="AI337" s="212" t="s">
        <v>2454</v>
      </c>
      <c r="AJ337" s="212" t="s">
        <v>2841</v>
      </c>
      <c r="AK337" s="212" t="s">
        <v>3093</v>
      </c>
      <c r="AL337" s="212" t="s">
        <v>3036</v>
      </c>
      <c r="AM337" s="212" t="s">
        <v>3104</v>
      </c>
      <c r="AN337" s="212" t="s">
        <v>3104</v>
      </c>
      <c r="AO337" s="238" t="s">
        <v>2932</v>
      </c>
      <c r="AP337" s="211"/>
      <c r="AQ337" s="211"/>
    </row>
    <row r="338" spans="1:43" s="96" customFormat="1" ht="15" customHeight="1" x14ac:dyDescent="0.25">
      <c r="A338" s="220"/>
      <c r="B338" s="220"/>
      <c r="C338" s="219"/>
      <c r="D338" s="219"/>
      <c r="E338" s="220"/>
      <c r="F338" s="220"/>
      <c r="G338" s="220"/>
      <c r="H338" s="220"/>
      <c r="I338" s="220" t="s">
        <v>3105</v>
      </c>
      <c r="J338" s="109" t="s">
        <v>1074</v>
      </c>
      <c r="K338" s="91" t="s">
        <v>267</v>
      </c>
      <c r="L338" s="109"/>
      <c r="M338" s="109"/>
      <c r="N338" s="128"/>
      <c r="O338" s="109"/>
      <c r="P338" s="109"/>
      <c r="Q338" s="98"/>
      <c r="R338" s="135"/>
      <c r="S338" s="109"/>
      <c r="T338" s="109"/>
      <c r="U338" s="109"/>
      <c r="V338" s="135"/>
      <c r="W338" s="111"/>
      <c r="X338" s="109"/>
      <c r="Y338" s="264">
        <v>42430</v>
      </c>
      <c r="Z338" s="212">
        <v>1</v>
      </c>
      <c r="AA338" s="212">
        <v>1</v>
      </c>
      <c r="AB338" s="212">
        <v>1</v>
      </c>
      <c r="AC338" s="212">
        <v>1</v>
      </c>
      <c r="AD338" s="212">
        <v>2</v>
      </c>
      <c r="AE338" s="212">
        <v>2</v>
      </c>
      <c r="AF338" s="335">
        <f t="shared" si="6"/>
        <v>0.4</v>
      </c>
      <c r="AG338" s="212" t="s">
        <v>2840</v>
      </c>
      <c r="AH338" s="212" t="s">
        <v>599</v>
      </c>
      <c r="AI338" s="212" t="s">
        <v>2454</v>
      </c>
      <c r="AJ338" s="212" t="s">
        <v>2841</v>
      </c>
      <c r="AK338" s="212" t="s">
        <v>3093</v>
      </c>
      <c r="AL338" s="212" t="s">
        <v>3036</v>
      </c>
      <c r="AM338" s="212" t="s">
        <v>3110</v>
      </c>
      <c r="AN338" s="212" t="s">
        <v>3112</v>
      </c>
      <c r="AO338" s="238" t="s">
        <v>2932</v>
      </c>
      <c r="AP338" s="211"/>
      <c r="AQ338" s="211"/>
    </row>
    <row r="339" spans="1:43" s="96" customFormat="1" ht="15" customHeight="1" x14ac:dyDescent="0.25">
      <c r="A339" s="220"/>
      <c r="B339" s="220"/>
      <c r="C339" s="219"/>
      <c r="D339" s="219"/>
      <c r="E339" s="220"/>
      <c r="F339" s="220"/>
      <c r="G339" s="220"/>
      <c r="H339" s="220"/>
      <c r="I339" s="220" t="s">
        <v>3106</v>
      </c>
      <c r="J339" s="109" t="s">
        <v>1074</v>
      </c>
      <c r="K339" s="91" t="s">
        <v>267</v>
      </c>
      <c r="L339" s="109"/>
      <c r="M339" s="109"/>
      <c r="N339" s="128"/>
      <c r="O339" s="109"/>
      <c r="P339" s="109"/>
      <c r="Q339" s="98"/>
      <c r="R339" s="135"/>
      <c r="S339" s="109"/>
      <c r="T339" s="109"/>
      <c r="U339" s="109"/>
      <c r="V339" s="135"/>
      <c r="W339" s="111"/>
      <c r="X339" s="109"/>
      <c r="Y339" s="264">
        <v>42430</v>
      </c>
      <c r="Z339" s="212">
        <v>1</v>
      </c>
      <c r="AA339" s="212">
        <v>1</v>
      </c>
      <c r="AB339" s="212">
        <v>1</v>
      </c>
      <c r="AC339" s="212">
        <v>1</v>
      </c>
      <c r="AD339" s="212">
        <v>2</v>
      </c>
      <c r="AE339" s="212">
        <v>2</v>
      </c>
      <c r="AF339" s="335">
        <f t="shared" si="6"/>
        <v>0.4</v>
      </c>
      <c r="AG339" s="212" t="s">
        <v>2840</v>
      </c>
      <c r="AH339" s="212" t="s">
        <v>599</v>
      </c>
      <c r="AI339" s="212" t="s">
        <v>2454</v>
      </c>
      <c r="AJ339" s="212" t="s">
        <v>2841</v>
      </c>
      <c r="AK339" s="212" t="s">
        <v>3093</v>
      </c>
      <c r="AL339" s="212" t="s">
        <v>3036</v>
      </c>
      <c r="AM339" s="212" t="s">
        <v>3111</v>
      </c>
      <c r="AN339" s="212" t="s">
        <v>3113</v>
      </c>
      <c r="AO339" s="238" t="s">
        <v>2932</v>
      </c>
      <c r="AP339" s="211"/>
      <c r="AQ339" s="211"/>
    </row>
    <row r="340" spans="1:43" s="96" customFormat="1" ht="15" customHeight="1" x14ac:dyDescent="0.25">
      <c r="A340" s="109"/>
      <c r="B340" s="109"/>
      <c r="C340" s="90" t="s">
        <v>1287</v>
      </c>
      <c r="D340" s="90" t="s">
        <v>121</v>
      </c>
      <c r="E340" s="109" t="s">
        <v>1532</v>
      </c>
      <c r="F340" s="109" t="s">
        <v>214</v>
      </c>
      <c r="G340" s="109" t="s">
        <v>219</v>
      </c>
      <c r="H340" s="109" t="s">
        <v>1485</v>
      </c>
      <c r="I340" s="90" t="s">
        <v>992</v>
      </c>
      <c r="J340" s="109" t="s">
        <v>1074</v>
      </c>
      <c r="K340" s="91" t="s">
        <v>267</v>
      </c>
      <c r="L340" s="109"/>
      <c r="M340" s="109" t="s">
        <v>1076</v>
      </c>
      <c r="N340" s="128" t="s">
        <v>1078</v>
      </c>
      <c r="O340" s="109" t="s">
        <v>1081</v>
      </c>
      <c r="P340" s="109" t="s">
        <v>1082</v>
      </c>
      <c r="Q340" s="98" t="s">
        <v>121</v>
      </c>
      <c r="R340" s="135">
        <v>41883</v>
      </c>
      <c r="S340" s="109" t="s">
        <v>1083</v>
      </c>
      <c r="T340" s="109" t="s">
        <v>1082</v>
      </c>
      <c r="U340" s="109"/>
      <c r="V340" s="135">
        <v>41792</v>
      </c>
      <c r="W340" s="111" t="s">
        <v>1077</v>
      </c>
      <c r="X340" s="109" t="s">
        <v>1089</v>
      </c>
      <c r="Y340" s="264">
        <v>42359</v>
      </c>
      <c r="Z340" s="212">
        <v>1</v>
      </c>
      <c r="AA340" s="212">
        <v>1</v>
      </c>
      <c r="AB340" s="212">
        <v>1</v>
      </c>
      <c r="AC340" s="212">
        <v>1</v>
      </c>
      <c r="AD340" s="212">
        <v>2</v>
      </c>
      <c r="AE340" s="212">
        <v>3</v>
      </c>
      <c r="AF340" s="335">
        <f t="shared" si="6"/>
        <v>0.6</v>
      </c>
      <c r="AG340" s="212" t="s">
        <v>2840</v>
      </c>
      <c r="AH340" s="212" t="s">
        <v>599</v>
      </c>
      <c r="AI340" s="212" t="s">
        <v>2454</v>
      </c>
      <c r="AJ340" s="212" t="s">
        <v>2843</v>
      </c>
      <c r="AK340" s="212"/>
      <c r="AL340" s="212" t="s">
        <v>3087</v>
      </c>
      <c r="AM340" s="212"/>
      <c r="AN340" s="212"/>
      <c r="AO340" s="238" t="s">
        <v>2937</v>
      </c>
      <c r="AP340" s="211"/>
      <c r="AQ340" s="211"/>
    </row>
    <row r="341" spans="1:43" s="96" customFormat="1" ht="15" customHeight="1" x14ac:dyDescent="0.25">
      <c r="A341" s="109"/>
      <c r="B341" s="109"/>
      <c r="C341" s="90" t="s">
        <v>1289</v>
      </c>
      <c r="D341" s="90" t="s">
        <v>121</v>
      </c>
      <c r="E341" s="109" t="s">
        <v>1532</v>
      </c>
      <c r="F341" s="109" t="s">
        <v>214</v>
      </c>
      <c r="G341" s="109" t="s">
        <v>219</v>
      </c>
      <c r="H341" s="109" t="s">
        <v>1485</v>
      </c>
      <c r="I341" s="90" t="s">
        <v>991</v>
      </c>
      <c r="J341" s="109" t="s">
        <v>1074</v>
      </c>
      <c r="K341" s="91" t="s">
        <v>267</v>
      </c>
      <c r="L341" s="109"/>
      <c r="M341" s="109" t="s">
        <v>1076</v>
      </c>
      <c r="N341" s="128" t="s">
        <v>1078</v>
      </c>
      <c r="O341" s="109" t="s">
        <v>1081</v>
      </c>
      <c r="P341" s="109" t="s">
        <v>1082</v>
      </c>
      <c r="Q341" s="98" t="s">
        <v>121</v>
      </c>
      <c r="R341" s="135">
        <v>41883</v>
      </c>
      <c r="S341" s="109" t="s">
        <v>1083</v>
      </c>
      <c r="T341" s="109" t="s">
        <v>1082</v>
      </c>
      <c r="U341" s="109"/>
      <c r="V341" s="135">
        <v>41792</v>
      </c>
      <c r="W341" s="111" t="s">
        <v>1077</v>
      </c>
      <c r="X341" s="109" t="s">
        <v>1089</v>
      </c>
      <c r="Y341" s="264">
        <v>42359</v>
      </c>
      <c r="Z341" s="212">
        <v>1</v>
      </c>
      <c r="AA341" s="212">
        <v>1</v>
      </c>
      <c r="AB341" s="212">
        <v>1</v>
      </c>
      <c r="AC341" s="212">
        <v>1</v>
      </c>
      <c r="AD341" s="212">
        <v>2</v>
      </c>
      <c r="AE341" s="212">
        <v>2</v>
      </c>
      <c r="AF341" s="335">
        <f t="shared" si="6"/>
        <v>0.4</v>
      </c>
      <c r="AG341" s="212" t="s">
        <v>2840</v>
      </c>
      <c r="AH341" s="212" t="s">
        <v>599</v>
      </c>
      <c r="AI341" s="212" t="s">
        <v>2454</v>
      </c>
      <c r="AJ341" s="212" t="s">
        <v>2843</v>
      </c>
      <c r="AK341" s="212" t="s">
        <v>3093</v>
      </c>
      <c r="AL341" s="212" t="s">
        <v>3036</v>
      </c>
      <c r="AM341" s="212" t="s">
        <v>3125</v>
      </c>
      <c r="AN341" s="212" t="s">
        <v>3126</v>
      </c>
      <c r="AO341" s="238" t="s">
        <v>2932</v>
      </c>
      <c r="AP341" s="211"/>
      <c r="AQ341" s="211"/>
    </row>
    <row r="342" spans="1:43" s="96" customFormat="1" ht="15" customHeight="1" x14ac:dyDescent="0.25">
      <c r="A342" s="109"/>
      <c r="B342" s="109"/>
      <c r="C342" s="90" t="s">
        <v>1290</v>
      </c>
      <c r="D342" s="90" t="s">
        <v>121</v>
      </c>
      <c r="E342" s="109" t="s">
        <v>1532</v>
      </c>
      <c r="F342" s="109" t="s">
        <v>214</v>
      </c>
      <c r="G342" s="109" t="s">
        <v>219</v>
      </c>
      <c r="H342" s="109" t="s">
        <v>1485</v>
      </c>
      <c r="I342" s="109" t="s">
        <v>996</v>
      </c>
      <c r="J342" s="109" t="s">
        <v>1074</v>
      </c>
      <c r="K342" s="91" t="s">
        <v>267</v>
      </c>
      <c r="L342" s="109"/>
      <c r="M342" s="109" t="s">
        <v>1076</v>
      </c>
      <c r="N342" s="128" t="s">
        <v>1078</v>
      </c>
      <c r="O342" s="109" t="s">
        <v>1081</v>
      </c>
      <c r="P342" s="109" t="s">
        <v>1082</v>
      </c>
      <c r="Q342" s="98" t="s">
        <v>121</v>
      </c>
      <c r="R342" s="135">
        <v>41883</v>
      </c>
      <c r="S342" s="109" t="s">
        <v>1083</v>
      </c>
      <c r="T342" s="109" t="s">
        <v>1082</v>
      </c>
      <c r="U342" s="109"/>
      <c r="V342" s="135">
        <v>41792</v>
      </c>
      <c r="W342" s="111" t="s">
        <v>1077</v>
      </c>
      <c r="X342" s="109" t="s">
        <v>1089</v>
      </c>
      <c r="Y342" s="264">
        <v>42359</v>
      </c>
      <c r="Z342" s="212">
        <v>1</v>
      </c>
      <c r="AA342" s="212">
        <v>1</v>
      </c>
      <c r="AB342" s="212">
        <v>1</v>
      </c>
      <c r="AC342" s="212">
        <v>1</v>
      </c>
      <c r="AD342" s="212">
        <v>2</v>
      </c>
      <c r="AE342" s="212">
        <v>2</v>
      </c>
      <c r="AF342" s="335">
        <f t="shared" si="6"/>
        <v>0.4</v>
      </c>
      <c r="AG342" s="212" t="s">
        <v>2840</v>
      </c>
      <c r="AH342" s="212" t="s">
        <v>599</v>
      </c>
      <c r="AI342" s="212" t="s">
        <v>2454</v>
      </c>
      <c r="AJ342" s="212" t="s">
        <v>2843</v>
      </c>
      <c r="AK342" s="212" t="s">
        <v>3093</v>
      </c>
      <c r="AL342" s="212" t="s">
        <v>3036</v>
      </c>
      <c r="AM342" s="212" t="s">
        <v>3131</v>
      </c>
      <c r="AN342" s="212" t="s">
        <v>3130</v>
      </c>
      <c r="AO342" s="238" t="s">
        <v>2932</v>
      </c>
      <c r="AP342" s="211"/>
      <c r="AQ342" s="211"/>
    </row>
    <row r="343" spans="1:43" s="96" customFormat="1" ht="15" customHeight="1" x14ac:dyDescent="0.25">
      <c r="A343" s="109"/>
      <c r="B343" s="109"/>
      <c r="C343" s="90" t="s">
        <v>1291</v>
      </c>
      <c r="D343" s="90" t="s">
        <v>1504</v>
      </c>
      <c r="E343" s="109" t="s">
        <v>1532</v>
      </c>
      <c r="F343" s="109" t="s">
        <v>214</v>
      </c>
      <c r="G343" s="109" t="s">
        <v>219</v>
      </c>
      <c r="H343" s="109" t="s">
        <v>1485</v>
      </c>
      <c r="I343" s="109" t="s">
        <v>987</v>
      </c>
      <c r="J343" s="109" t="s">
        <v>1073</v>
      </c>
      <c r="K343" s="91" t="s">
        <v>267</v>
      </c>
      <c r="L343" s="109"/>
      <c r="M343" s="109" t="s">
        <v>1076</v>
      </c>
      <c r="N343" s="128" t="s">
        <v>1078</v>
      </c>
      <c r="O343" s="109" t="s">
        <v>1081</v>
      </c>
      <c r="P343" s="109" t="s">
        <v>1082</v>
      </c>
      <c r="Q343" s="98" t="s">
        <v>121</v>
      </c>
      <c r="R343" s="135">
        <v>41883</v>
      </c>
      <c r="S343" s="109" t="s">
        <v>1083</v>
      </c>
      <c r="T343" s="109" t="s">
        <v>1082</v>
      </c>
      <c r="U343" s="109"/>
      <c r="V343" s="135">
        <v>41792</v>
      </c>
      <c r="W343" s="111" t="s">
        <v>1077</v>
      </c>
      <c r="X343" s="109" t="s">
        <v>1089</v>
      </c>
      <c r="Y343" s="264">
        <v>42359</v>
      </c>
      <c r="Z343" s="212">
        <v>1</v>
      </c>
      <c r="AA343" s="212">
        <v>1</v>
      </c>
      <c r="AB343" s="212">
        <v>1</v>
      </c>
      <c r="AC343" s="212">
        <v>1</v>
      </c>
      <c r="AD343" s="212">
        <v>2</v>
      </c>
      <c r="AE343" s="212">
        <v>2</v>
      </c>
      <c r="AF343" s="335">
        <f t="shared" si="6"/>
        <v>0.4</v>
      </c>
      <c r="AG343" s="212" t="s">
        <v>2840</v>
      </c>
      <c r="AH343" s="212" t="s">
        <v>599</v>
      </c>
      <c r="AI343" s="212" t="s">
        <v>2454</v>
      </c>
      <c r="AJ343" s="212" t="s">
        <v>2843</v>
      </c>
      <c r="AK343" s="212" t="s">
        <v>3132</v>
      </c>
      <c r="AL343" s="212" t="s">
        <v>3122</v>
      </c>
      <c r="AM343" s="212" t="s">
        <v>3133</v>
      </c>
      <c r="AN343" s="212" t="s">
        <v>3134</v>
      </c>
      <c r="AO343" s="238" t="s">
        <v>2932</v>
      </c>
      <c r="AP343" s="211"/>
      <c r="AQ343" s="211"/>
    </row>
    <row r="344" spans="1:43" s="96" customFormat="1" ht="15" customHeight="1" x14ac:dyDescent="0.25">
      <c r="A344" s="109"/>
      <c r="B344" s="109"/>
      <c r="C344" s="90" t="s">
        <v>1302</v>
      </c>
      <c r="D344" s="90" t="s">
        <v>121</v>
      </c>
      <c r="E344" s="109" t="s">
        <v>1532</v>
      </c>
      <c r="F344" s="109" t="s">
        <v>214</v>
      </c>
      <c r="G344" s="109" t="s">
        <v>219</v>
      </c>
      <c r="H344" s="109" t="s">
        <v>1485</v>
      </c>
      <c r="I344" s="90" t="s">
        <v>1017</v>
      </c>
      <c r="J344" s="109" t="s">
        <v>1074</v>
      </c>
      <c r="K344" s="91" t="s">
        <v>267</v>
      </c>
      <c r="L344" s="109"/>
      <c r="M344" s="109" t="s">
        <v>1076</v>
      </c>
      <c r="N344" s="128" t="s">
        <v>1078</v>
      </c>
      <c r="O344" s="109" t="s">
        <v>1081</v>
      </c>
      <c r="P344" s="109" t="s">
        <v>1082</v>
      </c>
      <c r="Q344" s="98" t="s">
        <v>121</v>
      </c>
      <c r="R344" s="135">
        <v>41883</v>
      </c>
      <c r="S344" s="109" t="s">
        <v>1083</v>
      </c>
      <c r="T344" s="109" t="s">
        <v>1082</v>
      </c>
      <c r="U344" s="109"/>
      <c r="V344" s="135">
        <v>41792</v>
      </c>
      <c r="W344" s="111" t="s">
        <v>1077</v>
      </c>
      <c r="X344" s="109" t="s">
        <v>1089</v>
      </c>
      <c r="Y344" s="264">
        <v>42359</v>
      </c>
      <c r="Z344" s="212">
        <v>1</v>
      </c>
      <c r="AA344" s="212">
        <v>1</v>
      </c>
      <c r="AB344" s="212">
        <v>1</v>
      </c>
      <c r="AC344" s="212">
        <v>1</v>
      </c>
      <c r="AD344" s="212">
        <v>2</v>
      </c>
      <c r="AE344" s="212">
        <v>2</v>
      </c>
      <c r="AF344" s="335">
        <f t="shared" si="6"/>
        <v>0.4</v>
      </c>
      <c r="AG344" s="212" t="s">
        <v>2840</v>
      </c>
      <c r="AH344" s="212" t="s">
        <v>599</v>
      </c>
      <c r="AI344" s="212" t="s">
        <v>2454</v>
      </c>
      <c r="AJ344" s="212" t="s">
        <v>2841</v>
      </c>
      <c r="AK344" s="212" t="s">
        <v>3093</v>
      </c>
      <c r="AL344" s="212" t="s">
        <v>3122</v>
      </c>
      <c r="AM344" s="212" t="s">
        <v>3088</v>
      </c>
      <c r="AN344" s="212" t="s">
        <v>3137</v>
      </c>
      <c r="AO344" s="238" t="s">
        <v>2932</v>
      </c>
      <c r="AP344" s="211"/>
      <c r="AQ344" s="211"/>
    </row>
    <row r="345" spans="1:43" s="96" customFormat="1" ht="15" customHeight="1" x14ac:dyDescent="0.25">
      <c r="A345" s="109"/>
      <c r="B345" s="109"/>
      <c r="C345" s="90" t="s">
        <v>1303</v>
      </c>
      <c r="D345" s="90" t="s">
        <v>121</v>
      </c>
      <c r="E345" s="109" t="s">
        <v>1532</v>
      </c>
      <c r="F345" s="109" t="s">
        <v>214</v>
      </c>
      <c r="G345" s="109" t="s">
        <v>219</v>
      </c>
      <c r="H345" s="109" t="s">
        <v>1485</v>
      </c>
      <c r="I345" s="90" t="s">
        <v>1018</v>
      </c>
      <c r="J345" s="109" t="s">
        <v>1074</v>
      </c>
      <c r="K345" s="91" t="s">
        <v>267</v>
      </c>
      <c r="L345" s="109"/>
      <c r="M345" s="109" t="s">
        <v>1076</v>
      </c>
      <c r="N345" s="128" t="s">
        <v>1078</v>
      </c>
      <c r="O345" s="109" t="s">
        <v>1081</v>
      </c>
      <c r="P345" s="109" t="s">
        <v>1082</v>
      </c>
      <c r="Q345" s="98" t="s">
        <v>121</v>
      </c>
      <c r="R345" s="135">
        <v>41883</v>
      </c>
      <c r="S345" s="109" t="s">
        <v>1083</v>
      </c>
      <c r="T345" s="109" t="s">
        <v>1082</v>
      </c>
      <c r="U345" s="109"/>
      <c r="V345" s="135">
        <v>41792</v>
      </c>
      <c r="W345" s="111" t="s">
        <v>1077</v>
      </c>
      <c r="X345" s="109" t="s">
        <v>1089</v>
      </c>
      <c r="Y345" s="264">
        <v>42359</v>
      </c>
      <c r="Z345" s="212">
        <v>1</v>
      </c>
      <c r="AA345" s="212">
        <v>1</v>
      </c>
      <c r="AB345" s="212">
        <v>1</v>
      </c>
      <c r="AC345" s="212">
        <v>1</v>
      </c>
      <c r="AD345" s="212">
        <v>2</v>
      </c>
      <c r="AE345" s="212">
        <v>2</v>
      </c>
      <c r="AF345" s="335">
        <f t="shared" si="6"/>
        <v>0.4</v>
      </c>
      <c r="AG345" s="212" t="s">
        <v>2840</v>
      </c>
      <c r="AH345" s="212" t="s">
        <v>599</v>
      </c>
      <c r="AI345" s="212" t="s">
        <v>2454</v>
      </c>
      <c r="AJ345" s="212" t="s">
        <v>2841</v>
      </c>
      <c r="AK345" s="212" t="s">
        <v>3093</v>
      </c>
      <c r="AL345" s="212" t="s">
        <v>3122</v>
      </c>
      <c r="AM345" s="212" t="s">
        <v>3096</v>
      </c>
      <c r="AN345" s="212" t="s">
        <v>3138</v>
      </c>
      <c r="AO345" s="238" t="s">
        <v>2932</v>
      </c>
      <c r="AP345" s="211"/>
      <c r="AQ345" s="211"/>
    </row>
    <row r="346" spans="1:43" s="96" customFormat="1" ht="15" customHeight="1" x14ac:dyDescent="0.25">
      <c r="A346" s="109"/>
      <c r="B346" s="109"/>
      <c r="C346" s="90" t="s">
        <v>1305</v>
      </c>
      <c r="D346" s="90" t="s">
        <v>121</v>
      </c>
      <c r="E346" s="109" t="s">
        <v>1532</v>
      </c>
      <c r="F346" s="109" t="s">
        <v>214</v>
      </c>
      <c r="G346" s="109" t="s">
        <v>219</v>
      </c>
      <c r="H346" s="109" t="s">
        <v>1485</v>
      </c>
      <c r="I346" s="90" t="s">
        <v>1014</v>
      </c>
      <c r="J346" s="109" t="s">
        <v>1074</v>
      </c>
      <c r="K346" s="91" t="s">
        <v>267</v>
      </c>
      <c r="L346" s="109"/>
      <c r="M346" s="109" t="s">
        <v>1076</v>
      </c>
      <c r="N346" s="128" t="s">
        <v>1078</v>
      </c>
      <c r="O346" s="109" t="s">
        <v>1081</v>
      </c>
      <c r="P346" s="109" t="s">
        <v>1082</v>
      </c>
      <c r="Q346" s="98" t="s">
        <v>121</v>
      </c>
      <c r="R346" s="135">
        <v>41883</v>
      </c>
      <c r="S346" s="109" t="s">
        <v>1083</v>
      </c>
      <c r="T346" s="109" t="s">
        <v>1082</v>
      </c>
      <c r="U346" s="109"/>
      <c r="V346" s="135">
        <v>41792</v>
      </c>
      <c r="W346" s="111" t="s">
        <v>1077</v>
      </c>
      <c r="X346" s="109" t="s">
        <v>1089</v>
      </c>
      <c r="Y346" s="264">
        <v>42359</v>
      </c>
      <c r="Z346" s="212">
        <v>1</v>
      </c>
      <c r="AA346" s="212">
        <v>1</v>
      </c>
      <c r="AB346" s="212">
        <v>1</v>
      </c>
      <c r="AC346" s="212">
        <v>1</v>
      </c>
      <c r="AD346" s="212">
        <v>2</v>
      </c>
      <c r="AE346" s="212">
        <v>0.6</v>
      </c>
      <c r="AF346" s="335">
        <f t="shared" si="6"/>
        <v>0.12</v>
      </c>
      <c r="AG346" s="212" t="s">
        <v>2840</v>
      </c>
      <c r="AH346" s="212" t="s">
        <v>599</v>
      </c>
      <c r="AI346" s="212" t="s">
        <v>2454</v>
      </c>
      <c r="AJ346" s="212" t="s">
        <v>2841</v>
      </c>
      <c r="AK346" s="212" t="s">
        <v>3102</v>
      </c>
      <c r="AL346" s="212" t="s">
        <v>3087</v>
      </c>
      <c r="AM346" s="212" t="s">
        <v>3103</v>
      </c>
      <c r="AN346" s="212"/>
      <c r="AO346" s="238" t="s">
        <v>2937</v>
      </c>
      <c r="AP346" s="211"/>
      <c r="AQ346" s="211"/>
    </row>
    <row r="347" spans="1:43" s="96" customFormat="1" ht="15" customHeight="1" x14ac:dyDescent="0.25">
      <c r="A347" s="109"/>
      <c r="B347" s="109"/>
      <c r="C347" s="90" t="s">
        <v>1306</v>
      </c>
      <c r="D347" s="90" t="s">
        <v>121</v>
      </c>
      <c r="E347" s="109" t="s">
        <v>1532</v>
      </c>
      <c r="F347" s="109" t="s">
        <v>214</v>
      </c>
      <c r="G347" s="109" t="s">
        <v>219</v>
      </c>
      <c r="H347" s="109" t="s">
        <v>1485</v>
      </c>
      <c r="I347" s="90" t="s">
        <v>1023</v>
      </c>
      <c r="J347" s="109" t="s">
        <v>1074</v>
      </c>
      <c r="K347" s="91" t="s">
        <v>267</v>
      </c>
      <c r="L347" s="109"/>
      <c r="M347" s="109" t="s">
        <v>1076</v>
      </c>
      <c r="N347" s="128" t="s">
        <v>1078</v>
      </c>
      <c r="O347" s="109" t="s">
        <v>1081</v>
      </c>
      <c r="P347" s="109" t="s">
        <v>1082</v>
      </c>
      <c r="Q347" s="98" t="s">
        <v>121</v>
      </c>
      <c r="R347" s="135">
        <v>41883</v>
      </c>
      <c r="S347" s="109" t="s">
        <v>1083</v>
      </c>
      <c r="T347" s="109" t="s">
        <v>1082</v>
      </c>
      <c r="U347" s="109"/>
      <c r="V347" s="135">
        <v>41792</v>
      </c>
      <c r="W347" s="111" t="s">
        <v>1077</v>
      </c>
      <c r="X347" s="109" t="s">
        <v>1089</v>
      </c>
      <c r="Y347" s="264">
        <v>42359</v>
      </c>
      <c r="Z347" s="212">
        <v>1</v>
      </c>
      <c r="AA347" s="212">
        <v>1</v>
      </c>
      <c r="AB347" s="212">
        <v>1</v>
      </c>
      <c r="AC347" s="212">
        <v>1</v>
      </c>
      <c r="AD347" s="212">
        <v>2</v>
      </c>
      <c r="AE347" s="212">
        <v>2</v>
      </c>
      <c r="AF347" s="335">
        <f t="shared" si="6"/>
        <v>0.4</v>
      </c>
      <c r="AG347" s="212" t="s">
        <v>2840</v>
      </c>
      <c r="AH347" s="212" t="s">
        <v>599</v>
      </c>
      <c r="AI347" s="212" t="s">
        <v>2454</v>
      </c>
      <c r="AJ347" s="212" t="s">
        <v>2841</v>
      </c>
      <c r="AK347" s="212" t="s">
        <v>3093</v>
      </c>
      <c r="AL347" s="212" t="s">
        <v>3122</v>
      </c>
      <c r="AM347" s="212" t="s">
        <v>3088</v>
      </c>
      <c r="AN347" s="238" t="s">
        <v>3140</v>
      </c>
      <c r="AO347" s="238" t="s">
        <v>2932</v>
      </c>
      <c r="AP347" s="211"/>
      <c r="AQ347" s="211"/>
    </row>
    <row r="348" spans="1:43" s="96" customFormat="1" ht="15" customHeight="1" x14ac:dyDescent="0.25">
      <c r="A348" s="90"/>
      <c r="B348" s="90"/>
      <c r="C348" s="90" t="s">
        <v>1326</v>
      </c>
      <c r="D348" s="90" t="s">
        <v>121</v>
      </c>
      <c r="E348" s="90" t="s">
        <v>1532</v>
      </c>
      <c r="F348" s="90" t="s">
        <v>759</v>
      </c>
      <c r="G348" s="90" t="s">
        <v>757</v>
      </c>
      <c r="H348" s="90" t="s">
        <v>1494</v>
      </c>
      <c r="I348" s="90" t="s">
        <v>966</v>
      </c>
      <c r="J348" s="90" t="s">
        <v>1069</v>
      </c>
      <c r="K348" s="90" t="s">
        <v>269</v>
      </c>
      <c r="L348" s="90"/>
      <c r="M348" s="90" t="s">
        <v>1076</v>
      </c>
      <c r="N348" s="291" t="s">
        <v>1078</v>
      </c>
      <c r="O348" s="90" t="s">
        <v>1079</v>
      </c>
      <c r="P348" s="90" t="s">
        <v>1082</v>
      </c>
      <c r="Q348" s="98" t="s">
        <v>121</v>
      </c>
      <c r="R348" s="106">
        <v>41883</v>
      </c>
      <c r="S348" s="90" t="s">
        <v>1083</v>
      </c>
      <c r="T348" s="90" t="s">
        <v>1082</v>
      </c>
      <c r="U348" s="90"/>
      <c r="V348" s="106">
        <v>41792</v>
      </c>
      <c r="W348" s="111" t="s">
        <v>1077</v>
      </c>
      <c r="X348" s="90" t="s">
        <v>1089</v>
      </c>
      <c r="Y348" s="292">
        <v>42359</v>
      </c>
      <c r="Z348" s="212">
        <v>1</v>
      </c>
      <c r="AA348" s="212">
        <v>1</v>
      </c>
      <c r="AB348" s="212">
        <v>1</v>
      </c>
      <c r="AC348" s="212">
        <v>1</v>
      </c>
      <c r="AD348" s="212">
        <v>2</v>
      </c>
      <c r="AE348" s="212">
        <v>2</v>
      </c>
      <c r="AF348" s="335">
        <f t="shared" si="6"/>
        <v>0.4</v>
      </c>
      <c r="AG348" s="212" t="s">
        <v>2840</v>
      </c>
      <c r="AH348" s="212"/>
      <c r="AI348" s="212" t="s">
        <v>2454</v>
      </c>
      <c r="AJ348" s="212" t="s">
        <v>3148</v>
      </c>
      <c r="AK348" s="212" t="s">
        <v>3149</v>
      </c>
      <c r="AL348" s="212" t="s">
        <v>3150</v>
      </c>
      <c r="AM348" s="212" t="s">
        <v>3146</v>
      </c>
      <c r="AN348" s="212" t="s">
        <v>3147</v>
      </c>
      <c r="AO348" s="238" t="s">
        <v>2932</v>
      </c>
      <c r="AP348" s="211"/>
      <c r="AQ348" s="211"/>
    </row>
    <row r="349" spans="1:43" s="96" customFormat="1" ht="15" customHeight="1" x14ac:dyDescent="0.25">
      <c r="A349" s="90"/>
      <c r="B349" s="90"/>
      <c r="C349" s="90" t="s">
        <v>1327</v>
      </c>
      <c r="D349" s="90" t="s">
        <v>121</v>
      </c>
      <c r="E349" s="90" t="s">
        <v>1532</v>
      </c>
      <c r="F349" s="90" t="s">
        <v>759</v>
      </c>
      <c r="G349" s="90" t="s">
        <v>757</v>
      </c>
      <c r="H349" s="90" t="s">
        <v>1494</v>
      </c>
      <c r="I349" s="90" t="s">
        <v>964</v>
      </c>
      <c r="J349" s="90" t="s">
        <v>1069</v>
      </c>
      <c r="K349" s="90" t="s">
        <v>269</v>
      </c>
      <c r="L349" s="90"/>
      <c r="M349" s="90" t="s">
        <v>1076</v>
      </c>
      <c r="N349" s="291" t="s">
        <v>1078</v>
      </c>
      <c r="O349" s="90" t="s">
        <v>1079</v>
      </c>
      <c r="P349" s="90" t="s">
        <v>1082</v>
      </c>
      <c r="Q349" s="98" t="s">
        <v>121</v>
      </c>
      <c r="R349" s="106">
        <v>41883</v>
      </c>
      <c r="S349" s="90" t="s">
        <v>1083</v>
      </c>
      <c r="T349" s="90" t="s">
        <v>1082</v>
      </c>
      <c r="U349" s="90"/>
      <c r="V349" s="106">
        <v>41792</v>
      </c>
      <c r="W349" s="111" t="s">
        <v>1077</v>
      </c>
      <c r="X349" s="90" t="s">
        <v>1089</v>
      </c>
      <c r="Y349" s="292">
        <v>42359</v>
      </c>
      <c r="Z349" s="212">
        <v>1</v>
      </c>
      <c r="AA349" s="212">
        <v>1</v>
      </c>
      <c r="AB349" s="212">
        <v>1</v>
      </c>
      <c r="AC349" s="212">
        <v>1</v>
      </c>
      <c r="AD349" s="212">
        <v>2</v>
      </c>
      <c r="AE349" s="212">
        <v>2</v>
      </c>
      <c r="AF349" s="335">
        <f t="shared" si="6"/>
        <v>0.4</v>
      </c>
      <c r="AG349" s="212" t="s">
        <v>2840</v>
      </c>
      <c r="AH349" s="238"/>
      <c r="AI349" s="212" t="s">
        <v>2454</v>
      </c>
      <c r="AJ349" s="212" t="s">
        <v>3148</v>
      </c>
      <c r="AK349" s="212" t="s">
        <v>3149</v>
      </c>
      <c r="AL349" s="212" t="s">
        <v>3150</v>
      </c>
      <c r="AM349" s="212" t="s">
        <v>3151</v>
      </c>
      <c r="AN349" s="212" t="s">
        <v>3152</v>
      </c>
      <c r="AO349" s="238" t="s">
        <v>2932</v>
      </c>
      <c r="AP349" s="211"/>
      <c r="AQ349" s="211"/>
    </row>
    <row r="350" spans="1:43" s="96" customFormat="1" ht="15" customHeight="1" x14ac:dyDescent="0.25">
      <c r="A350" s="90"/>
      <c r="B350" s="90"/>
      <c r="C350" s="90" t="s">
        <v>1328</v>
      </c>
      <c r="D350" s="90" t="s">
        <v>121</v>
      </c>
      <c r="E350" s="90" t="s">
        <v>1532</v>
      </c>
      <c r="F350" s="90" t="s">
        <v>759</v>
      </c>
      <c r="G350" s="90" t="s">
        <v>757</v>
      </c>
      <c r="H350" s="90" t="s">
        <v>1494</v>
      </c>
      <c r="I350" s="90" t="s">
        <v>963</v>
      </c>
      <c r="J350" s="90" t="s">
        <v>1069</v>
      </c>
      <c r="K350" s="90" t="s">
        <v>269</v>
      </c>
      <c r="L350" s="90"/>
      <c r="M350" s="90" t="s">
        <v>1076</v>
      </c>
      <c r="N350" s="291" t="s">
        <v>1078</v>
      </c>
      <c r="O350" s="90" t="s">
        <v>1079</v>
      </c>
      <c r="P350" s="90" t="s">
        <v>1082</v>
      </c>
      <c r="Q350" s="98" t="s">
        <v>121</v>
      </c>
      <c r="R350" s="106">
        <v>41883</v>
      </c>
      <c r="S350" s="90" t="s">
        <v>1083</v>
      </c>
      <c r="T350" s="90" t="s">
        <v>1082</v>
      </c>
      <c r="U350" s="90"/>
      <c r="V350" s="106">
        <v>41792</v>
      </c>
      <c r="W350" s="111" t="s">
        <v>1077</v>
      </c>
      <c r="X350" s="90" t="s">
        <v>1089</v>
      </c>
      <c r="Y350" s="292">
        <v>42359</v>
      </c>
      <c r="Z350" s="212">
        <v>1</v>
      </c>
      <c r="AA350" s="212">
        <v>1</v>
      </c>
      <c r="AB350" s="212">
        <v>1</v>
      </c>
      <c r="AC350" s="212">
        <v>1</v>
      </c>
      <c r="AD350" s="212">
        <v>2</v>
      </c>
      <c r="AE350" s="212">
        <v>2</v>
      </c>
      <c r="AF350" s="335">
        <f t="shared" si="6"/>
        <v>0.4</v>
      </c>
      <c r="AG350" s="212" t="s">
        <v>2840</v>
      </c>
      <c r="AH350" s="238"/>
      <c r="AI350" s="212" t="s">
        <v>2454</v>
      </c>
      <c r="AJ350" s="212" t="s">
        <v>3148</v>
      </c>
      <c r="AK350" s="212" t="s">
        <v>3149</v>
      </c>
      <c r="AL350" s="212" t="s">
        <v>3150</v>
      </c>
      <c r="AM350" s="212" t="s">
        <v>3155</v>
      </c>
      <c r="AN350" s="212" t="s">
        <v>3156</v>
      </c>
      <c r="AO350" s="238" t="s">
        <v>2932</v>
      </c>
      <c r="AP350" s="211"/>
      <c r="AQ350" s="211"/>
    </row>
    <row r="351" spans="1:43" s="96" customFormat="1" ht="15" customHeight="1" x14ac:dyDescent="0.25">
      <c r="A351" s="90"/>
      <c r="B351" s="90"/>
      <c r="C351" s="90" t="s">
        <v>1329</v>
      </c>
      <c r="D351" s="90" t="s">
        <v>121</v>
      </c>
      <c r="E351" s="90" t="s">
        <v>1532</v>
      </c>
      <c r="F351" s="90" t="s">
        <v>759</v>
      </c>
      <c r="G351" s="90" t="s">
        <v>757</v>
      </c>
      <c r="H351" s="90" t="s">
        <v>1494</v>
      </c>
      <c r="I351" s="90" t="s">
        <v>962</v>
      </c>
      <c r="J351" s="90" t="s">
        <v>1069</v>
      </c>
      <c r="K351" s="90" t="s">
        <v>269</v>
      </c>
      <c r="L351" s="90"/>
      <c r="M351" s="90" t="s">
        <v>1076</v>
      </c>
      <c r="N351" s="291" t="s">
        <v>1078</v>
      </c>
      <c r="O351" s="90" t="s">
        <v>1079</v>
      </c>
      <c r="P351" s="90" t="s">
        <v>1082</v>
      </c>
      <c r="Q351" s="98" t="s">
        <v>121</v>
      </c>
      <c r="R351" s="106">
        <v>41883</v>
      </c>
      <c r="S351" s="90" t="s">
        <v>1083</v>
      </c>
      <c r="T351" s="90" t="s">
        <v>1082</v>
      </c>
      <c r="U351" s="90"/>
      <c r="V351" s="106">
        <v>41792</v>
      </c>
      <c r="W351" s="111" t="s">
        <v>1077</v>
      </c>
      <c r="X351" s="90" t="s">
        <v>1089</v>
      </c>
      <c r="Y351" s="292">
        <v>42359</v>
      </c>
      <c r="Z351" s="212">
        <v>1</v>
      </c>
      <c r="AA351" s="212">
        <v>1</v>
      </c>
      <c r="AB351" s="212">
        <v>1</v>
      </c>
      <c r="AC351" s="212">
        <v>1</v>
      </c>
      <c r="AD351" s="212">
        <v>2</v>
      </c>
      <c r="AE351" s="212">
        <v>2</v>
      </c>
      <c r="AF351" s="335">
        <f t="shared" si="6"/>
        <v>0.4</v>
      </c>
      <c r="AG351" s="212" t="s">
        <v>2840</v>
      </c>
      <c r="AH351" s="238"/>
      <c r="AI351" s="212" t="s">
        <v>2454</v>
      </c>
      <c r="AJ351" s="212" t="s">
        <v>3148</v>
      </c>
      <c r="AK351" s="212" t="s">
        <v>3149</v>
      </c>
      <c r="AL351" s="212" t="s">
        <v>3150</v>
      </c>
      <c r="AM351" s="212" t="s">
        <v>3157</v>
      </c>
      <c r="AN351" s="212" t="s">
        <v>3277</v>
      </c>
      <c r="AO351" s="238" t="s">
        <v>2932</v>
      </c>
      <c r="AP351" s="211"/>
      <c r="AQ351" s="211"/>
    </row>
    <row r="352" spans="1:43" s="96" customFormat="1" ht="15" customHeight="1" x14ac:dyDescent="0.25">
      <c r="A352" s="90"/>
      <c r="B352" s="90"/>
      <c r="C352" s="90" t="s">
        <v>1331</v>
      </c>
      <c r="D352" s="90" t="s">
        <v>121</v>
      </c>
      <c r="E352" s="90" t="s">
        <v>1532</v>
      </c>
      <c r="F352" s="90" t="s">
        <v>759</v>
      </c>
      <c r="G352" s="90" t="s">
        <v>757</v>
      </c>
      <c r="H352" s="90" t="s">
        <v>1494</v>
      </c>
      <c r="I352" s="90" t="s">
        <v>965</v>
      </c>
      <c r="J352" s="90" t="s">
        <v>1069</v>
      </c>
      <c r="K352" s="90" t="s">
        <v>269</v>
      </c>
      <c r="L352" s="90"/>
      <c r="M352" s="90" t="s">
        <v>1076</v>
      </c>
      <c r="N352" s="291" t="s">
        <v>1078</v>
      </c>
      <c r="O352" s="90" t="s">
        <v>1079</v>
      </c>
      <c r="P352" s="90" t="s">
        <v>1082</v>
      </c>
      <c r="Q352" s="98" t="s">
        <v>121</v>
      </c>
      <c r="R352" s="106">
        <v>41883</v>
      </c>
      <c r="S352" s="90" t="s">
        <v>1083</v>
      </c>
      <c r="T352" s="90" t="s">
        <v>1082</v>
      </c>
      <c r="U352" s="90"/>
      <c r="V352" s="106">
        <v>41792</v>
      </c>
      <c r="W352" s="111" t="s">
        <v>1077</v>
      </c>
      <c r="X352" s="90" t="s">
        <v>1089</v>
      </c>
      <c r="Y352" s="292">
        <v>42359</v>
      </c>
      <c r="Z352" s="212">
        <v>1</v>
      </c>
      <c r="AA352" s="212">
        <v>1</v>
      </c>
      <c r="AB352" s="212">
        <v>1</v>
      </c>
      <c r="AC352" s="212">
        <v>1</v>
      </c>
      <c r="AD352" s="212">
        <v>2</v>
      </c>
      <c r="AE352" s="212">
        <v>2</v>
      </c>
      <c r="AF352" s="335">
        <f t="shared" si="6"/>
        <v>0.4</v>
      </c>
      <c r="AG352" s="212" t="s">
        <v>2840</v>
      </c>
      <c r="AH352" s="238"/>
      <c r="AI352" s="212" t="s">
        <v>2454</v>
      </c>
      <c r="AJ352" s="212" t="s">
        <v>3148</v>
      </c>
      <c r="AK352" s="212" t="s">
        <v>3149</v>
      </c>
      <c r="AL352" s="212" t="s">
        <v>3150</v>
      </c>
      <c r="AM352" s="212" t="s">
        <v>3153</v>
      </c>
      <c r="AN352" s="212" t="s">
        <v>3154</v>
      </c>
      <c r="AO352" s="238" t="s">
        <v>2932</v>
      </c>
      <c r="AP352" s="211"/>
      <c r="AQ352" s="211"/>
    </row>
    <row r="353" spans="1:43" s="96" customFormat="1" ht="15" customHeight="1" x14ac:dyDescent="0.25">
      <c r="A353" s="109"/>
      <c r="B353" s="109"/>
      <c r="C353" s="90" t="s">
        <v>1332</v>
      </c>
      <c r="D353" s="90" t="s">
        <v>121</v>
      </c>
      <c r="E353" s="109" t="s">
        <v>1532</v>
      </c>
      <c r="F353" s="109" t="s">
        <v>759</v>
      </c>
      <c r="G353" s="109" t="s">
        <v>758</v>
      </c>
      <c r="H353" s="109" t="s">
        <v>1491</v>
      </c>
      <c r="I353" s="90" t="s">
        <v>980</v>
      </c>
      <c r="J353" s="109" t="s">
        <v>1071</v>
      </c>
      <c r="K353" s="109" t="s">
        <v>268</v>
      </c>
      <c r="L353" s="109"/>
      <c r="M353" s="109" t="s">
        <v>1076</v>
      </c>
      <c r="N353" s="128" t="s">
        <v>1078</v>
      </c>
      <c r="O353" s="109" t="s">
        <v>1081</v>
      </c>
      <c r="P353" s="109" t="s">
        <v>1082</v>
      </c>
      <c r="Q353" s="98" t="s">
        <v>121</v>
      </c>
      <c r="R353" s="135">
        <v>41883</v>
      </c>
      <c r="S353" s="109" t="s">
        <v>1083</v>
      </c>
      <c r="T353" s="109" t="s">
        <v>1082</v>
      </c>
      <c r="U353" s="109"/>
      <c r="V353" s="135">
        <v>41792</v>
      </c>
      <c r="W353" s="111" t="s">
        <v>1077</v>
      </c>
      <c r="X353" s="109" t="s">
        <v>1089</v>
      </c>
      <c r="Y353" s="264">
        <v>42359</v>
      </c>
      <c r="Z353" s="212">
        <v>1</v>
      </c>
      <c r="AA353" s="212">
        <v>1</v>
      </c>
      <c r="AB353" s="212">
        <v>1</v>
      </c>
      <c r="AC353" s="212">
        <v>1</v>
      </c>
      <c r="AD353" s="212">
        <v>2</v>
      </c>
      <c r="AE353" s="212">
        <v>2</v>
      </c>
      <c r="AF353" s="335">
        <f t="shared" si="6"/>
        <v>0.4</v>
      </c>
      <c r="AG353" s="212" t="s">
        <v>2840</v>
      </c>
      <c r="AH353" s="212"/>
      <c r="AI353" s="212" t="s">
        <v>2454</v>
      </c>
      <c r="AJ353" s="212" t="s">
        <v>2841</v>
      </c>
      <c r="AK353" s="212" t="s">
        <v>3160</v>
      </c>
      <c r="AL353" s="212" t="s">
        <v>3036</v>
      </c>
      <c r="AM353" s="212" t="s">
        <v>3158</v>
      </c>
      <c r="AN353" s="212" t="s">
        <v>3159</v>
      </c>
      <c r="AO353" s="238" t="s">
        <v>2932</v>
      </c>
      <c r="AP353" s="211"/>
      <c r="AQ353" s="211"/>
    </row>
    <row r="354" spans="1:43" s="96" customFormat="1" ht="15" customHeight="1" x14ac:dyDescent="0.25">
      <c r="A354" s="109"/>
      <c r="B354" s="109"/>
      <c r="C354" s="90" t="s">
        <v>1333</v>
      </c>
      <c r="D354" s="90" t="s">
        <v>121</v>
      </c>
      <c r="E354" s="109" t="s">
        <v>1532</v>
      </c>
      <c r="F354" s="109" t="s">
        <v>759</v>
      </c>
      <c r="G354" s="109" t="s">
        <v>758</v>
      </c>
      <c r="H354" s="109" t="s">
        <v>1491</v>
      </c>
      <c r="I354" s="90" t="s">
        <v>967</v>
      </c>
      <c r="J354" s="109" t="s">
        <v>1068</v>
      </c>
      <c r="K354" s="109" t="s">
        <v>269</v>
      </c>
      <c r="L354" s="109"/>
      <c r="M354" s="109" t="s">
        <v>1076</v>
      </c>
      <c r="N354" s="128" t="s">
        <v>1078</v>
      </c>
      <c r="O354" s="109" t="s">
        <v>1079</v>
      </c>
      <c r="P354" s="109" t="s">
        <v>1082</v>
      </c>
      <c r="Q354" s="98" t="s">
        <v>121</v>
      </c>
      <c r="R354" s="135">
        <v>41883</v>
      </c>
      <c r="S354" s="109" t="s">
        <v>1083</v>
      </c>
      <c r="T354" s="109" t="s">
        <v>1082</v>
      </c>
      <c r="U354" s="109"/>
      <c r="V354" s="135">
        <v>41792</v>
      </c>
      <c r="W354" s="111" t="s">
        <v>1077</v>
      </c>
      <c r="X354" s="109" t="s">
        <v>1089</v>
      </c>
      <c r="Y354" s="264">
        <v>42359</v>
      </c>
      <c r="Z354" s="212">
        <v>1</v>
      </c>
      <c r="AA354" s="212">
        <v>1</v>
      </c>
      <c r="AB354" s="212">
        <v>1</v>
      </c>
      <c r="AC354" s="212">
        <v>1</v>
      </c>
      <c r="AD354" s="212">
        <v>2</v>
      </c>
      <c r="AE354" s="212">
        <v>2</v>
      </c>
      <c r="AF354" s="335">
        <f t="shared" si="6"/>
        <v>0.4</v>
      </c>
      <c r="AG354" s="212" t="s">
        <v>2840</v>
      </c>
      <c r="AH354" s="212"/>
      <c r="AI354" s="212" t="s">
        <v>2454</v>
      </c>
      <c r="AJ354" s="212" t="s">
        <v>3148</v>
      </c>
      <c r="AK354" s="212" t="s">
        <v>3149</v>
      </c>
      <c r="AL354" s="212" t="s">
        <v>3150</v>
      </c>
      <c r="AM354" s="212" t="s">
        <v>3161</v>
      </c>
      <c r="AN354" s="212" t="s">
        <v>3162</v>
      </c>
      <c r="AO354" s="238" t="s">
        <v>2932</v>
      </c>
      <c r="AP354" s="211"/>
      <c r="AQ354" s="211"/>
    </row>
    <row r="355" spans="1:43" s="96" customFormat="1" ht="15" customHeight="1" x14ac:dyDescent="0.25">
      <c r="A355" s="109"/>
      <c r="B355" s="109"/>
      <c r="C355" s="90" t="s">
        <v>1334</v>
      </c>
      <c r="D355" s="90" t="s">
        <v>121</v>
      </c>
      <c r="E355" s="109" t="s">
        <v>1532</v>
      </c>
      <c r="F355" s="109" t="s">
        <v>759</v>
      </c>
      <c r="G355" s="109" t="s">
        <v>758</v>
      </c>
      <c r="H355" s="109" t="s">
        <v>1491</v>
      </c>
      <c r="I355" s="90" t="s">
        <v>970</v>
      </c>
      <c r="J355" s="109" t="s">
        <v>1068</v>
      </c>
      <c r="K355" s="109" t="s">
        <v>269</v>
      </c>
      <c r="L355" s="109"/>
      <c r="M355" s="109" t="s">
        <v>1076</v>
      </c>
      <c r="N355" s="128" t="s">
        <v>1078</v>
      </c>
      <c r="O355" s="109" t="s">
        <v>1079</v>
      </c>
      <c r="P355" s="109" t="s">
        <v>1082</v>
      </c>
      <c r="Q355" s="98" t="s">
        <v>121</v>
      </c>
      <c r="R355" s="135">
        <v>41883</v>
      </c>
      <c r="S355" s="109" t="s">
        <v>1083</v>
      </c>
      <c r="T355" s="109" t="s">
        <v>1082</v>
      </c>
      <c r="U355" s="109"/>
      <c r="V355" s="135">
        <v>41792</v>
      </c>
      <c r="W355" s="111" t="s">
        <v>1077</v>
      </c>
      <c r="X355" s="109" t="s">
        <v>1089</v>
      </c>
      <c r="Y355" s="264">
        <v>42359</v>
      </c>
      <c r="Z355" s="212">
        <v>1</v>
      </c>
      <c r="AA355" s="212">
        <v>1</v>
      </c>
      <c r="AB355" s="212">
        <v>1</v>
      </c>
      <c r="AC355" s="212">
        <v>1</v>
      </c>
      <c r="AD355" s="212">
        <v>2</v>
      </c>
      <c r="AE355" s="212">
        <v>2</v>
      </c>
      <c r="AF355" s="335">
        <f t="shared" si="6"/>
        <v>0.4</v>
      </c>
      <c r="AG355" s="212" t="s">
        <v>2840</v>
      </c>
      <c r="AH355" s="212"/>
      <c r="AI355" s="212" t="s">
        <v>2454</v>
      </c>
      <c r="AJ355" s="212" t="s">
        <v>3148</v>
      </c>
      <c r="AK355" s="212" t="s">
        <v>3149</v>
      </c>
      <c r="AL355" s="212" t="s">
        <v>3150</v>
      </c>
      <c r="AM355" s="212" t="s">
        <v>3163</v>
      </c>
      <c r="AN355" s="212" t="s">
        <v>3164</v>
      </c>
      <c r="AO355" s="238" t="s">
        <v>2932</v>
      </c>
      <c r="AP355" s="211"/>
      <c r="AQ355" s="211"/>
    </row>
    <row r="356" spans="1:43" s="96" customFormat="1" ht="15" customHeight="1" x14ac:dyDescent="0.25">
      <c r="A356" s="109"/>
      <c r="B356" s="109"/>
      <c r="C356" s="90" t="s">
        <v>1338</v>
      </c>
      <c r="D356" s="90" t="s">
        <v>121</v>
      </c>
      <c r="E356" s="109" t="s">
        <v>1532</v>
      </c>
      <c r="F356" s="109" t="s">
        <v>759</v>
      </c>
      <c r="G356" s="109" t="s">
        <v>758</v>
      </c>
      <c r="H356" s="109" t="s">
        <v>1491</v>
      </c>
      <c r="I356" s="90" t="s">
        <v>971</v>
      </c>
      <c r="J356" s="109" t="s">
        <v>1068</v>
      </c>
      <c r="K356" s="109" t="s">
        <v>269</v>
      </c>
      <c r="L356" s="109"/>
      <c r="M356" s="109" t="s">
        <v>1076</v>
      </c>
      <c r="N356" s="128" t="s">
        <v>1078</v>
      </c>
      <c r="O356" s="109" t="s">
        <v>1079</v>
      </c>
      <c r="P356" s="109" t="s">
        <v>1082</v>
      </c>
      <c r="Q356" s="98" t="s">
        <v>121</v>
      </c>
      <c r="R356" s="135">
        <v>41883</v>
      </c>
      <c r="S356" s="109" t="s">
        <v>1083</v>
      </c>
      <c r="T356" s="109" t="s">
        <v>1082</v>
      </c>
      <c r="U356" s="109"/>
      <c r="V356" s="135">
        <v>41792</v>
      </c>
      <c r="W356" s="111" t="s">
        <v>1077</v>
      </c>
      <c r="X356" s="109" t="s">
        <v>1089</v>
      </c>
      <c r="Y356" s="264">
        <v>42359</v>
      </c>
      <c r="Z356" s="212">
        <v>1</v>
      </c>
      <c r="AA356" s="212">
        <v>1</v>
      </c>
      <c r="AB356" s="212">
        <v>1</v>
      </c>
      <c r="AC356" s="212">
        <v>1</v>
      </c>
      <c r="AD356" s="212">
        <v>2</v>
      </c>
      <c r="AE356" s="212">
        <v>2</v>
      </c>
      <c r="AF356" s="335">
        <f t="shared" si="6"/>
        <v>0.4</v>
      </c>
      <c r="AG356" s="212" t="s">
        <v>2840</v>
      </c>
      <c r="AH356" s="212"/>
      <c r="AI356" s="212" t="s">
        <v>2454</v>
      </c>
      <c r="AJ356" s="212" t="s">
        <v>3148</v>
      </c>
      <c r="AK356" s="212" t="s">
        <v>3149</v>
      </c>
      <c r="AL356" s="212" t="s">
        <v>3150</v>
      </c>
      <c r="AM356" s="212" t="s">
        <v>3166</v>
      </c>
      <c r="AN356" s="212" t="s">
        <v>3167</v>
      </c>
      <c r="AO356" s="238" t="s">
        <v>2932</v>
      </c>
      <c r="AP356" s="211"/>
      <c r="AQ356" s="211"/>
    </row>
    <row r="357" spans="1:43" s="96" customFormat="1" ht="15" customHeight="1" x14ac:dyDescent="0.25">
      <c r="A357" s="109"/>
      <c r="B357" s="109"/>
      <c r="C357" s="90" t="s">
        <v>1339</v>
      </c>
      <c r="D357" s="90" t="s">
        <v>121</v>
      </c>
      <c r="E357" s="109" t="s">
        <v>1532</v>
      </c>
      <c r="F357" s="109" t="s">
        <v>759</v>
      </c>
      <c r="G357" s="109" t="s">
        <v>758</v>
      </c>
      <c r="H357" s="109" t="s">
        <v>1491</v>
      </c>
      <c r="I357" s="90" t="s">
        <v>981</v>
      </c>
      <c r="J357" s="109" t="s">
        <v>1068</v>
      </c>
      <c r="K357" s="99" t="s">
        <v>267</v>
      </c>
      <c r="L357" s="109"/>
      <c r="M357" s="109" t="s">
        <v>1076</v>
      </c>
      <c r="N357" s="128" t="s">
        <v>1078</v>
      </c>
      <c r="O357" s="109" t="s">
        <v>1081</v>
      </c>
      <c r="P357" s="109" t="s">
        <v>1082</v>
      </c>
      <c r="Q357" s="98" t="s">
        <v>121</v>
      </c>
      <c r="R357" s="135">
        <v>41883</v>
      </c>
      <c r="S357" s="109" t="s">
        <v>1083</v>
      </c>
      <c r="T357" s="109" t="s">
        <v>1082</v>
      </c>
      <c r="U357" s="109"/>
      <c r="V357" s="135">
        <v>41792</v>
      </c>
      <c r="W357" s="111" t="s">
        <v>1077</v>
      </c>
      <c r="X357" s="109" t="s">
        <v>1089</v>
      </c>
      <c r="Y357" s="264">
        <v>42359</v>
      </c>
      <c r="Z357" s="212">
        <v>1</v>
      </c>
      <c r="AA357" s="212">
        <v>1</v>
      </c>
      <c r="AB357" s="212">
        <v>1</v>
      </c>
      <c r="AC357" s="212">
        <v>1</v>
      </c>
      <c r="AD357" s="212">
        <v>2</v>
      </c>
      <c r="AE357" s="212">
        <v>2</v>
      </c>
      <c r="AF357" s="335">
        <f t="shared" si="6"/>
        <v>0.4</v>
      </c>
      <c r="AG357" s="212" t="s">
        <v>2840</v>
      </c>
      <c r="AH357" s="212"/>
      <c r="AI357" s="212" t="s">
        <v>2454</v>
      </c>
      <c r="AJ357" s="212" t="s">
        <v>3148</v>
      </c>
      <c r="AK357" s="212" t="s">
        <v>3160</v>
      </c>
      <c r="AL357" s="212" t="s">
        <v>3036</v>
      </c>
      <c r="AM357" s="212" t="s">
        <v>3178</v>
      </c>
      <c r="AN357" s="212" t="s">
        <v>3179</v>
      </c>
      <c r="AO357" s="238" t="s">
        <v>2932</v>
      </c>
      <c r="AP357" s="211"/>
      <c r="AQ357" s="211"/>
    </row>
    <row r="358" spans="1:43" s="96" customFormat="1" ht="15" customHeight="1" x14ac:dyDescent="0.25">
      <c r="A358" s="109"/>
      <c r="B358" s="109"/>
      <c r="C358" s="90" t="s">
        <v>1341</v>
      </c>
      <c r="D358" s="90" t="s">
        <v>121</v>
      </c>
      <c r="E358" s="109" t="s">
        <v>1532</v>
      </c>
      <c r="F358" s="109" t="s">
        <v>759</v>
      </c>
      <c r="G358" s="109" t="s">
        <v>758</v>
      </c>
      <c r="H358" s="109" t="s">
        <v>1491</v>
      </c>
      <c r="I358" s="90" t="s">
        <v>974</v>
      </c>
      <c r="J358" s="109" t="s">
        <v>1070</v>
      </c>
      <c r="K358" s="91" t="s">
        <v>267</v>
      </c>
      <c r="L358" s="109"/>
      <c r="M358" s="109" t="s">
        <v>1076</v>
      </c>
      <c r="N358" s="128" t="s">
        <v>1078</v>
      </c>
      <c r="O358" s="109" t="s">
        <v>1079</v>
      </c>
      <c r="P358" s="109" t="s">
        <v>1082</v>
      </c>
      <c r="Q358" s="98" t="s">
        <v>121</v>
      </c>
      <c r="R358" s="135">
        <v>41883</v>
      </c>
      <c r="S358" s="109" t="s">
        <v>1083</v>
      </c>
      <c r="T358" s="109" t="s">
        <v>1082</v>
      </c>
      <c r="U358" s="109"/>
      <c r="V358" s="135">
        <v>41792</v>
      </c>
      <c r="W358" s="111" t="s">
        <v>1077</v>
      </c>
      <c r="X358" s="109" t="s">
        <v>1089</v>
      </c>
      <c r="Y358" s="264">
        <v>42359</v>
      </c>
      <c r="Z358" s="212">
        <v>1</v>
      </c>
      <c r="AA358" s="212">
        <v>1</v>
      </c>
      <c r="AB358" s="212">
        <v>1</v>
      </c>
      <c r="AC358" s="212">
        <v>1</v>
      </c>
      <c r="AD358" s="212">
        <v>2</v>
      </c>
      <c r="AE358" s="212">
        <v>2</v>
      </c>
      <c r="AF358" s="335">
        <f t="shared" si="6"/>
        <v>0.4</v>
      </c>
      <c r="AG358" s="212" t="s">
        <v>2840</v>
      </c>
      <c r="AH358" s="212"/>
      <c r="AI358" s="212" t="s">
        <v>2454</v>
      </c>
      <c r="AJ358" s="212" t="s">
        <v>3148</v>
      </c>
      <c r="AK358" s="212" t="s">
        <v>3160</v>
      </c>
      <c r="AL358" s="212" t="s">
        <v>3036</v>
      </c>
      <c r="AM358" s="212" t="s">
        <v>3170</v>
      </c>
      <c r="AN358" s="212" t="s">
        <v>3171</v>
      </c>
      <c r="AO358" s="238" t="s">
        <v>2932</v>
      </c>
      <c r="AP358" s="211"/>
      <c r="AQ358" s="211"/>
    </row>
    <row r="359" spans="1:43" s="96" customFormat="1" ht="15" customHeight="1" x14ac:dyDescent="0.25">
      <c r="A359" s="362"/>
      <c r="B359" s="362"/>
      <c r="C359" s="361"/>
      <c r="D359" s="361"/>
      <c r="E359" s="362"/>
      <c r="F359" s="362"/>
      <c r="G359" s="362"/>
      <c r="H359" s="362"/>
      <c r="I359" s="361" t="s">
        <v>3169</v>
      </c>
      <c r="J359" s="109" t="s">
        <v>1070</v>
      </c>
      <c r="K359" s="91" t="s">
        <v>267</v>
      </c>
      <c r="L359" s="109"/>
      <c r="M359" s="109" t="s">
        <v>1076</v>
      </c>
      <c r="N359" s="128" t="s">
        <v>1078</v>
      </c>
      <c r="O359" s="109" t="s">
        <v>1079</v>
      </c>
      <c r="P359" s="109" t="s">
        <v>1082</v>
      </c>
      <c r="Q359" s="98" t="s">
        <v>121</v>
      </c>
      <c r="R359" s="135">
        <v>41883</v>
      </c>
      <c r="S359" s="109" t="s">
        <v>1083</v>
      </c>
      <c r="T359" s="109" t="s">
        <v>1082</v>
      </c>
      <c r="U359" s="109"/>
      <c r="V359" s="135">
        <v>41792</v>
      </c>
      <c r="W359" s="111" t="s">
        <v>1077</v>
      </c>
      <c r="X359" s="109" t="s">
        <v>1089</v>
      </c>
      <c r="Y359" s="264">
        <v>42359</v>
      </c>
      <c r="Z359" s="212">
        <v>1</v>
      </c>
      <c r="AA359" s="212">
        <v>1</v>
      </c>
      <c r="AB359" s="212">
        <v>1</v>
      </c>
      <c r="AC359" s="212">
        <v>1</v>
      </c>
      <c r="AD359" s="212">
        <v>2</v>
      </c>
      <c r="AE359" s="212">
        <v>2</v>
      </c>
      <c r="AF359" s="335">
        <f t="shared" si="6"/>
        <v>0.4</v>
      </c>
      <c r="AG359" s="212" t="s">
        <v>2840</v>
      </c>
      <c r="AH359" s="212"/>
      <c r="AI359" s="212" t="s">
        <v>2454</v>
      </c>
      <c r="AJ359" s="212" t="s">
        <v>3148</v>
      </c>
      <c r="AK359" s="212" t="s">
        <v>3160</v>
      </c>
      <c r="AL359" s="212" t="s">
        <v>3036</v>
      </c>
      <c r="AM359" s="212" t="s">
        <v>3090</v>
      </c>
      <c r="AN359" s="212" t="s">
        <v>3091</v>
      </c>
      <c r="AO359" s="238" t="s">
        <v>2932</v>
      </c>
      <c r="AP359" s="211"/>
      <c r="AQ359" s="211"/>
    </row>
    <row r="360" spans="1:43" s="96" customFormat="1" ht="15" customHeight="1" x14ac:dyDescent="0.25">
      <c r="A360" s="109"/>
      <c r="B360" s="109"/>
      <c r="C360" s="90" t="s">
        <v>1342</v>
      </c>
      <c r="D360" s="90" t="s">
        <v>121</v>
      </c>
      <c r="E360" s="109" t="s">
        <v>1532</v>
      </c>
      <c r="F360" s="109" t="s">
        <v>759</v>
      </c>
      <c r="G360" s="109" t="s">
        <v>758</v>
      </c>
      <c r="H360" s="109" t="s">
        <v>1491</v>
      </c>
      <c r="I360" s="90" t="s">
        <v>977</v>
      </c>
      <c r="J360" s="109" t="s">
        <v>1068</v>
      </c>
      <c r="K360" s="99" t="s">
        <v>268</v>
      </c>
      <c r="L360" s="109"/>
      <c r="M360" s="109" t="s">
        <v>1076</v>
      </c>
      <c r="N360" s="128" t="s">
        <v>1078</v>
      </c>
      <c r="O360" s="109" t="s">
        <v>1079</v>
      </c>
      <c r="P360" s="109" t="s">
        <v>1082</v>
      </c>
      <c r="Q360" s="98" t="s">
        <v>121</v>
      </c>
      <c r="R360" s="135">
        <v>41883</v>
      </c>
      <c r="S360" s="109" t="s">
        <v>1083</v>
      </c>
      <c r="T360" s="109" t="s">
        <v>1082</v>
      </c>
      <c r="U360" s="109"/>
      <c r="V360" s="135">
        <v>41792</v>
      </c>
      <c r="W360" s="111" t="s">
        <v>1077</v>
      </c>
      <c r="X360" s="109" t="s">
        <v>1089</v>
      </c>
      <c r="Y360" s="264">
        <v>42359</v>
      </c>
      <c r="Z360" s="212">
        <v>1</v>
      </c>
      <c r="AA360" s="212">
        <v>1</v>
      </c>
      <c r="AB360" s="212">
        <v>1</v>
      </c>
      <c r="AC360" s="212">
        <v>1</v>
      </c>
      <c r="AD360" s="212">
        <v>2</v>
      </c>
      <c r="AE360" s="212">
        <v>2</v>
      </c>
      <c r="AF360" s="335">
        <f t="shared" si="6"/>
        <v>0.4</v>
      </c>
      <c r="AG360" s="212" t="s">
        <v>2840</v>
      </c>
      <c r="AH360" s="212"/>
      <c r="AI360" s="212" t="s">
        <v>2454</v>
      </c>
      <c r="AJ360" s="212" t="s">
        <v>3148</v>
      </c>
      <c r="AK360" s="212" t="s">
        <v>3160</v>
      </c>
      <c r="AL360" s="212" t="s">
        <v>3036</v>
      </c>
      <c r="AM360" s="212" t="s">
        <v>3172</v>
      </c>
      <c r="AN360" s="212" t="s">
        <v>3173</v>
      </c>
      <c r="AO360" s="238" t="s">
        <v>2932</v>
      </c>
      <c r="AP360" s="211"/>
      <c r="AQ360" s="211"/>
    </row>
    <row r="361" spans="1:43" s="96" customFormat="1" ht="15" customHeight="1" x14ac:dyDescent="0.25">
      <c r="A361" s="109"/>
      <c r="B361" s="109"/>
      <c r="C361" s="90" t="s">
        <v>1343</v>
      </c>
      <c r="D361" s="90" t="s">
        <v>121</v>
      </c>
      <c r="E361" s="109" t="s">
        <v>1532</v>
      </c>
      <c r="F361" s="109" t="s">
        <v>759</v>
      </c>
      <c r="G361" s="109" t="s">
        <v>758</v>
      </c>
      <c r="H361" s="109" t="s">
        <v>1491</v>
      </c>
      <c r="I361" s="90" t="s">
        <v>2987</v>
      </c>
      <c r="J361" s="90" t="s">
        <v>1068</v>
      </c>
      <c r="K361" s="99" t="s">
        <v>268</v>
      </c>
      <c r="L361" s="90"/>
      <c r="M361" s="109" t="s">
        <v>1076</v>
      </c>
      <c r="N361" s="128" t="s">
        <v>1078</v>
      </c>
      <c r="O361" s="109" t="s">
        <v>1079</v>
      </c>
      <c r="P361" s="109" t="s">
        <v>1082</v>
      </c>
      <c r="Q361" s="98" t="s">
        <v>121</v>
      </c>
      <c r="R361" s="135">
        <v>41883</v>
      </c>
      <c r="S361" s="109" t="s">
        <v>1083</v>
      </c>
      <c r="T361" s="109" t="s">
        <v>1082</v>
      </c>
      <c r="U361" s="109"/>
      <c r="V361" s="135">
        <v>41792</v>
      </c>
      <c r="W361" s="111" t="s">
        <v>1077</v>
      </c>
      <c r="X361" s="109" t="s">
        <v>1089</v>
      </c>
      <c r="Y361" s="264">
        <v>42359</v>
      </c>
      <c r="Z361" s="212">
        <v>1</v>
      </c>
      <c r="AA361" s="212">
        <v>1</v>
      </c>
      <c r="AB361" s="212">
        <v>1</v>
      </c>
      <c r="AC361" s="212">
        <v>1</v>
      </c>
      <c r="AD361" s="212">
        <v>2</v>
      </c>
      <c r="AE361" s="212">
        <v>2</v>
      </c>
      <c r="AF361" s="335">
        <f t="shared" si="6"/>
        <v>0.4</v>
      </c>
      <c r="AG361" s="212" t="s">
        <v>2840</v>
      </c>
      <c r="AH361" s="212"/>
      <c r="AI361" s="212" t="s">
        <v>2454</v>
      </c>
      <c r="AJ361" s="212" t="s">
        <v>3148</v>
      </c>
      <c r="AK361" s="212" t="s">
        <v>3160</v>
      </c>
      <c r="AL361" s="212" t="s">
        <v>3036</v>
      </c>
      <c r="AM361" s="212" t="s">
        <v>3174</v>
      </c>
      <c r="AN361" s="212" t="s">
        <v>3175</v>
      </c>
      <c r="AO361" s="238" t="s">
        <v>2932</v>
      </c>
      <c r="AP361" s="211"/>
      <c r="AQ361" s="211"/>
    </row>
    <row r="362" spans="1:43" s="96" customFormat="1" ht="15" customHeight="1" x14ac:dyDescent="0.25">
      <c r="A362" s="109"/>
      <c r="B362" s="109"/>
      <c r="C362" s="90" t="s">
        <v>1344</v>
      </c>
      <c r="D362" s="90" t="s">
        <v>121</v>
      </c>
      <c r="E362" s="109" t="s">
        <v>1532</v>
      </c>
      <c r="F362" s="109" t="s">
        <v>759</v>
      </c>
      <c r="G362" s="109" t="s">
        <v>758</v>
      </c>
      <c r="H362" s="109" t="s">
        <v>1491</v>
      </c>
      <c r="I362" s="90" t="s">
        <v>2989</v>
      </c>
      <c r="J362" s="90" t="s">
        <v>1068</v>
      </c>
      <c r="K362" s="99" t="s">
        <v>268</v>
      </c>
      <c r="L362" s="90"/>
      <c r="M362" s="109" t="s">
        <v>1076</v>
      </c>
      <c r="N362" s="128" t="s">
        <v>1078</v>
      </c>
      <c r="O362" s="109" t="s">
        <v>1079</v>
      </c>
      <c r="P362" s="118" t="s">
        <v>1082</v>
      </c>
      <c r="Q362" s="98" t="s">
        <v>121</v>
      </c>
      <c r="R362" s="135">
        <v>41883</v>
      </c>
      <c r="S362" s="109" t="s">
        <v>1083</v>
      </c>
      <c r="T362" s="109" t="s">
        <v>1082</v>
      </c>
      <c r="U362" s="109"/>
      <c r="V362" s="135">
        <v>41792</v>
      </c>
      <c r="W362" s="111" t="s">
        <v>1077</v>
      </c>
      <c r="X362" s="109" t="s">
        <v>1089</v>
      </c>
      <c r="Y362" s="264">
        <v>42359</v>
      </c>
      <c r="Z362" s="212">
        <v>1</v>
      </c>
      <c r="AA362" s="212">
        <v>1</v>
      </c>
      <c r="AB362" s="212">
        <v>1</v>
      </c>
      <c r="AC362" s="212">
        <v>1</v>
      </c>
      <c r="AD362" s="212">
        <v>2</v>
      </c>
      <c r="AE362" s="212">
        <v>2</v>
      </c>
      <c r="AF362" s="335">
        <f t="shared" si="6"/>
        <v>0.4</v>
      </c>
      <c r="AG362" s="212" t="s">
        <v>2840</v>
      </c>
      <c r="AH362" s="212"/>
      <c r="AI362" s="212" t="s">
        <v>2454</v>
      </c>
      <c r="AJ362" s="212" t="s">
        <v>3148</v>
      </c>
      <c r="AK362" s="212" t="s">
        <v>3160</v>
      </c>
      <c r="AL362" s="212" t="s">
        <v>3036</v>
      </c>
      <c r="AM362" s="212" t="s">
        <v>3176</v>
      </c>
      <c r="AN362" s="212" t="s">
        <v>3177</v>
      </c>
      <c r="AO362" s="238" t="s">
        <v>2932</v>
      </c>
      <c r="AP362" s="211"/>
      <c r="AQ362" s="211"/>
    </row>
    <row r="363" spans="1:43" s="96" customFormat="1" ht="15" customHeight="1" x14ac:dyDescent="0.25">
      <c r="A363" s="109"/>
      <c r="B363" s="109"/>
      <c r="C363" s="90" t="s">
        <v>1350</v>
      </c>
      <c r="D363" s="90" t="s">
        <v>121</v>
      </c>
      <c r="E363" s="109" t="s">
        <v>1532</v>
      </c>
      <c r="F363" s="109" t="s">
        <v>759</v>
      </c>
      <c r="G363" s="109" t="s">
        <v>758</v>
      </c>
      <c r="H363" s="109" t="s">
        <v>1491</v>
      </c>
      <c r="I363" s="90" t="s">
        <v>972</v>
      </c>
      <c r="J363" s="109" t="s">
        <v>1070</v>
      </c>
      <c r="K363" s="99" t="s">
        <v>287</v>
      </c>
      <c r="L363" s="109"/>
      <c r="M363" s="109" t="s">
        <v>1076</v>
      </c>
      <c r="N363" s="128" t="s">
        <v>1078</v>
      </c>
      <c r="O363" s="109" t="s">
        <v>1079</v>
      </c>
      <c r="P363" s="109" t="s">
        <v>1082</v>
      </c>
      <c r="Q363" s="98" t="s">
        <v>121</v>
      </c>
      <c r="R363" s="135">
        <v>41883</v>
      </c>
      <c r="S363" s="109" t="s">
        <v>1083</v>
      </c>
      <c r="T363" s="109" t="s">
        <v>1082</v>
      </c>
      <c r="U363" s="109"/>
      <c r="V363" s="135">
        <v>41792</v>
      </c>
      <c r="W363" s="111" t="s">
        <v>1077</v>
      </c>
      <c r="X363" s="109" t="s">
        <v>1089</v>
      </c>
      <c r="Y363" s="264">
        <v>42359</v>
      </c>
      <c r="Z363" s="212">
        <v>1</v>
      </c>
      <c r="AA363" s="212">
        <v>1</v>
      </c>
      <c r="AB363" s="212">
        <v>1</v>
      </c>
      <c r="AC363" s="212">
        <v>1</v>
      </c>
      <c r="AD363" s="212">
        <v>2</v>
      </c>
      <c r="AE363" s="212">
        <v>2</v>
      </c>
      <c r="AF363" s="335">
        <f t="shared" si="6"/>
        <v>0.4</v>
      </c>
      <c r="AG363" s="212" t="s">
        <v>2840</v>
      </c>
      <c r="AH363" s="212"/>
      <c r="AI363" s="212" t="s">
        <v>2454</v>
      </c>
      <c r="AJ363" s="212" t="s">
        <v>3148</v>
      </c>
      <c r="AK363" s="212" t="s">
        <v>3160</v>
      </c>
      <c r="AL363" s="212" t="s">
        <v>3036</v>
      </c>
      <c r="AM363" s="212" t="s">
        <v>3183</v>
      </c>
      <c r="AN363" s="212" t="s">
        <v>3184</v>
      </c>
      <c r="AO363" s="212" t="s">
        <v>2932</v>
      </c>
      <c r="AP363" s="211"/>
      <c r="AQ363" s="211"/>
    </row>
    <row r="364" spans="1:43" s="96" customFormat="1" ht="15" customHeight="1" x14ac:dyDescent="0.25">
      <c r="A364" s="53"/>
      <c r="B364" s="53"/>
      <c r="C364" s="53"/>
      <c r="D364" s="53"/>
      <c r="E364" s="53"/>
      <c r="F364" s="53"/>
      <c r="G364" s="376"/>
      <c r="H364" s="53"/>
      <c r="I364" s="361" t="s">
        <v>3120</v>
      </c>
      <c r="J364" s="362" t="s">
        <v>3118</v>
      </c>
      <c r="K364" s="379" t="s">
        <v>268</v>
      </c>
      <c r="L364" s="86"/>
      <c r="M364" s="86"/>
      <c r="N364" s="86"/>
      <c r="O364" s="86"/>
      <c r="P364" s="86"/>
      <c r="Q364" s="86"/>
      <c r="R364" s="86"/>
      <c r="S364" s="86"/>
      <c r="T364" s="86"/>
      <c r="U364" s="86"/>
      <c r="V364" s="86"/>
      <c r="W364" s="86"/>
      <c r="X364" s="86"/>
      <c r="Y364" s="264">
        <v>42430</v>
      </c>
      <c r="Z364" s="212">
        <v>1</v>
      </c>
      <c r="AA364" s="212">
        <v>1</v>
      </c>
      <c r="AB364" s="212">
        <v>1</v>
      </c>
      <c r="AC364" s="212">
        <v>1</v>
      </c>
      <c r="AD364" s="212">
        <v>2</v>
      </c>
      <c r="AE364" s="212">
        <v>2</v>
      </c>
      <c r="AF364" s="335">
        <f t="shared" si="6"/>
        <v>0.4</v>
      </c>
      <c r="AG364" s="212" t="s">
        <v>2840</v>
      </c>
      <c r="AH364" s="212" t="s">
        <v>599</v>
      </c>
      <c r="AI364" s="212" t="s">
        <v>2454</v>
      </c>
      <c r="AJ364" s="212" t="s">
        <v>2843</v>
      </c>
      <c r="AK364" s="212" t="s">
        <v>3119</v>
      </c>
      <c r="AL364" s="212" t="s">
        <v>3122</v>
      </c>
      <c r="AM364" s="212" t="s">
        <v>3116</v>
      </c>
      <c r="AN364" s="212" t="s">
        <v>3117</v>
      </c>
      <c r="AO364" s="212" t="s">
        <v>2932</v>
      </c>
      <c r="AP364" s="211"/>
      <c r="AQ364" s="211"/>
    </row>
    <row r="365" spans="1:43" s="96" customFormat="1" ht="15" customHeight="1" x14ac:dyDescent="0.25">
      <c r="A365" s="53"/>
      <c r="B365" s="53"/>
      <c r="C365" s="53"/>
      <c r="D365" s="53"/>
      <c r="E365" s="53"/>
      <c r="F365" s="53"/>
      <c r="G365" s="376"/>
      <c r="H365" s="53"/>
      <c r="I365" s="377" t="s">
        <v>3121</v>
      </c>
      <c r="J365" s="362" t="s">
        <v>3118</v>
      </c>
      <c r="K365" s="379" t="s">
        <v>268</v>
      </c>
      <c r="L365" s="86"/>
      <c r="M365" s="86"/>
      <c r="N365" s="86"/>
      <c r="O365" s="86"/>
      <c r="P365" s="86"/>
      <c r="Q365" s="86"/>
      <c r="R365" s="86"/>
      <c r="S365" s="86"/>
      <c r="T365" s="86"/>
      <c r="U365" s="86"/>
      <c r="V365" s="86"/>
      <c r="W365" s="86"/>
      <c r="X365" s="86"/>
      <c r="Y365" s="264">
        <v>42430</v>
      </c>
      <c r="Z365" s="212">
        <v>1</v>
      </c>
      <c r="AA365" s="212">
        <v>1</v>
      </c>
      <c r="AB365" s="212">
        <v>1</v>
      </c>
      <c r="AC365" s="212">
        <v>1</v>
      </c>
      <c r="AD365" s="212">
        <v>2</v>
      </c>
      <c r="AE365" s="212">
        <v>2</v>
      </c>
      <c r="AF365" s="335">
        <f t="shared" si="6"/>
        <v>0.4</v>
      </c>
      <c r="AG365" s="212" t="s">
        <v>2840</v>
      </c>
      <c r="AH365" s="212" t="s">
        <v>599</v>
      </c>
      <c r="AI365" s="212" t="s">
        <v>2454</v>
      </c>
      <c r="AJ365" s="212" t="s">
        <v>2843</v>
      </c>
      <c r="AK365" s="212" t="s">
        <v>3119</v>
      </c>
      <c r="AL365" s="212" t="s">
        <v>3122</v>
      </c>
      <c r="AM365" s="212" t="s">
        <v>3123</v>
      </c>
      <c r="AN365" s="212" t="s">
        <v>3124</v>
      </c>
      <c r="AO365" s="212" t="s">
        <v>2932</v>
      </c>
      <c r="AP365" s="211"/>
      <c r="AQ365" s="211"/>
    </row>
    <row r="366" spans="1:43" s="96" customFormat="1" ht="15" customHeight="1" x14ac:dyDescent="0.25">
      <c r="A366" s="53"/>
      <c r="B366" s="53"/>
      <c r="C366" s="53"/>
      <c r="D366" s="53"/>
      <c r="E366" s="53"/>
      <c r="F366" s="53"/>
      <c r="G366" s="376"/>
      <c r="H366" s="53"/>
      <c r="I366" s="377" t="s">
        <v>3128</v>
      </c>
      <c r="J366" s="362" t="s">
        <v>3118</v>
      </c>
      <c r="K366" s="379" t="s">
        <v>268</v>
      </c>
      <c r="L366" s="86"/>
      <c r="M366" s="86"/>
      <c r="N366" s="86"/>
      <c r="O366" s="86"/>
      <c r="P366" s="86"/>
      <c r="Q366" s="86"/>
      <c r="R366" s="86"/>
      <c r="S366" s="86"/>
      <c r="T366" s="86"/>
      <c r="U366" s="86"/>
      <c r="V366" s="86"/>
      <c r="W366" s="86"/>
      <c r="X366" s="86"/>
      <c r="Y366" s="264">
        <v>42430</v>
      </c>
      <c r="Z366" s="212">
        <v>1</v>
      </c>
      <c r="AA366" s="212">
        <v>1</v>
      </c>
      <c r="AB366" s="212">
        <v>1</v>
      </c>
      <c r="AC366" s="212">
        <v>1</v>
      </c>
      <c r="AD366" s="212">
        <v>2</v>
      </c>
      <c r="AE366" s="212">
        <v>2</v>
      </c>
      <c r="AF366" s="335">
        <f t="shared" si="6"/>
        <v>0.4</v>
      </c>
      <c r="AG366" s="212" t="s">
        <v>2840</v>
      </c>
      <c r="AH366" s="212" t="s">
        <v>599</v>
      </c>
      <c r="AI366" s="212" t="s">
        <v>2454</v>
      </c>
      <c r="AJ366" s="212" t="s">
        <v>2843</v>
      </c>
      <c r="AK366" s="212" t="s">
        <v>3119</v>
      </c>
      <c r="AL366" s="212" t="s">
        <v>3122</v>
      </c>
      <c r="AM366" s="212" t="s">
        <v>3127</v>
      </c>
      <c r="AN366" s="212" t="s">
        <v>3129</v>
      </c>
      <c r="AO366" s="212" t="s">
        <v>2932</v>
      </c>
      <c r="AP366" s="211"/>
      <c r="AQ366" s="211"/>
    </row>
    <row r="367" spans="1:43" s="96" customFormat="1" ht="15" customHeight="1" x14ac:dyDescent="0.25">
      <c r="A367" s="53"/>
      <c r="B367" s="53"/>
      <c r="C367" s="53"/>
      <c r="D367" s="53"/>
      <c r="E367" s="53"/>
      <c r="F367" s="53"/>
      <c r="G367" s="376"/>
      <c r="H367" s="53"/>
      <c r="I367" s="377" t="s">
        <v>3185</v>
      </c>
      <c r="J367" s="362" t="s">
        <v>3118</v>
      </c>
      <c r="K367" s="379" t="s">
        <v>287</v>
      </c>
      <c r="L367" s="86"/>
      <c r="M367" s="86"/>
      <c r="N367" s="86"/>
      <c r="O367" s="86"/>
      <c r="P367" s="86"/>
      <c r="Q367" s="86"/>
      <c r="R367" s="86"/>
      <c r="S367" s="86"/>
      <c r="T367" s="86"/>
      <c r="U367" s="86"/>
      <c r="V367" s="86"/>
      <c r="W367" s="86"/>
      <c r="X367" s="86"/>
      <c r="Y367" s="264">
        <v>42430</v>
      </c>
      <c r="Z367" s="212">
        <v>1</v>
      </c>
      <c r="AA367" s="212">
        <v>1</v>
      </c>
      <c r="AB367" s="212">
        <v>1</v>
      </c>
      <c r="AC367" s="212">
        <v>1</v>
      </c>
      <c r="AD367" s="212">
        <v>2</v>
      </c>
      <c r="AE367" s="212">
        <v>2</v>
      </c>
      <c r="AF367" s="335">
        <f t="shared" si="6"/>
        <v>0.4</v>
      </c>
      <c r="AG367" s="212" t="s">
        <v>2840</v>
      </c>
      <c r="AH367" s="212" t="s">
        <v>599</v>
      </c>
      <c r="AI367" s="212" t="s">
        <v>2454</v>
      </c>
      <c r="AJ367" s="212" t="s">
        <v>2841</v>
      </c>
      <c r="AK367" s="212" t="s">
        <v>3160</v>
      </c>
      <c r="AL367" s="212" t="s">
        <v>3036</v>
      </c>
      <c r="AM367" s="212" t="s">
        <v>3186</v>
      </c>
      <c r="AN367" s="212" t="s">
        <v>3187</v>
      </c>
      <c r="AO367" s="212" t="s">
        <v>2932</v>
      </c>
      <c r="AP367" s="211"/>
      <c r="AQ367" s="211"/>
    </row>
    <row r="368" spans="1:43" s="96" customFormat="1" ht="15" customHeight="1" x14ac:dyDescent="0.25">
      <c r="A368" s="53"/>
      <c r="B368" s="53"/>
      <c r="C368" s="53"/>
      <c r="D368" s="53"/>
      <c r="E368" s="53"/>
      <c r="F368" s="53"/>
      <c r="G368" s="376"/>
      <c r="H368" s="53"/>
      <c r="I368" s="377" t="s">
        <v>3190</v>
      </c>
      <c r="J368" s="362" t="s">
        <v>3118</v>
      </c>
      <c r="K368" s="379" t="s">
        <v>267</v>
      </c>
      <c r="L368" s="86"/>
      <c r="M368" s="86"/>
      <c r="N368" s="86"/>
      <c r="O368" s="86"/>
      <c r="P368" s="86"/>
      <c r="Q368" s="86"/>
      <c r="R368" s="86"/>
      <c r="S368" s="86"/>
      <c r="T368" s="86"/>
      <c r="U368" s="86"/>
      <c r="V368" s="86"/>
      <c r="W368" s="86"/>
      <c r="X368" s="86"/>
      <c r="Y368" s="264">
        <v>42430</v>
      </c>
      <c r="Z368" s="212">
        <v>1</v>
      </c>
      <c r="AA368" s="212">
        <v>1</v>
      </c>
      <c r="AB368" s="212">
        <v>1</v>
      </c>
      <c r="AC368" s="212">
        <v>1</v>
      </c>
      <c r="AD368" s="212">
        <v>2</v>
      </c>
      <c r="AE368" s="212">
        <v>2</v>
      </c>
      <c r="AF368" s="335">
        <f t="shared" si="6"/>
        <v>0.4</v>
      </c>
      <c r="AG368" s="212" t="s">
        <v>2840</v>
      </c>
      <c r="AH368" s="212" t="s">
        <v>599</v>
      </c>
      <c r="AI368" s="212" t="s">
        <v>2454</v>
      </c>
      <c r="AJ368" s="212" t="s">
        <v>2841</v>
      </c>
      <c r="AK368" s="212" t="s">
        <v>3160</v>
      </c>
      <c r="AL368" s="212" t="s">
        <v>3036</v>
      </c>
      <c r="AM368" s="212" t="s">
        <v>3188</v>
      </c>
      <c r="AN368" s="212" t="s">
        <v>3189</v>
      </c>
      <c r="AO368" s="212" t="s">
        <v>2932</v>
      </c>
      <c r="AP368" s="211"/>
      <c r="AQ368" s="211"/>
    </row>
    <row r="369" spans="1:43" s="96" customFormat="1" ht="15" customHeight="1" x14ac:dyDescent="0.25">
      <c r="A369" s="53"/>
      <c r="B369" s="53"/>
      <c r="C369" s="53"/>
      <c r="D369" s="53"/>
      <c r="E369" s="53"/>
      <c r="F369" s="53"/>
      <c r="G369" s="376"/>
      <c r="H369" s="53"/>
      <c r="I369" s="377" t="s">
        <v>3191</v>
      </c>
      <c r="J369" s="362" t="s">
        <v>3118</v>
      </c>
      <c r="K369" s="379" t="s">
        <v>267</v>
      </c>
      <c r="L369" s="86"/>
      <c r="M369" s="86"/>
      <c r="N369" s="86"/>
      <c r="O369" s="86"/>
      <c r="P369" s="86"/>
      <c r="Q369" s="86"/>
      <c r="R369" s="86"/>
      <c r="S369" s="86"/>
      <c r="T369" s="86"/>
      <c r="U369" s="86"/>
      <c r="V369" s="86"/>
      <c r="W369" s="86"/>
      <c r="X369" s="86"/>
      <c r="Y369" s="264">
        <v>42430</v>
      </c>
      <c r="Z369" s="212">
        <v>1</v>
      </c>
      <c r="AA369" s="212">
        <v>1</v>
      </c>
      <c r="AB369" s="212">
        <v>1</v>
      </c>
      <c r="AC369" s="212">
        <v>1</v>
      </c>
      <c r="AD369" s="212">
        <v>2</v>
      </c>
      <c r="AE369" s="212">
        <v>2</v>
      </c>
      <c r="AF369" s="335">
        <f t="shared" si="6"/>
        <v>0.4</v>
      </c>
      <c r="AG369" s="212" t="s">
        <v>2840</v>
      </c>
      <c r="AH369" s="212" t="s">
        <v>599</v>
      </c>
      <c r="AI369" s="212" t="s">
        <v>2454</v>
      </c>
      <c r="AJ369" s="212" t="s">
        <v>2841</v>
      </c>
      <c r="AK369" s="212" t="s">
        <v>3160</v>
      </c>
      <c r="AL369" s="212" t="s">
        <v>3036</v>
      </c>
      <c r="AM369" s="212" t="s">
        <v>3192</v>
      </c>
      <c r="AN369" s="212" t="s">
        <v>3193</v>
      </c>
      <c r="AO369" s="212" t="s">
        <v>2932</v>
      </c>
      <c r="AP369" s="211"/>
      <c r="AQ369" s="211"/>
    </row>
    <row r="370" spans="1:43" s="96" customFormat="1" ht="15" customHeight="1" x14ac:dyDescent="0.25">
      <c r="A370" s="53"/>
      <c r="B370" s="53"/>
      <c r="C370" s="53"/>
      <c r="D370" s="53"/>
      <c r="E370" s="53"/>
      <c r="F370" s="53"/>
      <c r="G370" s="376"/>
      <c r="H370" s="53"/>
      <c r="I370" s="377" t="s">
        <v>3194</v>
      </c>
      <c r="J370" s="362" t="s">
        <v>3118</v>
      </c>
      <c r="K370" s="379" t="s">
        <v>267</v>
      </c>
      <c r="L370" s="86"/>
      <c r="M370" s="86"/>
      <c r="N370" s="86"/>
      <c r="O370" s="86"/>
      <c r="P370" s="86"/>
      <c r="Q370" s="86"/>
      <c r="R370" s="86"/>
      <c r="S370" s="86"/>
      <c r="T370" s="86"/>
      <c r="U370" s="86"/>
      <c r="V370" s="86"/>
      <c r="W370" s="86"/>
      <c r="X370" s="86"/>
      <c r="Y370" s="264">
        <v>42430</v>
      </c>
      <c r="Z370" s="212">
        <v>1</v>
      </c>
      <c r="AA370" s="212">
        <v>1</v>
      </c>
      <c r="AB370" s="212">
        <v>1</v>
      </c>
      <c r="AC370" s="212">
        <v>1</v>
      </c>
      <c r="AD370" s="212">
        <v>2</v>
      </c>
      <c r="AE370" s="212">
        <v>2</v>
      </c>
      <c r="AF370" s="335">
        <f t="shared" si="6"/>
        <v>0.4</v>
      </c>
      <c r="AG370" s="212" t="s">
        <v>2840</v>
      </c>
      <c r="AH370" s="212" t="s">
        <v>599</v>
      </c>
      <c r="AI370" s="212" t="s">
        <v>2454</v>
      </c>
      <c r="AJ370" s="212" t="s">
        <v>2841</v>
      </c>
      <c r="AK370" s="212" t="s">
        <v>3196</v>
      </c>
      <c r="AL370" s="212" t="s">
        <v>3195</v>
      </c>
      <c r="AM370" s="212" t="s">
        <v>3197</v>
      </c>
      <c r="AN370" s="212" t="s">
        <v>3198</v>
      </c>
      <c r="AO370" s="212" t="s">
        <v>2932</v>
      </c>
      <c r="AP370" s="211"/>
      <c r="AQ370" s="211"/>
    </row>
    <row r="371" spans="1:43" s="96" customFormat="1" ht="15" customHeight="1" x14ac:dyDescent="0.25">
      <c r="A371" s="53"/>
      <c r="B371" s="53"/>
      <c r="C371" s="53"/>
      <c r="D371" s="53"/>
      <c r="E371" s="53"/>
      <c r="F371" s="53"/>
      <c r="G371" s="376"/>
      <c r="H371" s="53"/>
      <c r="I371" s="377" t="s">
        <v>3201</v>
      </c>
      <c r="J371" s="362" t="s">
        <v>3118</v>
      </c>
      <c r="K371" s="379" t="s">
        <v>267</v>
      </c>
      <c r="L371" s="86"/>
      <c r="M371" s="86"/>
      <c r="N371" s="86"/>
      <c r="O371" s="86"/>
      <c r="P371" s="86"/>
      <c r="Q371" s="86"/>
      <c r="R371" s="86"/>
      <c r="S371" s="86"/>
      <c r="T371" s="86"/>
      <c r="U371" s="86"/>
      <c r="V371" s="86"/>
      <c r="W371" s="86"/>
      <c r="X371" s="86"/>
      <c r="Y371" s="264">
        <v>42430</v>
      </c>
      <c r="Z371" s="212">
        <v>1</v>
      </c>
      <c r="AA371" s="212">
        <v>1</v>
      </c>
      <c r="AB371" s="212">
        <v>1</v>
      </c>
      <c r="AC371" s="212">
        <v>1</v>
      </c>
      <c r="AD371" s="212">
        <v>2</v>
      </c>
      <c r="AE371" s="212">
        <v>2</v>
      </c>
      <c r="AF371" s="335">
        <f t="shared" si="6"/>
        <v>0.4</v>
      </c>
      <c r="AG371" s="212" t="s">
        <v>2840</v>
      </c>
      <c r="AH371" s="212" t="s">
        <v>599</v>
      </c>
      <c r="AI371" s="212" t="s">
        <v>2454</v>
      </c>
      <c r="AJ371" s="212" t="s">
        <v>2841</v>
      </c>
      <c r="AK371" s="212" t="s">
        <v>3196</v>
      </c>
      <c r="AL371" s="212" t="s">
        <v>3195</v>
      </c>
      <c r="AM371" s="212" t="s">
        <v>3199</v>
      </c>
      <c r="AN371" s="212" t="s">
        <v>3200</v>
      </c>
      <c r="AO371" s="212" t="s">
        <v>2932</v>
      </c>
      <c r="AP371" s="211"/>
      <c r="AQ371" s="211"/>
    </row>
    <row r="372" spans="1:43" s="96" customFormat="1" ht="15" customHeight="1" x14ac:dyDescent="0.25">
      <c r="A372" s="53"/>
      <c r="B372" s="53"/>
      <c r="C372" s="53"/>
      <c r="D372" s="53"/>
      <c r="E372" s="53"/>
      <c r="F372" s="53"/>
      <c r="G372" s="376"/>
      <c r="H372" s="53"/>
      <c r="I372" s="377" t="s">
        <v>3204</v>
      </c>
      <c r="J372" s="362" t="s">
        <v>3118</v>
      </c>
      <c r="K372" s="379" t="s">
        <v>267</v>
      </c>
      <c r="L372" s="86"/>
      <c r="M372" s="86"/>
      <c r="N372" s="86"/>
      <c r="O372" s="86"/>
      <c r="P372" s="86"/>
      <c r="Q372" s="86"/>
      <c r="R372" s="86"/>
      <c r="S372" s="86"/>
      <c r="T372" s="86"/>
      <c r="U372" s="86"/>
      <c r="V372" s="86"/>
      <c r="W372" s="86"/>
      <c r="X372" s="86"/>
      <c r="Y372" s="264">
        <v>42430</v>
      </c>
      <c r="Z372" s="212">
        <v>1</v>
      </c>
      <c r="AA372" s="212">
        <v>1</v>
      </c>
      <c r="AB372" s="212">
        <v>1</v>
      </c>
      <c r="AC372" s="212">
        <v>1</v>
      </c>
      <c r="AD372" s="212">
        <v>2</v>
      </c>
      <c r="AE372" s="212">
        <v>2</v>
      </c>
      <c r="AF372" s="335">
        <f t="shared" si="6"/>
        <v>0.4</v>
      </c>
      <c r="AG372" s="212" t="s">
        <v>2840</v>
      </c>
      <c r="AH372" s="212" t="s">
        <v>599</v>
      </c>
      <c r="AI372" s="212" t="s">
        <v>2454</v>
      </c>
      <c r="AJ372" s="212" t="s">
        <v>2841</v>
      </c>
      <c r="AK372" s="212" t="s">
        <v>3160</v>
      </c>
      <c r="AL372" s="212" t="s">
        <v>3036</v>
      </c>
      <c r="AM372" s="212" t="s">
        <v>3205</v>
      </c>
      <c r="AN372" s="212" t="s">
        <v>3206</v>
      </c>
      <c r="AO372" s="212" t="s">
        <v>2932</v>
      </c>
      <c r="AP372" s="211"/>
      <c r="AQ372" s="211"/>
    </row>
    <row r="373" spans="1:43" s="96" customFormat="1" ht="15" customHeight="1" x14ac:dyDescent="0.25">
      <c r="A373" s="109"/>
      <c r="B373" s="109"/>
      <c r="C373" s="90" t="s">
        <v>1253</v>
      </c>
      <c r="D373" s="90" t="s">
        <v>121</v>
      </c>
      <c r="E373" s="109" t="s">
        <v>1532</v>
      </c>
      <c r="F373" s="109" t="s">
        <v>214</v>
      </c>
      <c r="G373" s="109" t="s">
        <v>219</v>
      </c>
      <c r="H373" s="109" t="s">
        <v>1485</v>
      </c>
      <c r="I373" s="109" t="s">
        <v>1027</v>
      </c>
      <c r="J373" s="109" t="s">
        <v>1074</v>
      </c>
      <c r="K373" s="91" t="s">
        <v>267</v>
      </c>
      <c r="L373" s="109"/>
      <c r="M373" s="109" t="s">
        <v>1076</v>
      </c>
      <c r="N373" s="128" t="s">
        <v>1078</v>
      </c>
      <c r="O373" s="109" t="s">
        <v>1081</v>
      </c>
      <c r="P373" s="109" t="s">
        <v>1082</v>
      </c>
      <c r="Q373" s="98" t="s">
        <v>121</v>
      </c>
      <c r="R373" s="135">
        <v>41883</v>
      </c>
      <c r="S373" s="109" t="s">
        <v>1083</v>
      </c>
      <c r="T373" s="109" t="s">
        <v>1082</v>
      </c>
      <c r="U373" s="109"/>
      <c r="V373" s="135">
        <v>41792</v>
      </c>
      <c r="W373" s="111" t="s">
        <v>1077</v>
      </c>
      <c r="X373" s="109" t="s">
        <v>1089</v>
      </c>
      <c r="Y373" s="264">
        <v>42359</v>
      </c>
      <c r="Z373" s="212">
        <v>1</v>
      </c>
      <c r="AA373" s="212">
        <v>1</v>
      </c>
      <c r="AB373" s="212">
        <v>1</v>
      </c>
      <c r="AC373" s="212">
        <v>1</v>
      </c>
      <c r="AD373" s="212">
        <v>2</v>
      </c>
      <c r="AE373" s="212">
        <v>3</v>
      </c>
      <c r="AF373" s="335">
        <f t="shared" si="6"/>
        <v>0.6</v>
      </c>
      <c r="AG373" s="212" t="s">
        <v>2840</v>
      </c>
      <c r="AH373" s="212" t="s">
        <v>599</v>
      </c>
      <c r="AI373" s="212" t="s">
        <v>2454</v>
      </c>
      <c r="AJ373" s="212" t="s">
        <v>2841</v>
      </c>
      <c r="AK373" s="212" t="s">
        <v>3092</v>
      </c>
      <c r="AL373" s="212" t="s">
        <v>3087</v>
      </c>
      <c r="AM373" s="212" t="s">
        <v>3086</v>
      </c>
      <c r="AN373" s="212"/>
      <c r="AO373" s="212" t="s">
        <v>2937</v>
      </c>
      <c r="AP373" s="211"/>
      <c r="AQ373" s="211"/>
    </row>
    <row r="374" spans="1:43" s="96" customFormat="1" ht="15" customHeight="1" x14ac:dyDescent="0.25">
      <c r="A374" s="109"/>
      <c r="B374" s="109"/>
      <c r="C374" s="90" t="s">
        <v>1264</v>
      </c>
      <c r="D374" s="90" t="s">
        <v>121</v>
      </c>
      <c r="E374" s="109" t="s">
        <v>1532</v>
      </c>
      <c r="F374" s="109" t="s">
        <v>214</v>
      </c>
      <c r="G374" s="109" t="s">
        <v>219</v>
      </c>
      <c r="H374" s="109" t="s">
        <v>1485</v>
      </c>
      <c r="I374" s="109" t="s">
        <v>1035</v>
      </c>
      <c r="J374" s="109" t="s">
        <v>1074</v>
      </c>
      <c r="K374" s="91" t="s">
        <v>267</v>
      </c>
      <c r="L374" s="109"/>
      <c r="M374" s="109" t="s">
        <v>1076</v>
      </c>
      <c r="N374" s="128" t="s">
        <v>1078</v>
      </c>
      <c r="O374" s="109" t="s">
        <v>1081</v>
      </c>
      <c r="P374" s="109" t="s">
        <v>1082</v>
      </c>
      <c r="Q374" s="98" t="s">
        <v>121</v>
      </c>
      <c r="R374" s="135">
        <v>41883</v>
      </c>
      <c r="S374" s="109" t="s">
        <v>1083</v>
      </c>
      <c r="T374" s="109" t="s">
        <v>1082</v>
      </c>
      <c r="U374" s="109"/>
      <c r="V374" s="135">
        <v>41792</v>
      </c>
      <c r="W374" s="111" t="s">
        <v>1077</v>
      </c>
      <c r="X374" s="109" t="s">
        <v>1089</v>
      </c>
      <c r="Y374" s="264">
        <v>42359</v>
      </c>
      <c r="Z374" s="212">
        <v>1</v>
      </c>
      <c r="AA374" s="212">
        <v>1</v>
      </c>
      <c r="AB374" s="212">
        <v>1</v>
      </c>
      <c r="AC374" s="212">
        <v>1</v>
      </c>
      <c r="AD374" s="212">
        <v>2</v>
      </c>
      <c r="AE374" s="212">
        <v>3</v>
      </c>
      <c r="AF374" s="335">
        <f t="shared" si="6"/>
        <v>0.6</v>
      </c>
      <c r="AG374" s="212" t="s">
        <v>2840</v>
      </c>
      <c r="AH374" s="212" t="s">
        <v>599</v>
      </c>
      <c r="AI374" s="212" t="s">
        <v>2454</v>
      </c>
      <c r="AJ374" s="212" t="s">
        <v>2841</v>
      </c>
      <c r="AK374" s="212" t="s">
        <v>3092</v>
      </c>
      <c r="AL374" s="212" t="s">
        <v>3087</v>
      </c>
      <c r="AM374" s="212" t="s">
        <v>3086</v>
      </c>
      <c r="AN374" s="212"/>
      <c r="AO374" s="212" t="s">
        <v>2937</v>
      </c>
      <c r="AP374" s="211"/>
      <c r="AQ374" s="211"/>
    </row>
    <row r="375" spans="1:43" s="96" customFormat="1" ht="15" customHeight="1" x14ac:dyDescent="0.25">
      <c r="A375" s="109"/>
      <c r="B375" s="109"/>
      <c r="C375" s="90" t="s">
        <v>1265</v>
      </c>
      <c r="D375" s="90" t="s">
        <v>121</v>
      </c>
      <c r="E375" s="109" t="s">
        <v>1532</v>
      </c>
      <c r="F375" s="109" t="s">
        <v>214</v>
      </c>
      <c r="G375" s="109" t="s">
        <v>219</v>
      </c>
      <c r="H375" s="109" t="s">
        <v>1485</v>
      </c>
      <c r="I375" s="109" t="s">
        <v>1036</v>
      </c>
      <c r="J375" s="109" t="s">
        <v>1074</v>
      </c>
      <c r="K375" s="91" t="s">
        <v>267</v>
      </c>
      <c r="L375" s="109"/>
      <c r="M375" s="109" t="s">
        <v>1076</v>
      </c>
      <c r="N375" s="128" t="s">
        <v>1078</v>
      </c>
      <c r="O375" s="109" t="s">
        <v>1081</v>
      </c>
      <c r="P375" s="109" t="s">
        <v>1082</v>
      </c>
      <c r="Q375" s="98" t="s">
        <v>121</v>
      </c>
      <c r="R375" s="135">
        <v>41883</v>
      </c>
      <c r="S375" s="109" t="s">
        <v>1083</v>
      </c>
      <c r="T375" s="109" t="s">
        <v>1082</v>
      </c>
      <c r="U375" s="109"/>
      <c r="V375" s="135">
        <v>41792</v>
      </c>
      <c r="W375" s="111" t="s">
        <v>1077</v>
      </c>
      <c r="X375" s="109" t="s">
        <v>1089</v>
      </c>
      <c r="Y375" s="264">
        <v>42359</v>
      </c>
      <c r="Z375" s="212">
        <v>1</v>
      </c>
      <c r="AA375" s="212">
        <v>1</v>
      </c>
      <c r="AB375" s="212">
        <v>1</v>
      </c>
      <c r="AC375" s="212">
        <v>1</v>
      </c>
      <c r="AD375" s="212">
        <v>2</v>
      </c>
      <c r="AE375" s="212">
        <v>3</v>
      </c>
      <c r="AF375" s="335">
        <f t="shared" si="6"/>
        <v>0.6</v>
      </c>
      <c r="AG375" s="212" t="s">
        <v>2840</v>
      </c>
      <c r="AH375" s="212" t="s">
        <v>599</v>
      </c>
      <c r="AI375" s="212" t="s">
        <v>2454</v>
      </c>
      <c r="AJ375" s="212" t="s">
        <v>2841</v>
      </c>
      <c r="AK375" s="212" t="s">
        <v>3102</v>
      </c>
      <c r="AL375" s="212" t="s">
        <v>3087</v>
      </c>
      <c r="AM375" s="212" t="s">
        <v>3101</v>
      </c>
      <c r="AN375" s="238"/>
      <c r="AO375" s="238" t="s">
        <v>2937</v>
      </c>
      <c r="AP375" s="211"/>
      <c r="AQ375" s="211"/>
    </row>
    <row r="376" spans="1:43" s="96" customFormat="1" ht="15" customHeight="1" x14ac:dyDescent="0.25">
      <c r="A376" s="109"/>
      <c r="B376" s="109"/>
      <c r="C376" s="90" t="s">
        <v>1266</v>
      </c>
      <c r="D376" s="90" t="s">
        <v>121</v>
      </c>
      <c r="E376" s="109" t="s">
        <v>1532</v>
      </c>
      <c r="F376" s="109" t="s">
        <v>214</v>
      </c>
      <c r="G376" s="109" t="s">
        <v>219</v>
      </c>
      <c r="H376" s="109" t="s">
        <v>1485</v>
      </c>
      <c r="I376" s="109" t="s">
        <v>1037</v>
      </c>
      <c r="J376" s="109" t="s">
        <v>1074</v>
      </c>
      <c r="K376" s="91" t="s">
        <v>267</v>
      </c>
      <c r="L376" s="109"/>
      <c r="M376" s="109" t="s">
        <v>1076</v>
      </c>
      <c r="N376" s="128" t="s">
        <v>1078</v>
      </c>
      <c r="O376" s="109" t="s">
        <v>1081</v>
      </c>
      <c r="P376" s="109" t="s">
        <v>1082</v>
      </c>
      <c r="Q376" s="98" t="s">
        <v>121</v>
      </c>
      <c r="R376" s="135">
        <v>41883</v>
      </c>
      <c r="S376" s="109" t="s">
        <v>1083</v>
      </c>
      <c r="T376" s="109" t="s">
        <v>1082</v>
      </c>
      <c r="U376" s="109"/>
      <c r="V376" s="135">
        <v>41792</v>
      </c>
      <c r="W376" s="111" t="s">
        <v>1077</v>
      </c>
      <c r="X376" s="109" t="s">
        <v>1089</v>
      </c>
      <c r="Y376" s="264">
        <v>42359</v>
      </c>
      <c r="Z376" s="212">
        <v>1</v>
      </c>
      <c r="AA376" s="212">
        <v>1</v>
      </c>
      <c r="AB376" s="212">
        <v>1</v>
      </c>
      <c r="AC376" s="212">
        <v>1</v>
      </c>
      <c r="AD376" s="212">
        <v>2</v>
      </c>
      <c r="AE376" s="212">
        <v>3</v>
      </c>
      <c r="AF376" s="335">
        <f t="shared" si="6"/>
        <v>0.6</v>
      </c>
      <c r="AG376" s="212" t="s">
        <v>2840</v>
      </c>
      <c r="AH376" s="212" t="s">
        <v>599</v>
      </c>
      <c r="AI376" s="212" t="s">
        <v>2454</v>
      </c>
      <c r="AJ376" s="212" t="s">
        <v>2841</v>
      </c>
      <c r="AK376" s="212" t="s">
        <v>3102</v>
      </c>
      <c r="AL376" s="212" t="s">
        <v>3087</v>
      </c>
      <c r="AM376" s="212" t="s">
        <v>3086</v>
      </c>
      <c r="AN376" s="238"/>
      <c r="AO376" s="238" t="s">
        <v>2937</v>
      </c>
      <c r="AP376" s="211"/>
      <c r="AQ376" s="211"/>
    </row>
    <row r="377" spans="1:43" s="96" customFormat="1" ht="15" customHeight="1" x14ac:dyDescent="0.25">
      <c r="A377" s="109"/>
      <c r="B377" s="109"/>
      <c r="C377" s="90" t="s">
        <v>1267</v>
      </c>
      <c r="D377" s="90" t="s">
        <v>121</v>
      </c>
      <c r="E377" s="109" t="s">
        <v>1532</v>
      </c>
      <c r="F377" s="109" t="s">
        <v>214</v>
      </c>
      <c r="G377" s="109" t="s">
        <v>219</v>
      </c>
      <c r="H377" s="109" t="s">
        <v>1485</v>
      </c>
      <c r="I377" s="109" t="s">
        <v>1038</v>
      </c>
      <c r="J377" s="109" t="s">
        <v>1074</v>
      </c>
      <c r="K377" s="91" t="s">
        <v>267</v>
      </c>
      <c r="L377" s="109"/>
      <c r="M377" s="109" t="s">
        <v>1076</v>
      </c>
      <c r="N377" s="128" t="s">
        <v>1078</v>
      </c>
      <c r="O377" s="109" t="s">
        <v>1081</v>
      </c>
      <c r="P377" s="109" t="s">
        <v>1082</v>
      </c>
      <c r="Q377" s="98" t="s">
        <v>121</v>
      </c>
      <c r="R377" s="135">
        <v>41883</v>
      </c>
      <c r="S377" s="109" t="s">
        <v>1083</v>
      </c>
      <c r="T377" s="109" t="s">
        <v>1082</v>
      </c>
      <c r="U377" s="109"/>
      <c r="V377" s="135">
        <v>41792</v>
      </c>
      <c r="W377" s="111" t="s">
        <v>1077</v>
      </c>
      <c r="X377" s="109" t="s">
        <v>1089</v>
      </c>
      <c r="Y377" s="264">
        <v>42359</v>
      </c>
      <c r="Z377" s="212">
        <v>1</v>
      </c>
      <c r="AA377" s="212">
        <v>1</v>
      </c>
      <c r="AB377" s="212">
        <v>1</v>
      </c>
      <c r="AC377" s="212">
        <v>1</v>
      </c>
      <c r="AD377" s="212">
        <v>2</v>
      </c>
      <c r="AE377" s="212">
        <v>3</v>
      </c>
      <c r="AF377" s="335">
        <f t="shared" si="6"/>
        <v>0.6</v>
      </c>
      <c r="AG377" s="212" t="s">
        <v>2840</v>
      </c>
      <c r="AH377" s="212" t="s">
        <v>599</v>
      </c>
      <c r="AI377" s="212" t="s">
        <v>2454</v>
      </c>
      <c r="AJ377" s="212" t="s">
        <v>2841</v>
      </c>
      <c r="AK377" s="212" t="s">
        <v>3102</v>
      </c>
      <c r="AL377" s="212" t="s">
        <v>3087</v>
      </c>
      <c r="AM377" s="212" t="s">
        <v>3101</v>
      </c>
      <c r="AN377" s="238"/>
      <c r="AO377" s="238" t="s">
        <v>2937</v>
      </c>
      <c r="AP377" s="211"/>
      <c r="AQ377" s="211"/>
    </row>
    <row r="378" spans="1:43" s="96" customFormat="1" ht="15" customHeight="1" x14ac:dyDescent="0.25">
      <c r="A378" s="109"/>
      <c r="B378" s="109"/>
      <c r="C378" s="90" t="s">
        <v>1268</v>
      </c>
      <c r="D378" s="90" t="s">
        <v>121</v>
      </c>
      <c r="E378" s="109" t="s">
        <v>1532</v>
      </c>
      <c r="F378" s="109" t="s">
        <v>214</v>
      </c>
      <c r="G378" s="109" t="s">
        <v>219</v>
      </c>
      <c r="H378" s="109" t="s">
        <v>1485</v>
      </c>
      <c r="I378" s="109" t="s">
        <v>1039</v>
      </c>
      <c r="J378" s="109" t="s">
        <v>1074</v>
      </c>
      <c r="K378" s="91" t="s">
        <v>267</v>
      </c>
      <c r="L378" s="109"/>
      <c r="M378" s="109" t="s">
        <v>1076</v>
      </c>
      <c r="N378" s="128" t="s">
        <v>1078</v>
      </c>
      <c r="O378" s="109" t="s">
        <v>1081</v>
      </c>
      <c r="P378" s="109" t="s">
        <v>1082</v>
      </c>
      <c r="Q378" s="98" t="s">
        <v>121</v>
      </c>
      <c r="R378" s="135">
        <v>41883</v>
      </c>
      <c r="S378" s="109" t="s">
        <v>1083</v>
      </c>
      <c r="T378" s="109" t="s">
        <v>1082</v>
      </c>
      <c r="U378" s="109"/>
      <c r="V378" s="135">
        <v>41792</v>
      </c>
      <c r="W378" s="111" t="s">
        <v>1077</v>
      </c>
      <c r="X378" s="109" t="s">
        <v>1089</v>
      </c>
      <c r="Y378" s="264">
        <v>42359</v>
      </c>
      <c r="Z378" s="212">
        <v>1</v>
      </c>
      <c r="AA378" s="212">
        <v>1</v>
      </c>
      <c r="AB378" s="212">
        <v>1</v>
      </c>
      <c r="AC378" s="212">
        <v>1</v>
      </c>
      <c r="AD378" s="212">
        <v>2</v>
      </c>
      <c r="AE378" s="212">
        <v>3</v>
      </c>
      <c r="AF378" s="335">
        <f t="shared" si="6"/>
        <v>0.6</v>
      </c>
      <c r="AG378" s="212" t="s">
        <v>2840</v>
      </c>
      <c r="AH378" s="212" t="s">
        <v>599</v>
      </c>
      <c r="AI378" s="212" t="s">
        <v>2454</v>
      </c>
      <c r="AJ378" s="212" t="s">
        <v>2841</v>
      </c>
      <c r="AK378" s="212" t="s">
        <v>3102</v>
      </c>
      <c r="AL378" s="212" t="s">
        <v>3087</v>
      </c>
      <c r="AM378" s="212" t="s">
        <v>3086</v>
      </c>
      <c r="AN378" s="238"/>
      <c r="AO378" s="238" t="s">
        <v>2937</v>
      </c>
      <c r="AP378" s="211"/>
      <c r="AQ378" s="211"/>
    </row>
    <row r="379" spans="1:43" s="96" customFormat="1" ht="15" customHeight="1" x14ac:dyDescent="0.25">
      <c r="A379" s="109"/>
      <c r="B379" s="109"/>
      <c r="C379" s="90" t="s">
        <v>1269</v>
      </c>
      <c r="D379" s="90" t="s">
        <v>121</v>
      </c>
      <c r="E379" s="109" t="s">
        <v>1532</v>
      </c>
      <c r="F379" s="109" t="s">
        <v>214</v>
      </c>
      <c r="G379" s="109" t="s">
        <v>219</v>
      </c>
      <c r="H379" s="109" t="s">
        <v>1485</v>
      </c>
      <c r="I379" s="109" t="s">
        <v>1040</v>
      </c>
      <c r="J379" s="109" t="s">
        <v>1074</v>
      </c>
      <c r="K379" s="91" t="s">
        <v>267</v>
      </c>
      <c r="L379" s="109"/>
      <c r="M379" s="109" t="s">
        <v>1076</v>
      </c>
      <c r="N379" s="128" t="s">
        <v>1078</v>
      </c>
      <c r="O379" s="109" t="s">
        <v>1081</v>
      </c>
      <c r="P379" s="109" t="s">
        <v>1082</v>
      </c>
      <c r="Q379" s="98" t="s">
        <v>121</v>
      </c>
      <c r="R379" s="135">
        <v>41883</v>
      </c>
      <c r="S379" s="109" t="s">
        <v>1083</v>
      </c>
      <c r="T379" s="109" t="s">
        <v>1082</v>
      </c>
      <c r="U379" s="109"/>
      <c r="V379" s="135">
        <v>41792</v>
      </c>
      <c r="W379" s="111" t="s">
        <v>1077</v>
      </c>
      <c r="X379" s="109" t="s">
        <v>1089</v>
      </c>
      <c r="Y379" s="264">
        <v>42359</v>
      </c>
      <c r="Z379" s="212">
        <v>1</v>
      </c>
      <c r="AA379" s="212">
        <v>1</v>
      </c>
      <c r="AB379" s="212">
        <v>1</v>
      </c>
      <c r="AC379" s="212">
        <v>1</v>
      </c>
      <c r="AD379" s="212">
        <v>2</v>
      </c>
      <c r="AE379" s="212">
        <v>3</v>
      </c>
      <c r="AF379" s="335">
        <f t="shared" si="6"/>
        <v>0.6</v>
      </c>
      <c r="AG379" s="212" t="s">
        <v>2840</v>
      </c>
      <c r="AH379" s="212" t="s">
        <v>599</v>
      </c>
      <c r="AI379" s="212" t="s">
        <v>2454</v>
      </c>
      <c r="AJ379" s="212" t="s">
        <v>2841</v>
      </c>
      <c r="AK379" s="212" t="s">
        <v>3102</v>
      </c>
      <c r="AL379" s="212" t="s">
        <v>3087</v>
      </c>
      <c r="AM379" s="212" t="s">
        <v>3101</v>
      </c>
      <c r="AN379" s="238"/>
      <c r="AO379" s="238" t="s">
        <v>2937</v>
      </c>
      <c r="AP379" s="211"/>
      <c r="AQ379" s="211"/>
    </row>
    <row r="380" spans="1:43" s="96" customFormat="1" ht="15" customHeight="1" x14ac:dyDescent="0.25">
      <c r="A380" s="109"/>
      <c r="B380" s="109"/>
      <c r="C380" s="90" t="s">
        <v>1270</v>
      </c>
      <c r="D380" s="90" t="s">
        <v>121</v>
      </c>
      <c r="E380" s="109" t="s">
        <v>1532</v>
      </c>
      <c r="F380" s="109" t="s">
        <v>214</v>
      </c>
      <c r="G380" s="109" t="s">
        <v>219</v>
      </c>
      <c r="H380" s="109" t="s">
        <v>1485</v>
      </c>
      <c r="I380" s="109" t="s">
        <v>1041</v>
      </c>
      <c r="J380" s="109" t="s">
        <v>1074</v>
      </c>
      <c r="K380" s="91" t="s">
        <v>267</v>
      </c>
      <c r="L380" s="109"/>
      <c r="M380" s="109" t="s">
        <v>1076</v>
      </c>
      <c r="N380" s="128" t="s">
        <v>1078</v>
      </c>
      <c r="O380" s="109" t="s">
        <v>1081</v>
      </c>
      <c r="P380" s="109" t="s">
        <v>1082</v>
      </c>
      <c r="Q380" s="98" t="s">
        <v>121</v>
      </c>
      <c r="R380" s="135">
        <v>41883</v>
      </c>
      <c r="S380" s="109" t="s">
        <v>1083</v>
      </c>
      <c r="T380" s="109" t="s">
        <v>1082</v>
      </c>
      <c r="U380" s="109"/>
      <c r="V380" s="135">
        <v>41792</v>
      </c>
      <c r="W380" s="111" t="s">
        <v>1077</v>
      </c>
      <c r="X380" s="109" t="s">
        <v>1089</v>
      </c>
      <c r="Y380" s="264">
        <v>42359</v>
      </c>
      <c r="Z380" s="212">
        <v>1</v>
      </c>
      <c r="AA380" s="212">
        <v>1</v>
      </c>
      <c r="AB380" s="212">
        <v>1</v>
      </c>
      <c r="AC380" s="212">
        <v>1</v>
      </c>
      <c r="AD380" s="212">
        <v>2</v>
      </c>
      <c r="AE380" s="212">
        <v>3</v>
      </c>
      <c r="AF380" s="335">
        <f t="shared" si="6"/>
        <v>0.6</v>
      </c>
      <c r="AG380" s="212" t="s">
        <v>2840</v>
      </c>
      <c r="AH380" s="212" t="s">
        <v>599</v>
      </c>
      <c r="AI380" s="212" t="s">
        <v>2454</v>
      </c>
      <c r="AJ380" s="212" t="s">
        <v>2841</v>
      </c>
      <c r="AK380" s="212" t="s">
        <v>3102</v>
      </c>
      <c r="AL380" s="212" t="s">
        <v>3087</v>
      </c>
      <c r="AM380" s="212" t="s">
        <v>3086</v>
      </c>
      <c r="AN380" s="238"/>
      <c r="AO380" s="238" t="s">
        <v>2937</v>
      </c>
      <c r="AP380" s="211"/>
      <c r="AQ380" s="211"/>
    </row>
    <row r="381" spans="1:43" s="96" customFormat="1" ht="15" customHeight="1" x14ac:dyDescent="0.25">
      <c r="A381" s="109"/>
      <c r="B381" s="109"/>
      <c r="C381" s="90" t="s">
        <v>1271</v>
      </c>
      <c r="D381" s="90" t="s">
        <v>121</v>
      </c>
      <c r="E381" s="109" t="s">
        <v>1532</v>
      </c>
      <c r="F381" s="109" t="s">
        <v>214</v>
      </c>
      <c r="G381" s="109" t="s">
        <v>219</v>
      </c>
      <c r="H381" s="109" t="s">
        <v>1485</v>
      </c>
      <c r="I381" s="109" t="s">
        <v>1042</v>
      </c>
      <c r="J381" s="109" t="s">
        <v>1074</v>
      </c>
      <c r="K381" s="91" t="s">
        <v>267</v>
      </c>
      <c r="L381" s="109"/>
      <c r="M381" s="109" t="s">
        <v>1076</v>
      </c>
      <c r="N381" s="128" t="s">
        <v>1078</v>
      </c>
      <c r="O381" s="109" t="s">
        <v>1081</v>
      </c>
      <c r="P381" s="109" t="s">
        <v>1082</v>
      </c>
      <c r="Q381" s="98" t="s">
        <v>121</v>
      </c>
      <c r="R381" s="135">
        <v>41883</v>
      </c>
      <c r="S381" s="109" t="s">
        <v>1083</v>
      </c>
      <c r="T381" s="109" t="s">
        <v>1082</v>
      </c>
      <c r="U381" s="109"/>
      <c r="V381" s="135">
        <v>41792</v>
      </c>
      <c r="W381" s="111" t="s">
        <v>1077</v>
      </c>
      <c r="X381" s="109" t="s">
        <v>1089</v>
      </c>
      <c r="Y381" s="264">
        <v>42359</v>
      </c>
      <c r="Z381" s="212">
        <v>1</v>
      </c>
      <c r="AA381" s="212">
        <v>1</v>
      </c>
      <c r="AB381" s="212">
        <v>1</v>
      </c>
      <c r="AC381" s="212">
        <v>1</v>
      </c>
      <c r="AD381" s="212">
        <v>2</v>
      </c>
      <c r="AE381" s="212">
        <v>3</v>
      </c>
      <c r="AF381" s="335">
        <f t="shared" si="6"/>
        <v>0.6</v>
      </c>
      <c r="AG381" s="212" t="s">
        <v>2840</v>
      </c>
      <c r="AH381" s="212" t="s">
        <v>599</v>
      </c>
      <c r="AI381" s="212" t="s">
        <v>2454</v>
      </c>
      <c r="AJ381" s="212" t="s">
        <v>2841</v>
      </c>
      <c r="AK381" s="212" t="s">
        <v>3102</v>
      </c>
      <c r="AL381" s="212" t="s">
        <v>3087</v>
      </c>
      <c r="AM381" s="212" t="s">
        <v>3101</v>
      </c>
      <c r="AN381" s="238"/>
      <c r="AO381" s="238" t="s">
        <v>2937</v>
      </c>
      <c r="AP381" s="211"/>
      <c r="AQ381" s="211"/>
    </row>
    <row r="382" spans="1:43" s="96" customFormat="1" ht="15" customHeight="1" x14ac:dyDescent="0.25">
      <c r="A382" s="109"/>
      <c r="B382" s="109"/>
      <c r="C382" s="90" t="s">
        <v>1254</v>
      </c>
      <c r="D382" s="90" t="s">
        <v>121</v>
      </c>
      <c r="E382" s="109" t="s">
        <v>1532</v>
      </c>
      <c r="F382" s="109" t="s">
        <v>214</v>
      </c>
      <c r="G382" s="109" t="s">
        <v>219</v>
      </c>
      <c r="H382" s="109" t="s">
        <v>1485</v>
      </c>
      <c r="I382" s="109" t="s">
        <v>1028</v>
      </c>
      <c r="J382" s="109" t="s">
        <v>1074</v>
      </c>
      <c r="K382" s="91" t="s">
        <v>267</v>
      </c>
      <c r="L382" s="109"/>
      <c r="M382" s="109" t="s">
        <v>1076</v>
      </c>
      <c r="N382" s="128" t="s">
        <v>1078</v>
      </c>
      <c r="O382" s="109" t="s">
        <v>1081</v>
      </c>
      <c r="P382" s="109" t="s">
        <v>1082</v>
      </c>
      <c r="Q382" s="98" t="s">
        <v>121</v>
      </c>
      <c r="R382" s="135">
        <v>41883</v>
      </c>
      <c r="S382" s="109" t="s">
        <v>1083</v>
      </c>
      <c r="T382" s="109" t="s">
        <v>1082</v>
      </c>
      <c r="U382" s="109"/>
      <c r="V382" s="135">
        <v>41792</v>
      </c>
      <c r="W382" s="111" t="s">
        <v>1077</v>
      </c>
      <c r="X382" s="109" t="s">
        <v>1089</v>
      </c>
      <c r="Y382" s="264">
        <v>42359</v>
      </c>
      <c r="Z382" s="212">
        <v>1</v>
      </c>
      <c r="AA382" s="212">
        <v>1</v>
      </c>
      <c r="AB382" s="212">
        <v>1</v>
      </c>
      <c r="AC382" s="212">
        <v>1</v>
      </c>
      <c r="AD382" s="212">
        <v>2</v>
      </c>
      <c r="AE382" s="212">
        <v>3</v>
      </c>
      <c r="AF382" s="335">
        <f t="shared" si="6"/>
        <v>0.6</v>
      </c>
      <c r="AG382" s="212" t="s">
        <v>2840</v>
      </c>
      <c r="AH382" s="212" t="s">
        <v>599</v>
      </c>
      <c r="AI382" s="212" t="s">
        <v>2454</v>
      </c>
      <c r="AJ382" s="212" t="s">
        <v>2841</v>
      </c>
      <c r="AK382" s="212" t="s">
        <v>3102</v>
      </c>
      <c r="AL382" s="212" t="s">
        <v>3087</v>
      </c>
      <c r="AM382" s="212" t="s">
        <v>3101</v>
      </c>
      <c r="AN382" s="238"/>
      <c r="AO382" s="238" t="s">
        <v>2937</v>
      </c>
      <c r="AP382" s="211"/>
      <c r="AQ382" s="211"/>
    </row>
    <row r="383" spans="1:43" s="96" customFormat="1" ht="15" customHeight="1" x14ac:dyDescent="0.25">
      <c r="A383" s="109"/>
      <c r="B383" s="109"/>
      <c r="C383" s="90" t="s">
        <v>1272</v>
      </c>
      <c r="D383" s="90" t="s">
        <v>121</v>
      </c>
      <c r="E383" s="109" t="s">
        <v>1532</v>
      </c>
      <c r="F383" s="109" t="s">
        <v>214</v>
      </c>
      <c r="G383" s="109" t="s">
        <v>219</v>
      </c>
      <c r="H383" s="109" t="s">
        <v>1485</v>
      </c>
      <c r="I383" s="109" t="s">
        <v>1043</v>
      </c>
      <c r="J383" s="109" t="s">
        <v>1074</v>
      </c>
      <c r="K383" s="91" t="s">
        <v>267</v>
      </c>
      <c r="L383" s="109"/>
      <c r="M383" s="109" t="s">
        <v>1076</v>
      </c>
      <c r="N383" s="128" t="s">
        <v>1078</v>
      </c>
      <c r="O383" s="109" t="s">
        <v>1081</v>
      </c>
      <c r="P383" s="118" t="s">
        <v>1082</v>
      </c>
      <c r="Q383" s="98" t="s">
        <v>121</v>
      </c>
      <c r="R383" s="135">
        <v>41883</v>
      </c>
      <c r="S383" s="109" t="s">
        <v>1083</v>
      </c>
      <c r="T383" s="109" t="s">
        <v>1082</v>
      </c>
      <c r="U383" s="109"/>
      <c r="V383" s="135">
        <v>41792</v>
      </c>
      <c r="W383" s="111" t="s">
        <v>1077</v>
      </c>
      <c r="X383" s="109" t="s">
        <v>1089</v>
      </c>
      <c r="Y383" s="264">
        <v>42359</v>
      </c>
      <c r="Z383" s="212">
        <v>1</v>
      </c>
      <c r="AA383" s="212">
        <v>1</v>
      </c>
      <c r="AB383" s="212">
        <v>1</v>
      </c>
      <c r="AC383" s="212">
        <v>1</v>
      </c>
      <c r="AD383" s="212">
        <v>2</v>
      </c>
      <c r="AE383" s="212">
        <v>3</v>
      </c>
      <c r="AF383" s="335">
        <f t="shared" si="6"/>
        <v>0.6</v>
      </c>
      <c r="AG383" s="212" t="s">
        <v>2840</v>
      </c>
      <c r="AH383" s="212" t="s">
        <v>599</v>
      </c>
      <c r="AI383" s="212" t="s">
        <v>2454</v>
      </c>
      <c r="AJ383" s="212" t="s">
        <v>2841</v>
      </c>
      <c r="AK383" s="212" t="s">
        <v>3102</v>
      </c>
      <c r="AL383" s="212" t="s">
        <v>3087</v>
      </c>
      <c r="AM383" s="212" t="s">
        <v>3086</v>
      </c>
      <c r="AN383" s="238"/>
      <c r="AO383" s="238" t="s">
        <v>2937</v>
      </c>
      <c r="AP383" s="211"/>
      <c r="AQ383" s="211"/>
    </row>
    <row r="384" spans="1:43" s="96" customFormat="1" ht="15" customHeight="1" x14ac:dyDescent="0.25">
      <c r="A384" s="109"/>
      <c r="B384" s="109"/>
      <c r="C384" s="90" t="s">
        <v>1273</v>
      </c>
      <c r="D384" s="90" t="s">
        <v>121</v>
      </c>
      <c r="E384" s="109" t="s">
        <v>1532</v>
      </c>
      <c r="F384" s="109" t="s">
        <v>214</v>
      </c>
      <c r="G384" s="109" t="s">
        <v>219</v>
      </c>
      <c r="H384" s="109" t="s">
        <v>1485</v>
      </c>
      <c r="I384" s="109" t="s">
        <v>1044</v>
      </c>
      <c r="J384" s="109" t="s">
        <v>1074</v>
      </c>
      <c r="K384" s="91" t="s">
        <v>267</v>
      </c>
      <c r="L384" s="109"/>
      <c r="M384" s="109" t="s">
        <v>1076</v>
      </c>
      <c r="N384" s="128" t="s">
        <v>1078</v>
      </c>
      <c r="O384" s="109" t="s">
        <v>1081</v>
      </c>
      <c r="P384" s="109" t="s">
        <v>1082</v>
      </c>
      <c r="Q384" s="98" t="s">
        <v>121</v>
      </c>
      <c r="R384" s="135">
        <v>41883</v>
      </c>
      <c r="S384" s="109" t="s">
        <v>1083</v>
      </c>
      <c r="T384" s="109" t="s">
        <v>1082</v>
      </c>
      <c r="U384" s="109"/>
      <c r="V384" s="135">
        <v>41792</v>
      </c>
      <c r="W384" s="111" t="s">
        <v>1077</v>
      </c>
      <c r="X384" s="109" t="s">
        <v>1089</v>
      </c>
      <c r="Y384" s="264">
        <v>42359</v>
      </c>
      <c r="Z384" s="212">
        <v>1</v>
      </c>
      <c r="AA384" s="212">
        <v>1</v>
      </c>
      <c r="AB384" s="212">
        <v>1</v>
      </c>
      <c r="AC384" s="212">
        <v>1</v>
      </c>
      <c r="AD384" s="212">
        <v>2</v>
      </c>
      <c r="AE384" s="212">
        <v>3</v>
      </c>
      <c r="AF384" s="335">
        <f t="shared" si="6"/>
        <v>0.6</v>
      </c>
      <c r="AG384" s="212" t="s">
        <v>2840</v>
      </c>
      <c r="AH384" s="212" t="s">
        <v>599</v>
      </c>
      <c r="AI384" s="212" t="s">
        <v>2454</v>
      </c>
      <c r="AJ384" s="212" t="s">
        <v>2841</v>
      </c>
      <c r="AK384" s="212" t="s">
        <v>3102</v>
      </c>
      <c r="AL384" s="212" t="s">
        <v>3087</v>
      </c>
      <c r="AM384" s="212" t="s">
        <v>3101</v>
      </c>
      <c r="AN384" s="238"/>
      <c r="AO384" s="238" t="s">
        <v>2937</v>
      </c>
      <c r="AP384" s="211"/>
      <c r="AQ384" s="211"/>
    </row>
    <row r="385" spans="1:43" s="96" customFormat="1" ht="15" customHeight="1" x14ac:dyDescent="0.25">
      <c r="A385" s="90"/>
      <c r="B385" s="90"/>
      <c r="C385" s="90" t="s">
        <v>1276</v>
      </c>
      <c r="D385" s="90" t="s">
        <v>121</v>
      </c>
      <c r="E385" s="90" t="s">
        <v>1532</v>
      </c>
      <c r="F385" s="90" t="s">
        <v>214</v>
      </c>
      <c r="G385" s="90" t="s">
        <v>219</v>
      </c>
      <c r="H385" s="90" t="s">
        <v>1485</v>
      </c>
      <c r="I385" s="90" t="s">
        <v>1011</v>
      </c>
      <c r="J385" s="90" t="s">
        <v>1074</v>
      </c>
      <c r="K385" s="91" t="s">
        <v>267</v>
      </c>
      <c r="L385" s="90"/>
      <c r="M385" s="90" t="s">
        <v>1076</v>
      </c>
      <c r="N385" s="291" t="s">
        <v>1078</v>
      </c>
      <c r="O385" s="90" t="s">
        <v>1081</v>
      </c>
      <c r="P385" s="90" t="s">
        <v>1082</v>
      </c>
      <c r="Q385" s="98" t="s">
        <v>121</v>
      </c>
      <c r="R385" s="106">
        <v>41883</v>
      </c>
      <c r="S385" s="90" t="s">
        <v>1083</v>
      </c>
      <c r="T385" s="90" t="s">
        <v>1082</v>
      </c>
      <c r="U385" s="90"/>
      <c r="V385" s="106">
        <v>41792</v>
      </c>
      <c r="W385" s="111" t="s">
        <v>1077</v>
      </c>
      <c r="X385" s="90" t="s">
        <v>1089</v>
      </c>
      <c r="Y385" s="264">
        <v>42359</v>
      </c>
      <c r="Z385" s="212">
        <v>1</v>
      </c>
      <c r="AA385" s="212">
        <v>1</v>
      </c>
      <c r="AB385" s="212">
        <v>1</v>
      </c>
      <c r="AC385" s="212">
        <v>1</v>
      </c>
      <c r="AD385" s="212">
        <v>2</v>
      </c>
      <c r="AE385" s="212">
        <v>3</v>
      </c>
      <c r="AF385" s="335">
        <f t="shared" si="6"/>
        <v>0.6</v>
      </c>
      <c r="AG385" s="212" t="s">
        <v>2840</v>
      </c>
      <c r="AH385" s="212" t="s">
        <v>599</v>
      </c>
      <c r="AI385" s="212" t="s">
        <v>2454</v>
      </c>
      <c r="AJ385" s="212" t="s">
        <v>2841</v>
      </c>
      <c r="AK385" s="212" t="s">
        <v>3102</v>
      </c>
      <c r="AL385" s="212" t="s">
        <v>3087</v>
      </c>
      <c r="AM385" s="212" t="s">
        <v>3088</v>
      </c>
      <c r="AN385" s="212"/>
      <c r="AO385" s="238" t="s">
        <v>2937</v>
      </c>
      <c r="AP385" s="211"/>
      <c r="AQ385" s="211"/>
    </row>
    <row r="386" spans="1:43" s="96" customFormat="1" ht="15" customHeight="1" x14ac:dyDescent="0.25">
      <c r="A386" s="90"/>
      <c r="B386" s="90"/>
      <c r="C386" s="90" t="s">
        <v>1277</v>
      </c>
      <c r="D386" s="90" t="s">
        <v>121</v>
      </c>
      <c r="E386" s="90" t="s">
        <v>1532</v>
      </c>
      <c r="F386" s="90" t="s">
        <v>214</v>
      </c>
      <c r="G386" s="90" t="s">
        <v>219</v>
      </c>
      <c r="H386" s="90" t="s">
        <v>1485</v>
      </c>
      <c r="I386" s="90" t="s">
        <v>1012</v>
      </c>
      <c r="J386" s="90" t="s">
        <v>1074</v>
      </c>
      <c r="K386" s="91" t="s">
        <v>267</v>
      </c>
      <c r="L386" s="90"/>
      <c r="M386" s="90" t="s">
        <v>1076</v>
      </c>
      <c r="N386" s="291" t="s">
        <v>1078</v>
      </c>
      <c r="O386" s="90" t="s">
        <v>1081</v>
      </c>
      <c r="P386" s="90" t="s">
        <v>1082</v>
      </c>
      <c r="Q386" s="98" t="s">
        <v>121</v>
      </c>
      <c r="R386" s="106">
        <v>41883</v>
      </c>
      <c r="S386" s="90" t="s">
        <v>1083</v>
      </c>
      <c r="T386" s="90" t="s">
        <v>1082</v>
      </c>
      <c r="U386" s="90"/>
      <c r="V386" s="106">
        <v>41792</v>
      </c>
      <c r="W386" s="111" t="s">
        <v>1077</v>
      </c>
      <c r="X386" s="90" t="s">
        <v>1089</v>
      </c>
      <c r="Y386" s="264">
        <v>42359</v>
      </c>
      <c r="Z386" s="212">
        <v>1</v>
      </c>
      <c r="AA386" s="212">
        <v>1</v>
      </c>
      <c r="AB386" s="212">
        <v>1</v>
      </c>
      <c r="AC386" s="212">
        <v>1</v>
      </c>
      <c r="AD386" s="212">
        <v>2</v>
      </c>
      <c r="AE386" s="212">
        <v>3</v>
      </c>
      <c r="AF386" s="335">
        <f t="shared" si="6"/>
        <v>0.6</v>
      </c>
      <c r="AG386" s="212" t="s">
        <v>2840</v>
      </c>
      <c r="AH386" s="212" t="s">
        <v>599</v>
      </c>
      <c r="AI386" s="212" t="s">
        <v>2454</v>
      </c>
      <c r="AJ386" s="212" t="s">
        <v>2841</v>
      </c>
      <c r="AK386" s="212" t="s">
        <v>3102</v>
      </c>
      <c r="AL386" s="212" t="s">
        <v>3087</v>
      </c>
      <c r="AM386" s="212" t="s">
        <v>3103</v>
      </c>
      <c r="AN386" s="212"/>
      <c r="AO386" s="238" t="s">
        <v>2937</v>
      </c>
      <c r="AP386" s="211"/>
      <c r="AQ386" s="211"/>
    </row>
    <row r="387" spans="1:43" s="96" customFormat="1" ht="15" customHeight="1" x14ac:dyDescent="0.25">
      <c r="A387" s="90"/>
      <c r="B387" s="90"/>
      <c r="C387" s="90" t="s">
        <v>1278</v>
      </c>
      <c r="D387" s="90" t="s">
        <v>121</v>
      </c>
      <c r="E387" s="90" t="s">
        <v>1532</v>
      </c>
      <c r="F387" s="90" t="s">
        <v>214</v>
      </c>
      <c r="G387" s="90" t="s">
        <v>219</v>
      </c>
      <c r="H387" s="90" t="s">
        <v>1485</v>
      </c>
      <c r="I387" s="90" t="s">
        <v>1021</v>
      </c>
      <c r="J387" s="90" t="s">
        <v>1074</v>
      </c>
      <c r="K387" s="91" t="s">
        <v>267</v>
      </c>
      <c r="L387" s="90"/>
      <c r="M387" s="90" t="s">
        <v>1076</v>
      </c>
      <c r="N387" s="291" t="s">
        <v>1078</v>
      </c>
      <c r="O387" s="90" t="s">
        <v>1081</v>
      </c>
      <c r="P387" s="90" t="s">
        <v>1082</v>
      </c>
      <c r="Q387" s="98" t="s">
        <v>121</v>
      </c>
      <c r="R387" s="106">
        <v>41883</v>
      </c>
      <c r="S387" s="90" t="s">
        <v>1083</v>
      </c>
      <c r="T387" s="90" t="s">
        <v>1082</v>
      </c>
      <c r="U387" s="90"/>
      <c r="V387" s="106">
        <v>41792</v>
      </c>
      <c r="W387" s="111" t="s">
        <v>1077</v>
      </c>
      <c r="X387" s="90" t="s">
        <v>1089</v>
      </c>
      <c r="Y387" s="264">
        <v>42359</v>
      </c>
      <c r="Z387" s="212">
        <v>1</v>
      </c>
      <c r="AA387" s="212">
        <v>1</v>
      </c>
      <c r="AB387" s="212">
        <v>1</v>
      </c>
      <c r="AC387" s="212">
        <v>1</v>
      </c>
      <c r="AD387" s="212">
        <v>2</v>
      </c>
      <c r="AE387" s="212">
        <v>3</v>
      </c>
      <c r="AF387" s="335">
        <f t="shared" si="6"/>
        <v>0.6</v>
      </c>
      <c r="AG387" s="212" t="s">
        <v>2840</v>
      </c>
      <c r="AH387" s="212" t="s">
        <v>599</v>
      </c>
      <c r="AI387" s="212" t="s">
        <v>2454</v>
      </c>
      <c r="AJ387" s="212" t="s">
        <v>2841</v>
      </c>
      <c r="AK387" s="212" t="s">
        <v>3093</v>
      </c>
      <c r="AL387" s="212" t="s">
        <v>3036</v>
      </c>
      <c r="AM387" s="212" t="s">
        <v>3088</v>
      </c>
      <c r="AN387" s="212" t="s">
        <v>3115</v>
      </c>
      <c r="AO387" s="238" t="s">
        <v>2932</v>
      </c>
      <c r="AP387" s="211"/>
      <c r="AQ387" s="211"/>
    </row>
    <row r="388" spans="1:43" s="96" customFormat="1" ht="15" customHeight="1" x14ac:dyDescent="0.25">
      <c r="A388" s="90"/>
      <c r="B388" s="90"/>
      <c r="C388" s="90" t="s">
        <v>1279</v>
      </c>
      <c r="D388" s="90" t="s">
        <v>121</v>
      </c>
      <c r="E388" s="90" t="s">
        <v>1532</v>
      </c>
      <c r="F388" s="90" t="s">
        <v>214</v>
      </c>
      <c r="G388" s="90" t="s">
        <v>219</v>
      </c>
      <c r="H388" s="90" t="s">
        <v>1485</v>
      </c>
      <c r="I388" s="90" t="s">
        <v>1022</v>
      </c>
      <c r="J388" s="90" t="s">
        <v>1074</v>
      </c>
      <c r="K388" s="91" t="s">
        <v>267</v>
      </c>
      <c r="L388" s="90"/>
      <c r="M388" s="90" t="s">
        <v>1076</v>
      </c>
      <c r="N388" s="291" t="s">
        <v>1078</v>
      </c>
      <c r="O388" s="90" t="s">
        <v>1081</v>
      </c>
      <c r="P388" s="90" t="s">
        <v>1082</v>
      </c>
      <c r="Q388" s="98" t="s">
        <v>121</v>
      </c>
      <c r="R388" s="106">
        <v>41883</v>
      </c>
      <c r="S388" s="90" t="s">
        <v>1083</v>
      </c>
      <c r="T388" s="90" t="s">
        <v>1082</v>
      </c>
      <c r="U388" s="90"/>
      <c r="V388" s="106">
        <v>41792</v>
      </c>
      <c r="W388" s="111" t="s">
        <v>1077</v>
      </c>
      <c r="X388" s="90" t="s">
        <v>1089</v>
      </c>
      <c r="Y388" s="264">
        <v>42359</v>
      </c>
      <c r="Z388" s="212">
        <v>1</v>
      </c>
      <c r="AA388" s="212">
        <v>1</v>
      </c>
      <c r="AB388" s="212">
        <v>1</v>
      </c>
      <c r="AC388" s="212">
        <v>1</v>
      </c>
      <c r="AD388" s="212">
        <v>2</v>
      </c>
      <c r="AE388" s="212">
        <v>3</v>
      </c>
      <c r="AF388" s="335">
        <f t="shared" si="6"/>
        <v>0.6</v>
      </c>
      <c r="AG388" s="212" t="s">
        <v>2840</v>
      </c>
      <c r="AH388" s="212" t="s">
        <v>599</v>
      </c>
      <c r="AI388" s="212" t="s">
        <v>2454</v>
      </c>
      <c r="AJ388" s="212" t="s">
        <v>2841</v>
      </c>
      <c r="AK388" s="212" t="s">
        <v>3093</v>
      </c>
      <c r="AL388" s="212" t="s">
        <v>3036</v>
      </c>
      <c r="AM388" s="212" t="s">
        <v>3103</v>
      </c>
      <c r="AN388" s="212" t="s">
        <v>3114</v>
      </c>
      <c r="AO388" s="238" t="s">
        <v>2932</v>
      </c>
      <c r="AP388" s="211"/>
      <c r="AQ388" s="211"/>
    </row>
    <row r="389" spans="1:43" s="96" customFormat="1" ht="15" customHeight="1" x14ac:dyDescent="0.25">
      <c r="A389" s="90"/>
      <c r="B389" s="90"/>
      <c r="C389" s="90" t="s">
        <v>1280</v>
      </c>
      <c r="D389" s="90" t="s">
        <v>121</v>
      </c>
      <c r="E389" s="90" t="s">
        <v>1532</v>
      </c>
      <c r="F389" s="90" t="s">
        <v>214</v>
      </c>
      <c r="G389" s="90" t="s">
        <v>219</v>
      </c>
      <c r="H389" s="90" t="s">
        <v>1485</v>
      </c>
      <c r="I389" s="90" t="s">
        <v>1015</v>
      </c>
      <c r="J389" s="90" t="s">
        <v>1074</v>
      </c>
      <c r="K389" s="91" t="s">
        <v>267</v>
      </c>
      <c r="L389" s="90"/>
      <c r="M389" s="90" t="s">
        <v>1076</v>
      </c>
      <c r="N389" s="291" t="s">
        <v>1078</v>
      </c>
      <c r="O389" s="90" t="s">
        <v>1081</v>
      </c>
      <c r="P389" s="90" t="s">
        <v>1082</v>
      </c>
      <c r="Q389" s="98" t="s">
        <v>121</v>
      </c>
      <c r="R389" s="106">
        <v>41883</v>
      </c>
      <c r="S389" s="90" t="s">
        <v>1083</v>
      </c>
      <c r="T389" s="90" t="s">
        <v>1082</v>
      </c>
      <c r="U389" s="90"/>
      <c r="V389" s="106">
        <v>41792</v>
      </c>
      <c r="W389" s="111" t="s">
        <v>1077</v>
      </c>
      <c r="X389" s="90" t="s">
        <v>1089</v>
      </c>
      <c r="Y389" s="264">
        <v>42359</v>
      </c>
      <c r="Z389" s="212">
        <v>1</v>
      </c>
      <c r="AA389" s="212">
        <v>1</v>
      </c>
      <c r="AB389" s="212">
        <v>1</v>
      </c>
      <c r="AC389" s="212">
        <v>1</v>
      </c>
      <c r="AD389" s="212">
        <v>2</v>
      </c>
      <c r="AE389" s="212">
        <v>3</v>
      </c>
      <c r="AF389" s="335">
        <f t="shared" si="6"/>
        <v>0.6</v>
      </c>
      <c r="AG389" s="212" t="s">
        <v>2840</v>
      </c>
      <c r="AH389" s="212" t="s">
        <v>599</v>
      </c>
      <c r="AI389" s="212" t="s">
        <v>2454</v>
      </c>
      <c r="AJ389" s="212" t="s">
        <v>2841</v>
      </c>
      <c r="AK389" s="212" t="s">
        <v>3102</v>
      </c>
      <c r="AL389" s="212" t="s">
        <v>3087</v>
      </c>
      <c r="AM389" s="212" t="s">
        <v>3088</v>
      </c>
      <c r="AN389" s="212"/>
      <c r="AO389" s="238" t="s">
        <v>2937</v>
      </c>
      <c r="AP389" s="211"/>
      <c r="AQ389" s="211"/>
    </row>
    <row r="390" spans="1:43" s="96" customFormat="1" ht="15" customHeight="1" x14ac:dyDescent="0.25">
      <c r="A390" s="90"/>
      <c r="B390" s="90"/>
      <c r="C390" s="90" t="s">
        <v>1281</v>
      </c>
      <c r="D390" s="90" t="s">
        <v>121</v>
      </c>
      <c r="E390" s="90" t="s">
        <v>1532</v>
      </c>
      <c r="F390" s="90" t="s">
        <v>214</v>
      </c>
      <c r="G390" s="90" t="s">
        <v>219</v>
      </c>
      <c r="H390" s="90" t="s">
        <v>1485</v>
      </c>
      <c r="I390" s="90" t="s">
        <v>1016</v>
      </c>
      <c r="J390" s="90" t="s">
        <v>1074</v>
      </c>
      <c r="K390" s="91" t="s">
        <v>267</v>
      </c>
      <c r="L390" s="90"/>
      <c r="M390" s="90" t="s">
        <v>1076</v>
      </c>
      <c r="N390" s="291" t="s">
        <v>1078</v>
      </c>
      <c r="O390" s="90" t="s">
        <v>1081</v>
      </c>
      <c r="P390" s="90" t="s">
        <v>1082</v>
      </c>
      <c r="Q390" s="98" t="s">
        <v>121</v>
      </c>
      <c r="R390" s="106">
        <v>41883</v>
      </c>
      <c r="S390" s="90" t="s">
        <v>1083</v>
      </c>
      <c r="T390" s="90" t="s">
        <v>1082</v>
      </c>
      <c r="U390" s="90"/>
      <c r="V390" s="106">
        <v>41792</v>
      </c>
      <c r="W390" s="111" t="s">
        <v>1077</v>
      </c>
      <c r="X390" s="90" t="s">
        <v>1089</v>
      </c>
      <c r="Y390" s="264">
        <v>42359</v>
      </c>
      <c r="Z390" s="212">
        <v>1</v>
      </c>
      <c r="AA390" s="212">
        <v>1</v>
      </c>
      <c r="AB390" s="212">
        <v>1</v>
      </c>
      <c r="AC390" s="212">
        <v>1</v>
      </c>
      <c r="AD390" s="212">
        <v>2</v>
      </c>
      <c r="AE390" s="212">
        <v>3</v>
      </c>
      <c r="AF390" s="335">
        <f t="shared" si="6"/>
        <v>0.6</v>
      </c>
      <c r="AG390" s="212" t="s">
        <v>2840</v>
      </c>
      <c r="AH390" s="212" t="s">
        <v>599</v>
      </c>
      <c r="AI390" s="212" t="s">
        <v>2454</v>
      </c>
      <c r="AJ390" s="212" t="s">
        <v>2841</v>
      </c>
      <c r="AK390" s="212" t="s">
        <v>3102</v>
      </c>
      <c r="AL390" s="212" t="s">
        <v>3087</v>
      </c>
      <c r="AM390" s="212" t="s">
        <v>3103</v>
      </c>
      <c r="AN390" s="212"/>
      <c r="AO390" s="238" t="s">
        <v>2937</v>
      </c>
      <c r="AP390" s="211"/>
      <c r="AQ390" s="211"/>
    </row>
    <row r="391" spans="1:43" s="96" customFormat="1" ht="15" customHeight="1" x14ac:dyDescent="0.25">
      <c r="A391" s="90"/>
      <c r="B391" s="90"/>
      <c r="C391" s="90" t="s">
        <v>1282</v>
      </c>
      <c r="D391" s="90" t="s">
        <v>121</v>
      </c>
      <c r="E391" s="90" t="s">
        <v>1532</v>
      </c>
      <c r="F391" s="90" t="s">
        <v>214</v>
      </c>
      <c r="G391" s="90" t="s">
        <v>219</v>
      </c>
      <c r="H391" s="90" t="s">
        <v>1485</v>
      </c>
      <c r="I391" s="90" t="s">
        <v>1025</v>
      </c>
      <c r="J391" s="90" t="s">
        <v>1074</v>
      </c>
      <c r="K391" s="91" t="s">
        <v>267</v>
      </c>
      <c r="L391" s="90"/>
      <c r="M391" s="90" t="s">
        <v>1076</v>
      </c>
      <c r="N391" s="291" t="s">
        <v>1078</v>
      </c>
      <c r="O391" s="90" t="s">
        <v>1081</v>
      </c>
      <c r="P391" s="90" t="s">
        <v>1082</v>
      </c>
      <c r="Q391" s="98" t="s">
        <v>121</v>
      </c>
      <c r="R391" s="106">
        <v>41883</v>
      </c>
      <c r="S391" s="90" t="s">
        <v>1083</v>
      </c>
      <c r="T391" s="90" t="s">
        <v>1082</v>
      </c>
      <c r="U391" s="90"/>
      <c r="V391" s="106">
        <v>41792</v>
      </c>
      <c r="W391" s="111" t="s">
        <v>1077</v>
      </c>
      <c r="X391" s="90" t="s">
        <v>1089</v>
      </c>
      <c r="Y391" s="264">
        <v>42359</v>
      </c>
      <c r="Z391" s="212">
        <v>1</v>
      </c>
      <c r="AA391" s="212">
        <v>1</v>
      </c>
      <c r="AB391" s="212">
        <v>1</v>
      </c>
      <c r="AC391" s="212">
        <v>1</v>
      </c>
      <c r="AD391" s="212">
        <v>2</v>
      </c>
      <c r="AE391" s="212">
        <v>3</v>
      </c>
      <c r="AF391" s="335">
        <f t="shared" si="6"/>
        <v>0.6</v>
      </c>
      <c r="AG391" s="212" t="s">
        <v>2840</v>
      </c>
      <c r="AH391" s="212" t="s">
        <v>599</v>
      </c>
      <c r="AI391" s="212" t="s">
        <v>2454</v>
      </c>
      <c r="AJ391" s="212" t="s">
        <v>2841</v>
      </c>
      <c r="AK391" s="212" t="s">
        <v>3102</v>
      </c>
      <c r="AL391" s="212" t="s">
        <v>3087</v>
      </c>
      <c r="AM391" s="212" t="s">
        <v>3088</v>
      </c>
      <c r="AN391" s="212"/>
      <c r="AO391" s="238" t="s">
        <v>2937</v>
      </c>
      <c r="AP391" s="211"/>
      <c r="AQ391" s="211"/>
    </row>
    <row r="392" spans="1:43" s="96" customFormat="1" ht="15" customHeight="1" x14ac:dyDescent="0.25">
      <c r="A392" s="90"/>
      <c r="B392" s="90"/>
      <c r="C392" s="90" t="s">
        <v>1283</v>
      </c>
      <c r="D392" s="90" t="s">
        <v>121</v>
      </c>
      <c r="E392" s="90" t="s">
        <v>1532</v>
      </c>
      <c r="F392" s="90" t="s">
        <v>214</v>
      </c>
      <c r="G392" s="90" t="s">
        <v>219</v>
      </c>
      <c r="H392" s="90" t="s">
        <v>1485</v>
      </c>
      <c r="I392" s="90" t="s">
        <v>1026</v>
      </c>
      <c r="J392" s="90" t="s">
        <v>1074</v>
      </c>
      <c r="K392" s="91" t="s">
        <v>267</v>
      </c>
      <c r="L392" s="90"/>
      <c r="M392" s="90" t="s">
        <v>1076</v>
      </c>
      <c r="N392" s="291" t="s">
        <v>1078</v>
      </c>
      <c r="O392" s="90" t="s">
        <v>1081</v>
      </c>
      <c r="P392" s="90" t="s">
        <v>1082</v>
      </c>
      <c r="Q392" s="98" t="s">
        <v>121</v>
      </c>
      <c r="R392" s="106">
        <v>41883</v>
      </c>
      <c r="S392" s="90" t="s">
        <v>1083</v>
      </c>
      <c r="T392" s="90" t="s">
        <v>1082</v>
      </c>
      <c r="U392" s="90"/>
      <c r="V392" s="106">
        <v>41792</v>
      </c>
      <c r="W392" s="111" t="s">
        <v>1077</v>
      </c>
      <c r="X392" s="90" t="s">
        <v>1089</v>
      </c>
      <c r="Y392" s="264">
        <v>42359</v>
      </c>
      <c r="Z392" s="212">
        <v>1</v>
      </c>
      <c r="AA392" s="212">
        <v>1</v>
      </c>
      <c r="AB392" s="212">
        <v>1</v>
      </c>
      <c r="AC392" s="212">
        <v>1</v>
      </c>
      <c r="AD392" s="212">
        <v>2</v>
      </c>
      <c r="AE392" s="212">
        <v>3</v>
      </c>
      <c r="AF392" s="335">
        <f t="shared" si="6"/>
        <v>0.6</v>
      </c>
      <c r="AG392" s="212" t="s">
        <v>2840</v>
      </c>
      <c r="AH392" s="212" t="s">
        <v>599</v>
      </c>
      <c r="AI392" s="212" t="s">
        <v>2454</v>
      </c>
      <c r="AJ392" s="212" t="s">
        <v>2841</v>
      </c>
      <c r="AK392" s="212" t="s">
        <v>3102</v>
      </c>
      <c r="AL392" s="212" t="s">
        <v>3087</v>
      </c>
      <c r="AM392" s="212" t="s">
        <v>3103</v>
      </c>
      <c r="AN392" s="212"/>
      <c r="AO392" s="238" t="s">
        <v>2937</v>
      </c>
      <c r="AP392" s="211"/>
      <c r="AQ392" s="211"/>
    </row>
    <row r="393" spans="1:43" s="96" customFormat="1" ht="15" customHeight="1" x14ac:dyDescent="0.25">
      <c r="A393" s="109"/>
      <c r="B393" s="109"/>
      <c r="C393" s="90" t="s">
        <v>1284</v>
      </c>
      <c r="D393" s="90" t="s">
        <v>121</v>
      </c>
      <c r="E393" s="109" t="s">
        <v>1532</v>
      </c>
      <c r="F393" s="109" t="s">
        <v>214</v>
      </c>
      <c r="G393" s="109" t="s">
        <v>219</v>
      </c>
      <c r="H393" s="109" t="s">
        <v>1485</v>
      </c>
      <c r="I393" s="109" t="s">
        <v>1045</v>
      </c>
      <c r="J393" s="109" t="s">
        <v>1074</v>
      </c>
      <c r="K393" s="91" t="s">
        <v>267</v>
      </c>
      <c r="L393" s="109"/>
      <c r="M393" s="109" t="s">
        <v>1076</v>
      </c>
      <c r="N393" s="128" t="s">
        <v>1078</v>
      </c>
      <c r="O393" s="109" t="s">
        <v>1081</v>
      </c>
      <c r="P393" s="109" t="s">
        <v>1082</v>
      </c>
      <c r="Q393" s="98" t="s">
        <v>121</v>
      </c>
      <c r="R393" s="135">
        <v>41883</v>
      </c>
      <c r="S393" s="109" t="s">
        <v>1083</v>
      </c>
      <c r="T393" s="109" t="s">
        <v>1082</v>
      </c>
      <c r="U393" s="109"/>
      <c r="V393" s="135">
        <v>41792</v>
      </c>
      <c r="W393" s="111" t="s">
        <v>1077</v>
      </c>
      <c r="X393" s="109" t="s">
        <v>1089</v>
      </c>
      <c r="Y393" s="264">
        <v>42359</v>
      </c>
      <c r="Z393" s="212">
        <v>1</v>
      </c>
      <c r="AA393" s="212">
        <v>1</v>
      </c>
      <c r="AB393" s="212">
        <v>1</v>
      </c>
      <c r="AC393" s="212">
        <v>1</v>
      </c>
      <c r="AD393" s="212">
        <v>2</v>
      </c>
      <c r="AE393" s="212">
        <v>3</v>
      </c>
      <c r="AF393" s="335">
        <f t="shared" si="6"/>
        <v>0.6</v>
      </c>
      <c r="AG393" s="212" t="s">
        <v>2840</v>
      </c>
      <c r="AH393" s="212" t="s">
        <v>599</v>
      </c>
      <c r="AI393" s="212" t="s">
        <v>2454</v>
      </c>
      <c r="AJ393" s="212" t="s">
        <v>2841</v>
      </c>
      <c r="AK393" s="212" t="s">
        <v>3102</v>
      </c>
      <c r="AL393" s="212" t="s">
        <v>3087</v>
      </c>
      <c r="AM393" s="212" t="s">
        <v>3086</v>
      </c>
      <c r="AN393" s="238"/>
      <c r="AO393" s="238" t="s">
        <v>2937</v>
      </c>
      <c r="AP393" s="211"/>
      <c r="AQ393" s="211"/>
    </row>
    <row r="394" spans="1:43" s="96" customFormat="1" ht="15" customHeight="1" x14ac:dyDescent="0.25">
      <c r="A394" s="109"/>
      <c r="B394" s="109"/>
      <c r="C394" s="90" t="s">
        <v>1285</v>
      </c>
      <c r="D394" s="90" t="s">
        <v>121</v>
      </c>
      <c r="E394" s="109" t="s">
        <v>1532</v>
      </c>
      <c r="F394" s="109" t="s">
        <v>214</v>
      </c>
      <c r="G394" s="109" t="s">
        <v>219</v>
      </c>
      <c r="H394" s="109" t="s">
        <v>1485</v>
      </c>
      <c r="I394" s="109" t="s">
        <v>1046</v>
      </c>
      <c r="J394" s="109" t="s">
        <v>1074</v>
      </c>
      <c r="K394" s="91" t="s">
        <v>267</v>
      </c>
      <c r="L394" s="109"/>
      <c r="M394" s="109" t="s">
        <v>1076</v>
      </c>
      <c r="N394" s="128" t="s">
        <v>1078</v>
      </c>
      <c r="O394" s="109" t="s">
        <v>1081</v>
      </c>
      <c r="P394" s="109" t="s">
        <v>1082</v>
      </c>
      <c r="Q394" s="98" t="s">
        <v>121</v>
      </c>
      <c r="R394" s="135">
        <v>41883</v>
      </c>
      <c r="S394" s="109" t="s">
        <v>1083</v>
      </c>
      <c r="T394" s="109" t="s">
        <v>1082</v>
      </c>
      <c r="U394" s="109"/>
      <c r="V394" s="135">
        <v>41792</v>
      </c>
      <c r="W394" s="111" t="s">
        <v>1077</v>
      </c>
      <c r="X394" s="109" t="s">
        <v>1089</v>
      </c>
      <c r="Y394" s="264">
        <v>42359</v>
      </c>
      <c r="Z394" s="212">
        <v>1</v>
      </c>
      <c r="AA394" s="212">
        <v>1</v>
      </c>
      <c r="AB394" s="212">
        <v>1</v>
      </c>
      <c r="AC394" s="212">
        <v>1</v>
      </c>
      <c r="AD394" s="212">
        <v>2</v>
      </c>
      <c r="AE394" s="212">
        <v>3</v>
      </c>
      <c r="AF394" s="335">
        <f t="shared" si="6"/>
        <v>0.6</v>
      </c>
      <c r="AG394" s="212" t="s">
        <v>2840</v>
      </c>
      <c r="AH394" s="212" t="s">
        <v>599</v>
      </c>
      <c r="AI394" s="212" t="s">
        <v>2454</v>
      </c>
      <c r="AJ394" s="212" t="s">
        <v>2841</v>
      </c>
      <c r="AK394" s="212" t="s">
        <v>3102</v>
      </c>
      <c r="AL394" s="212" t="s">
        <v>3087</v>
      </c>
      <c r="AM394" s="212" t="s">
        <v>3101</v>
      </c>
      <c r="AN394" s="238"/>
      <c r="AO394" s="238" t="s">
        <v>2937</v>
      </c>
      <c r="AP394" s="211"/>
      <c r="AQ394" s="211"/>
    </row>
    <row r="395" spans="1:43" s="96" customFormat="1" ht="15" customHeight="1" x14ac:dyDescent="0.25">
      <c r="A395" s="109"/>
      <c r="B395" s="109"/>
      <c r="C395" s="90" t="s">
        <v>1256</v>
      </c>
      <c r="D395" s="90" t="s">
        <v>121</v>
      </c>
      <c r="E395" s="109" t="s">
        <v>1532</v>
      </c>
      <c r="F395" s="109" t="s">
        <v>214</v>
      </c>
      <c r="G395" s="109" t="s">
        <v>219</v>
      </c>
      <c r="H395" s="109" t="s">
        <v>1485</v>
      </c>
      <c r="I395" s="109" t="s">
        <v>1029</v>
      </c>
      <c r="J395" s="109" t="s">
        <v>1074</v>
      </c>
      <c r="K395" s="91" t="s">
        <v>267</v>
      </c>
      <c r="L395" s="109"/>
      <c r="M395" s="109" t="s">
        <v>1076</v>
      </c>
      <c r="N395" s="128" t="s">
        <v>1078</v>
      </c>
      <c r="O395" s="109" t="s">
        <v>1081</v>
      </c>
      <c r="P395" s="109" t="s">
        <v>1082</v>
      </c>
      <c r="Q395" s="98" t="s">
        <v>121</v>
      </c>
      <c r="R395" s="135">
        <v>41883</v>
      </c>
      <c r="S395" s="109" t="s">
        <v>1083</v>
      </c>
      <c r="T395" s="109" t="s">
        <v>1082</v>
      </c>
      <c r="U395" s="109"/>
      <c r="V395" s="135">
        <v>41792</v>
      </c>
      <c r="W395" s="111" t="s">
        <v>1077</v>
      </c>
      <c r="X395" s="109" t="s">
        <v>1089</v>
      </c>
      <c r="Y395" s="264">
        <v>42359</v>
      </c>
      <c r="Z395" s="212">
        <v>1</v>
      </c>
      <c r="AA395" s="212">
        <v>1</v>
      </c>
      <c r="AB395" s="212">
        <v>1</v>
      </c>
      <c r="AC395" s="212">
        <v>1</v>
      </c>
      <c r="AD395" s="212">
        <v>2</v>
      </c>
      <c r="AE395" s="212">
        <v>3</v>
      </c>
      <c r="AF395" s="335">
        <f t="shared" si="6"/>
        <v>0.6</v>
      </c>
      <c r="AG395" s="212" t="s">
        <v>2840</v>
      </c>
      <c r="AH395" s="212" t="s">
        <v>599</v>
      </c>
      <c r="AI395" s="212" t="s">
        <v>2454</v>
      </c>
      <c r="AJ395" s="212" t="s">
        <v>2841</v>
      </c>
      <c r="AK395" s="212" t="s">
        <v>3102</v>
      </c>
      <c r="AL395" s="212" t="s">
        <v>3087</v>
      </c>
      <c r="AM395" s="212" t="s">
        <v>3086</v>
      </c>
      <c r="AN395" s="238"/>
      <c r="AO395" s="238" t="s">
        <v>2937</v>
      </c>
      <c r="AP395" s="211"/>
      <c r="AQ395" s="211"/>
    </row>
    <row r="396" spans="1:43" s="96" customFormat="1" ht="15" customHeight="1" x14ac:dyDescent="0.25">
      <c r="A396" s="109"/>
      <c r="B396" s="109"/>
      <c r="C396" s="90" t="s">
        <v>1292</v>
      </c>
      <c r="D396" s="90" t="s">
        <v>121</v>
      </c>
      <c r="E396" s="109" t="s">
        <v>1532</v>
      </c>
      <c r="F396" s="109" t="s">
        <v>214</v>
      </c>
      <c r="G396" s="109" t="s">
        <v>219</v>
      </c>
      <c r="H396" s="109" t="s">
        <v>1485</v>
      </c>
      <c r="I396" s="109" t="s">
        <v>990</v>
      </c>
      <c r="J396" s="109" t="s">
        <v>1074</v>
      </c>
      <c r="K396" s="91" t="s">
        <v>267</v>
      </c>
      <c r="L396" s="109"/>
      <c r="M396" s="109" t="s">
        <v>1076</v>
      </c>
      <c r="N396" s="128" t="s">
        <v>1078</v>
      </c>
      <c r="O396" s="109" t="s">
        <v>1081</v>
      </c>
      <c r="P396" s="109" t="s">
        <v>1082</v>
      </c>
      <c r="Q396" s="98" t="s">
        <v>121</v>
      </c>
      <c r="R396" s="135">
        <v>41883</v>
      </c>
      <c r="S396" s="109" t="s">
        <v>1083</v>
      </c>
      <c r="T396" s="109" t="s">
        <v>1082</v>
      </c>
      <c r="U396" s="109"/>
      <c r="V396" s="135">
        <v>41792</v>
      </c>
      <c r="W396" s="111" t="s">
        <v>1077</v>
      </c>
      <c r="X396" s="109" t="s">
        <v>1089</v>
      </c>
      <c r="Y396" s="264">
        <v>42359</v>
      </c>
      <c r="Z396" s="212">
        <v>1</v>
      </c>
      <c r="AA396" s="212">
        <v>1</v>
      </c>
      <c r="AB396" s="212">
        <v>1</v>
      </c>
      <c r="AC396" s="212">
        <v>1</v>
      </c>
      <c r="AD396" s="212">
        <v>2</v>
      </c>
      <c r="AE396" s="212">
        <v>3</v>
      </c>
      <c r="AF396" s="335">
        <f t="shared" si="6"/>
        <v>0.6</v>
      </c>
      <c r="AG396" s="212" t="s">
        <v>2840</v>
      </c>
      <c r="AH396" s="212" t="s">
        <v>599</v>
      </c>
      <c r="AI396" s="212" t="s">
        <v>2454</v>
      </c>
      <c r="AJ396" s="212" t="s">
        <v>2843</v>
      </c>
      <c r="AK396" s="212" t="s">
        <v>3135</v>
      </c>
      <c r="AL396" s="212" t="s">
        <v>3087</v>
      </c>
      <c r="AM396" s="212" t="s">
        <v>3136</v>
      </c>
      <c r="AN396" s="212"/>
      <c r="AO396" s="238" t="s">
        <v>2937</v>
      </c>
      <c r="AP396" s="211"/>
      <c r="AQ396" s="211"/>
    </row>
    <row r="397" spans="1:43" s="96" customFormat="1" ht="15" customHeight="1" x14ac:dyDescent="0.25">
      <c r="A397" s="109"/>
      <c r="B397" s="109"/>
      <c r="C397" s="90" t="s">
        <v>1293</v>
      </c>
      <c r="D397" s="90" t="s">
        <v>121</v>
      </c>
      <c r="E397" s="109" t="s">
        <v>1532</v>
      </c>
      <c r="F397" s="109" t="s">
        <v>214</v>
      </c>
      <c r="G397" s="109" t="s">
        <v>219</v>
      </c>
      <c r="H397" s="109" t="s">
        <v>1485</v>
      </c>
      <c r="I397" s="109" t="s">
        <v>995</v>
      </c>
      <c r="J397" s="109" t="s">
        <v>1074</v>
      </c>
      <c r="K397" s="91" t="s">
        <v>267</v>
      </c>
      <c r="L397" s="109"/>
      <c r="M397" s="109" t="s">
        <v>1076</v>
      </c>
      <c r="N397" s="128" t="s">
        <v>1078</v>
      </c>
      <c r="O397" s="109" t="s">
        <v>1081</v>
      </c>
      <c r="P397" s="109" t="s">
        <v>1082</v>
      </c>
      <c r="Q397" s="98" t="s">
        <v>121</v>
      </c>
      <c r="R397" s="135">
        <v>41883</v>
      </c>
      <c r="S397" s="109" t="s">
        <v>1083</v>
      </c>
      <c r="T397" s="109" t="s">
        <v>1082</v>
      </c>
      <c r="U397" s="109"/>
      <c r="V397" s="135">
        <v>41792</v>
      </c>
      <c r="W397" s="111" t="s">
        <v>1077</v>
      </c>
      <c r="X397" s="109" t="s">
        <v>1089</v>
      </c>
      <c r="Y397" s="264">
        <v>42359</v>
      </c>
      <c r="Z397" s="212">
        <v>1</v>
      </c>
      <c r="AA397" s="212">
        <v>1</v>
      </c>
      <c r="AB397" s="212">
        <v>1</v>
      </c>
      <c r="AC397" s="212">
        <v>1</v>
      </c>
      <c r="AD397" s="212">
        <v>2</v>
      </c>
      <c r="AE397" s="212">
        <v>3</v>
      </c>
      <c r="AF397" s="335">
        <f t="shared" ref="AF397:AF460" si="7">(Z397*AA397*AB397*AC397*AD397*AE397)/10</f>
        <v>0.6</v>
      </c>
      <c r="AG397" s="212" t="s">
        <v>2840</v>
      </c>
      <c r="AH397" s="212" t="s">
        <v>599</v>
      </c>
      <c r="AI397" s="212" t="s">
        <v>2454</v>
      </c>
      <c r="AJ397" s="212" t="s">
        <v>2843</v>
      </c>
      <c r="AK397" s="212" t="s">
        <v>3135</v>
      </c>
      <c r="AL397" s="212" t="s">
        <v>3087</v>
      </c>
      <c r="AM397" s="212" t="s">
        <v>3131</v>
      </c>
      <c r="AN397" s="212"/>
      <c r="AO397" s="238" t="s">
        <v>2937</v>
      </c>
      <c r="AP397" s="211"/>
      <c r="AQ397" s="211"/>
    </row>
    <row r="398" spans="1:43" s="96" customFormat="1" ht="15" customHeight="1" x14ac:dyDescent="0.25">
      <c r="A398" s="109"/>
      <c r="B398" s="109"/>
      <c r="C398" s="90" t="s">
        <v>1294</v>
      </c>
      <c r="D398" s="90" t="s">
        <v>121</v>
      </c>
      <c r="E398" s="109" t="s">
        <v>1532</v>
      </c>
      <c r="F398" s="109" t="s">
        <v>214</v>
      </c>
      <c r="G398" s="109" t="s">
        <v>219</v>
      </c>
      <c r="H398" s="109" t="s">
        <v>1485</v>
      </c>
      <c r="I398" s="109" t="s">
        <v>989</v>
      </c>
      <c r="J398" s="109" t="s">
        <v>1074</v>
      </c>
      <c r="K398" s="91" t="s">
        <v>267</v>
      </c>
      <c r="L398" s="109"/>
      <c r="M398" s="109" t="s">
        <v>1076</v>
      </c>
      <c r="N398" s="128" t="s">
        <v>1078</v>
      </c>
      <c r="O398" s="109" t="s">
        <v>1081</v>
      </c>
      <c r="P398" s="109" t="s">
        <v>1082</v>
      </c>
      <c r="Q398" s="98" t="s">
        <v>121</v>
      </c>
      <c r="R398" s="135">
        <v>41883</v>
      </c>
      <c r="S398" s="109" t="s">
        <v>1083</v>
      </c>
      <c r="T398" s="109" t="s">
        <v>1082</v>
      </c>
      <c r="U398" s="109"/>
      <c r="V398" s="135">
        <v>41792</v>
      </c>
      <c r="W398" s="111" t="s">
        <v>1077</v>
      </c>
      <c r="X398" s="109" t="s">
        <v>1089</v>
      </c>
      <c r="Y398" s="264">
        <v>42359</v>
      </c>
      <c r="Z398" s="212">
        <v>1</v>
      </c>
      <c r="AA398" s="212">
        <v>1</v>
      </c>
      <c r="AB398" s="212">
        <v>1</v>
      </c>
      <c r="AC398" s="212">
        <v>1</v>
      </c>
      <c r="AD398" s="212">
        <v>2</v>
      </c>
      <c r="AE398" s="212">
        <v>3</v>
      </c>
      <c r="AF398" s="335">
        <f t="shared" si="7"/>
        <v>0.6</v>
      </c>
      <c r="AG398" s="212" t="s">
        <v>2840</v>
      </c>
      <c r="AH398" s="212" t="s">
        <v>599</v>
      </c>
      <c r="AI398" s="212" t="s">
        <v>2454</v>
      </c>
      <c r="AJ398" s="212" t="s">
        <v>2843</v>
      </c>
      <c r="AK398" s="212" t="s">
        <v>3135</v>
      </c>
      <c r="AL398" s="212" t="s">
        <v>3087</v>
      </c>
      <c r="AM398" s="212" t="s">
        <v>3136</v>
      </c>
      <c r="AN398" s="212"/>
      <c r="AO398" s="238" t="s">
        <v>2937</v>
      </c>
      <c r="AP398" s="211"/>
      <c r="AQ398" s="211"/>
    </row>
    <row r="399" spans="1:43" s="96" customFormat="1" ht="15" customHeight="1" x14ac:dyDescent="0.25">
      <c r="A399" s="109"/>
      <c r="B399" s="109"/>
      <c r="C399" s="90" t="s">
        <v>1295</v>
      </c>
      <c r="D399" s="90" t="s">
        <v>121</v>
      </c>
      <c r="E399" s="109" t="s">
        <v>1532</v>
      </c>
      <c r="F399" s="109" t="s">
        <v>214</v>
      </c>
      <c r="G399" s="109" t="s">
        <v>219</v>
      </c>
      <c r="H399" s="109" t="s">
        <v>1485</v>
      </c>
      <c r="I399" s="109" t="s">
        <v>989</v>
      </c>
      <c r="J399" s="109" t="s">
        <v>1074</v>
      </c>
      <c r="K399" s="91" t="s">
        <v>267</v>
      </c>
      <c r="L399" s="109"/>
      <c r="M399" s="109" t="s">
        <v>1076</v>
      </c>
      <c r="N399" s="128" t="s">
        <v>1078</v>
      </c>
      <c r="O399" s="109" t="s">
        <v>1081</v>
      </c>
      <c r="P399" s="109" t="s">
        <v>1082</v>
      </c>
      <c r="Q399" s="98" t="s">
        <v>121</v>
      </c>
      <c r="R399" s="135">
        <v>41883</v>
      </c>
      <c r="S399" s="109" t="s">
        <v>1083</v>
      </c>
      <c r="T399" s="109" t="s">
        <v>1082</v>
      </c>
      <c r="U399" s="109"/>
      <c r="V399" s="135">
        <v>41792</v>
      </c>
      <c r="W399" s="111" t="s">
        <v>1077</v>
      </c>
      <c r="X399" s="109" t="s">
        <v>1089</v>
      </c>
      <c r="Y399" s="264">
        <v>42359</v>
      </c>
      <c r="Z399" s="212">
        <v>1</v>
      </c>
      <c r="AA399" s="212">
        <v>1</v>
      </c>
      <c r="AB399" s="212">
        <v>1</v>
      </c>
      <c r="AC399" s="212">
        <v>1</v>
      </c>
      <c r="AD399" s="212">
        <v>2</v>
      </c>
      <c r="AE399" s="212">
        <v>3</v>
      </c>
      <c r="AF399" s="335">
        <f t="shared" si="7"/>
        <v>0.6</v>
      </c>
      <c r="AG399" s="212" t="s">
        <v>2840</v>
      </c>
      <c r="AH399" s="212" t="s">
        <v>599</v>
      </c>
      <c r="AI399" s="212" t="s">
        <v>2454</v>
      </c>
      <c r="AJ399" s="212" t="s">
        <v>2843</v>
      </c>
      <c r="AK399" s="212" t="s">
        <v>3135</v>
      </c>
      <c r="AL399" s="212" t="s">
        <v>3087</v>
      </c>
      <c r="AM399" s="212" t="s">
        <v>3131</v>
      </c>
      <c r="AN399" s="212"/>
      <c r="AO399" s="238" t="s">
        <v>2937</v>
      </c>
      <c r="AP399" s="211"/>
      <c r="AQ399" s="211"/>
    </row>
    <row r="400" spans="1:43" s="96" customFormat="1" ht="15" customHeight="1" x14ac:dyDescent="0.25">
      <c r="A400" s="109"/>
      <c r="B400" s="109"/>
      <c r="C400" s="90" t="s">
        <v>1296</v>
      </c>
      <c r="D400" s="90" t="s">
        <v>121</v>
      </c>
      <c r="E400" s="109" t="s">
        <v>1532</v>
      </c>
      <c r="F400" s="109" t="s">
        <v>214</v>
      </c>
      <c r="G400" s="109" t="s">
        <v>219</v>
      </c>
      <c r="H400" s="109" t="s">
        <v>1485</v>
      </c>
      <c r="I400" s="109" t="s">
        <v>988</v>
      </c>
      <c r="J400" s="109" t="s">
        <v>1074</v>
      </c>
      <c r="K400" s="91" t="s">
        <v>267</v>
      </c>
      <c r="L400" s="109"/>
      <c r="M400" s="109" t="s">
        <v>1076</v>
      </c>
      <c r="N400" s="128" t="s">
        <v>1078</v>
      </c>
      <c r="O400" s="109" t="s">
        <v>1081</v>
      </c>
      <c r="P400" s="109" t="s">
        <v>1082</v>
      </c>
      <c r="Q400" s="98" t="s">
        <v>121</v>
      </c>
      <c r="R400" s="135">
        <v>41883</v>
      </c>
      <c r="S400" s="109" t="s">
        <v>1083</v>
      </c>
      <c r="T400" s="109" t="s">
        <v>1082</v>
      </c>
      <c r="U400" s="109"/>
      <c r="V400" s="135">
        <v>41792</v>
      </c>
      <c r="W400" s="111" t="s">
        <v>1077</v>
      </c>
      <c r="X400" s="109" t="s">
        <v>1089</v>
      </c>
      <c r="Y400" s="264">
        <v>42359</v>
      </c>
      <c r="Z400" s="212">
        <v>1</v>
      </c>
      <c r="AA400" s="212">
        <v>1</v>
      </c>
      <c r="AB400" s="212">
        <v>1</v>
      </c>
      <c r="AC400" s="212">
        <v>1</v>
      </c>
      <c r="AD400" s="212">
        <v>2</v>
      </c>
      <c r="AE400" s="212">
        <v>3</v>
      </c>
      <c r="AF400" s="335">
        <f t="shared" si="7"/>
        <v>0.6</v>
      </c>
      <c r="AG400" s="212" t="s">
        <v>2840</v>
      </c>
      <c r="AH400" s="212" t="s">
        <v>599</v>
      </c>
      <c r="AI400" s="212" t="s">
        <v>2454</v>
      </c>
      <c r="AJ400" s="212" t="s">
        <v>2843</v>
      </c>
      <c r="AK400" s="212" t="s">
        <v>3135</v>
      </c>
      <c r="AL400" s="212" t="s">
        <v>3087</v>
      </c>
      <c r="AM400" s="212" t="s">
        <v>3136</v>
      </c>
      <c r="AN400" s="212"/>
      <c r="AO400" s="238" t="s">
        <v>2937</v>
      </c>
      <c r="AP400" s="211"/>
      <c r="AQ400" s="211"/>
    </row>
    <row r="401" spans="1:43" s="96" customFormat="1" ht="15" customHeight="1" x14ac:dyDescent="0.25">
      <c r="A401" s="109"/>
      <c r="B401" s="109"/>
      <c r="C401" s="90" t="s">
        <v>1297</v>
      </c>
      <c r="D401" s="90" t="s">
        <v>121</v>
      </c>
      <c r="E401" s="109" t="s">
        <v>1532</v>
      </c>
      <c r="F401" s="109" t="s">
        <v>214</v>
      </c>
      <c r="G401" s="109" t="s">
        <v>219</v>
      </c>
      <c r="H401" s="109" t="s">
        <v>1485</v>
      </c>
      <c r="I401" s="109" t="s">
        <v>993</v>
      </c>
      <c r="J401" s="109" t="s">
        <v>1074</v>
      </c>
      <c r="K401" s="91" t="s">
        <v>267</v>
      </c>
      <c r="L401" s="109"/>
      <c r="M401" s="109" t="s">
        <v>1076</v>
      </c>
      <c r="N401" s="128" t="s">
        <v>1078</v>
      </c>
      <c r="O401" s="109" t="s">
        <v>1081</v>
      </c>
      <c r="P401" s="109" t="s">
        <v>1082</v>
      </c>
      <c r="Q401" s="98" t="s">
        <v>121</v>
      </c>
      <c r="R401" s="135">
        <v>41883</v>
      </c>
      <c r="S401" s="109" t="s">
        <v>1083</v>
      </c>
      <c r="T401" s="109" t="s">
        <v>1082</v>
      </c>
      <c r="U401" s="109"/>
      <c r="V401" s="135">
        <v>41792</v>
      </c>
      <c r="W401" s="111" t="s">
        <v>1077</v>
      </c>
      <c r="X401" s="109" t="s">
        <v>1089</v>
      </c>
      <c r="Y401" s="264">
        <v>42359</v>
      </c>
      <c r="Z401" s="212">
        <v>1</v>
      </c>
      <c r="AA401" s="212">
        <v>1</v>
      </c>
      <c r="AB401" s="212">
        <v>1</v>
      </c>
      <c r="AC401" s="212">
        <v>1</v>
      </c>
      <c r="AD401" s="212">
        <v>2</v>
      </c>
      <c r="AE401" s="212">
        <v>3</v>
      </c>
      <c r="AF401" s="335">
        <f t="shared" si="7"/>
        <v>0.6</v>
      </c>
      <c r="AG401" s="212" t="s">
        <v>2840</v>
      </c>
      <c r="AH401" s="212" t="s">
        <v>599</v>
      </c>
      <c r="AI401" s="212" t="s">
        <v>2454</v>
      </c>
      <c r="AJ401" s="212" t="s">
        <v>2843</v>
      </c>
      <c r="AK401" s="212" t="s">
        <v>3135</v>
      </c>
      <c r="AL401" s="212" t="s">
        <v>3087</v>
      </c>
      <c r="AM401" s="212" t="s">
        <v>3131</v>
      </c>
      <c r="AN401" s="212"/>
      <c r="AO401" s="238" t="s">
        <v>2937</v>
      </c>
      <c r="AP401" s="211"/>
      <c r="AQ401" s="211"/>
    </row>
    <row r="402" spans="1:43" s="96" customFormat="1" ht="15" customHeight="1" x14ac:dyDescent="0.25">
      <c r="A402" s="109"/>
      <c r="B402" s="109"/>
      <c r="C402" s="90" t="s">
        <v>1298</v>
      </c>
      <c r="D402" s="90" t="s">
        <v>121</v>
      </c>
      <c r="E402" s="109" t="s">
        <v>1532</v>
      </c>
      <c r="F402" s="109" t="s">
        <v>214</v>
      </c>
      <c r="G402" s="109" t="s">
        <v>219</v>
      </c>
      <c r="H402" s="109" t="s">
        <v>1485</v>
      </c>
      <c r="I402" s="90" t="s">
        <v>1049</v>
      </c>
      <c r="J402" s="109" t="s">
        <v>1074</v>
      </c>
      <c r="K402" s="91" t="s">
        <v>267</v>
      </c>
      <c r="L402" s="109"/>
      <c r="M402" s="109" t="s">
        <v>1076</v>
      </c>
      <c r="N402" s="128" t="s">
        <v>1078</v>
      </c>
      <c r="O402" s="109" t="s">
        <v>1081</v>
      </c>
      <c r="P402" s="109" t="s">
        <v>1082</v>
      </c>
      <c r="Q402" s="98" t="s">
        <v>121</v>
      </c>
      <c r="R402" s="135">
        <v>41883</v>
      </c>
      <c r="S402" s="109" t="s">
        <v>1083</v>
      </c>
      <c r="T402" s="109" t="s">
        <v>1082</v>
      </c>
      <c r="U402" s="109"/>
      <c r="V402" s="135">
        <v>41792</v>
      </c>
      <c r="W402" s="111" t="s">
        <v>1077</v>
      </c>
      <c r="X402" s="109" t="s">
        <v>1089</v>
      </c>
      <c r="Y402" s="264">
        <v>42359</v>
      </c>
      <c r="Z402" s="212">
        <v>1</v>
      </c>
      <c r="AA402" s="212">
        <v>1</v>
      </c>
      <c r="AB402" s="212">
        <v>1</v>
      </c>
      <c r="AC402" s="212">
        <v>1</v>
      </c>
      <c r="AD402" s="212">
        <v>2</v>
      </c>
      <c r="AE402" s="212">
        <v>3</v>
      </c>
      <c r="AF402" s="335">
        <f t="shared" si="7"/>
        <v>0.6</v>
      </c>
      <c r="AG402" s="212" t="s">
        <v>2840</v>
      </c>
      <c r="AH402" s="212" t="s">
        <v>599</v>
      </c>
      <c r="AI402" s="212" t="s">
        <v>2454</v>
      </c>
      <c r="AJ402" s="212" t="s">
        <v>2841</v>
      </c>
      <c r="AK402" s="212" t="s">
        <v>3102</v>
      </c>
      <c r="AL402" s="212" t="s">
        <v>3087</v>
      </c>
      <c r="AM402" s="212" t="s">
        <v>3086</v>
      </c>
      <c r="AN402" s="238"/>
      <c r="AO402" s="238" t="s">
        <v>2937</v>
      </c>
      <c r="AP402" s="211"/>
      <c r="AQ402" s="211"/>
    </row>
    <row r="403" spans="1:43" s="96" customFormat="1" ht="15" customHeight="1" x14ac:dyDescent="0.25">
      <c r="A403" s="109"/>
      <c r="B403" s="109"/>
      <c r="C403" s="90" t="s">
        <v>1299</v>
      </c>
      <c r="D403" s="90" t="s">
        <v>121</v>
      </c>
      <c r="E403" s="109" t="s">
        <v>1532</v>
      </c>
      <c r="F403" s="109" t="s">
        <v>214</v>
      </c>
      <c r="G403" s="109" t="s">
        <v>219</v>
      </c>
      <c r="H403" s="109" t="s">
        <v>1485</v>
      </c>
      <c r="I403" s="90" t="s">
        <v>1050</v>
      </c>
      <c r="J403" s="109" t="s">
        <v>1074</v>
      </c>
      <c r="K403" s="91" t="s">
        <v>267</v>
      </c>
      <c r="L403" s="109"/>
      <c r="M403" s="109" t="s">
        <v>1076</v>
      </c>
      <c r="N403" s="128" t="s">
        <v>1078</v>
      </c>
      <c r="O403" s="109" t="s">
        <v>1081</v>
      </c>
      <c r="P403" s="109" t="s">
        <v>1082</v>
      </c>
      <c r="Q403" s="98" t="s">
        <v>121</v>
      </c>
      <c r="R403" s="135">
        <v>41883</v>
      </c>
      <c r="S403" s="109" t="s">
        <v>1083</v>
      </c>
      <c r="T403" s="109" t="s">
        <v>1082</v>
      </c>
      <c r="U403" s="109"/>
      <c r="V403" s="135">
        <v>41792</v>
      </c>
      <c r="W403" s="111" t="s">
        <v>1077</v>
      </c>
      <c r="X403" s="109" t="s">
        <v>1089</v>
      </c>
      <c r="Y403" s="264">
        <v>42359</v>
      </c>
      <c r="Z403" s="212">
        <v>1</v>
      </c>
      <c r="AA403" s="212">
        <v>1</v>
      </c>
      <c r="AB403" s="212">
        <v>1</v>
      </c>
      <c r="AC403" s="212">
        <v>1</v>
      </c>
      <c r="AD403" s="212">
        <v>2</v>
      </c>
      <c r="AE403" s="212">
        <v>3</v>
      </c>
      <c r="AF403" s="335">
        <f t="shared" si="7"/>
        <v>0.6</v>
      </c>
      <c r="AG403" s="212" t="s">
        <v>2840</v>
      </c>
      <c r="AH403" s="212" t="s">
        <v>599</v>
      </c>
      <c r="AI403" s="212" t="s">
        <v>2454</v>
      </c>
      <c r="AJ403" s="212" t="s">
        <v>2841</v>
      </c>
      <c r="AK403" s="212" t="s">
        <v>3102</v>
      </c>
      <c r="AL403" s="212" t="s">
        <v>3087</v>
      </c>
      <c r="AM403" s="212" t="s">
        <v>3101</v>
      </c>
      <c r="AN403" s="212"/>
      <c r="AO403" s="238" t="s">
        <v>2937</v>
      </c>
      <c r="AP403" s="211"/>
      <c r="AQ403" s="211"/>
    </row>
    <row r="404" spans="1:43" s="96" customFormat="1" ht="15" customHeight="1" x14ac:dyDescent="0.25">
      <c r="A404" s="109"/>
      <c r="B404" s="109"/>
      <c r="C404" s="90" t="s">
        <v>1300</v>
      </c>
      <c r="D404" s="90" t="s">
        <v>121</v>
      </c>
      <c r="E404" s="109" t="s">
        <v>1532</v>
      </c>
      <c r="F404" s="109" t="s">
        <v>214</v>
      </c>
      <c r="G404" s="109" t="s">
        <v>219</v>
      </c>
      <c r="H404" s="109" t="s">
        <v>1485</v>
      </c>
      <c r="I404" s="90" t="s">
        <v>1007</v>
      </c>
      <c r="J404" s="109" t="s">
        <v>1074</v>
      </c>
      <c r="K404" s="91" t="s">
        <v>267</v>
      </c>
      <c r="L404" s="109"/>
      <c r="M404" s="109" t="s">
        <v>1076</v>
      </c>
      <c r="N404" s="128" t="s">
        <v>1078</v>
      </c>
      <c r="O404" s="109" t="s">
        <v>1081</v>
      </c>
      <c r="P404" s="109" t="s">
        <v>1082</v>
      </c>
      <c r="Q404" s="98" t="s">
        <v>121</v>
      </c>
      <c r="R404" s="135">
        <v>41883</v>
      </c>
      <c r="S404" s="109" t="s">
        <v>1083</v>
      </c>
      <c r="T404" s="109" t="s">
        <v>1082</v>
      </c>
      <c r="U404" s="109"/>
      <c r="V404" s="135">
        <v>41792</v>
      </c>
      <c r="W404" s="111" t="s">
        <v>1077</v>
      </c>
      <c r="X404" s="109" t="s">
        <v>1089</v>
      </c>
      <c r="Y404" s="264">
        <v>42359</v>
      </c>
      <c r="Z404" s="212">
        <v>1</v>
      </c>
      <c r="AA404" s="212">
        <v>1</v>
      </c>
      <c r="AB404" s="212">
        <v>1</v>
      </c>
      <c r="AC404" s="212">
        <v>1</v>
      </c>
      <c r="AD404" s="212">
        <v>2</v>
      </c>
      <c r="AE404" s="212">
        <v>3</v>
      </c>
      <c r="AF404" s="335">
        <f t="shared" si="7"/>
        <v>0.6</v>
      </c>
      <c r="AG404" s="212" t="s">
        <v>2840</v>
      </c>
      <c r="AH404" s="212" t="s">
        <v>599</v>
      </c>
      <c r="AI404" s="212" t="s">
        <v>2454</v>
      </c>
      <c r="AJ404" s="212" t="s">
        <v>2841</v>
      </c>
      <c r="AK404" s="212" t="s">
        <v>3102</v>
      </c>
      <c r="AL404" s="212" t="s">
        <v>3087</v>
      </c>
      <c r="AM404" s="212" t="s">
        <v>3088</v>
      </c>
      <c r="AN404" s="212"/>
      <c r="AO404" s="238" t="s">
        <v>2937</v>
      </c>
      <c r="AP404" s="211"/>
      <c r="AQ404" s="211"/>
    </row>
    <row r="405" spans="1:43" s="96" customFormat="1" ht="15" customHeight="1" x14ac:dyDescent="0.25">
      <c r="A405" s="109"/>
      <c r="B405" s="109"/>
      <c r="C405" s="90" t="s">
        <v>1301</v>
      </c>
      <c r="D405" s="90" t="s">
        <v>121</v>
      </c>
      <c r="E405" s="109" t="s">
        <v>1532</v>
      </c>
      <c r="F405" s="109" t="s">
        <v>214</v>
      </c>
      <c r="G405" s="109" t="s">
        <v>219</v>
      </c>
      <c r="H405" s="109" t="s">
        <v>1485</v>
      </c>
      <c r="I405" s="90" t="s">
        <v>1008</v>
      </c>
      <c r="J405" s="109" t="s">
        <v>1074</v>
      </c>
      <c r="K405" s="91" t="s">
        <v>267</v>
      </c>
      <c r="L405" s="109"/>
      <c r="M405" s="109" t="s">
        <v>1076</v>
      </c>
      <c r="N405" s="128" t="s">
        <v>1078</v>
      </c>
      <c r="O405" s="109" t="s">
        <v>1081</v>
      </c>
      <c r="P405" s="109" t="s">
        <v>1082</v>
      </c>
      <c r="Q405" s="98" t="s">
        <v>121</v>
      </c>
      <c r="R405" s="135">
        <v>41883</v>
      </c>
      <c r="S405" s="109" t="s">
        <v>1083</v>
      </c>
      <c r="T405" s="109" t="s">
        <v>1082</v>
      </c>
      <c r="U405" s="109"/>
      <c r="V405" s="135">
        <v>41792</v>
      </c>
      <c r="W405" s="111" t="s">
        <v>1077</v>
      </c>
      <c r="X405" s="109" t="s">
        <v>1089</v>
      </c>
      <c r="Y405" s="264">
        <v>42359</v>
      </c>
      <c r="Z405" s="212">
        <v>1</v>
      </c>
      <c r="AA405" s="212">
        <v>1</v>
      </c>
      <c r="AB405" s="212">
        <v>1</v>
      </c>
      <c r="AC405" s="212">
        <v>1</v>
      </c>
      <c r="AD405" s="212">
        <v>2</v>
      </c>
      <c r="AE405" s="212">
        <v>3</v>
      </c>
      <c r="AF405" s="335">
        <f t="shared" si="7"/>
        <v>0.6</v>
      </c>
      <c r="AG405" s="212" t="s">
        <v>2840</v>
      </c>
      <c r="AH405" s="212" t="s">
        <v>599</v>
      </c>
      <c r="AI405" s="212" t="s">
        <v>2454</v>
      </c>
      <c r="AJ405" s="212" t="s">
        <v>2841</v>
      </c>
      <c r="AK405" s="212" t="s">
        <v>3102</v>
      </c>
      <c r="AL405" s="212" t="s">
        <v>3087</v>
      </c>
      <c r="AM405" s="212" t="s">
        <v>3103</v>
      </c>
      <c r="AN405" s="212"/>
      <c r="AO405" s="238" t="s">
        <v>2937</v>
      </c>
      <c r="AP405" s="211"/>
      <c r="AQ405" s="211"/>
    </row>
    <row r="406" spans="1:43" s="96" customFormat="1" ht="15" customHeight="1" x14ac:dyDescent="0.25">
      <c r="A406" s="109"/>
      <c r="B406" s="109"/>
      <c r="C406" s="90" t="s">
        <v>1257</v>
      </c>
      <c r="D406" s="90" t="s">
        <v>121</v>
      </c>
      <c r="E406" s="109" t="s">
        <v>1532</v>
      </c>
      <c r="F406" s="109" t="s">
        <v>214</v>
      </c>
      <c r="G406" s="109" t="s">
        <v>219</v>
      </c>
      <c r="H406" s="109" t="s">
        <v>1485</v>
      </c>
      <c r="I406" s="109" t="s">
        <v>1030</v>
      </c>
      <c r="J406" s="109" t="s">
        <v>1074</v>
      </c>
      <c r="K406" s="91" t="s">
        <v>267</v>
      </c>
      <c r="L406" s="109"/>
      <c r="M406" s="109" t="s">
        <v>1076</v>
      </c>
      <c r="N406" s="128" t="s">
        <v>1078</v>
      </c>
      <c r="O406" s="109" t="s">
        <v>1081</v>
      </c>
      <c r="P406" s="109" t="s">
        <v>1082</v>
      </c>
      <c r="Q406" s="98" t="s">
        <v>121</v>
      </c>
      <c r="R406" s="135">
        <v>41883</v>
      </c>
      <c r="S406" s="109" t="s">
        <v>1083</v>
      </c>
      <c r="T406" s="109" t="s">
        <v>1082</v>
      </c>
      <c r="U406" s="109"/>
      <c r="V406" s="135">
        <v>41792</v>
      </c>
      <c r="W406" s="111" t="s">
        <v>1077</v>
      </c>
      <c r="X406" s="109" t="s">
        <v>1089</v>
      </c>
      <c r="Y406" s="264">
        <v>42359</v>
      </c>
      <c r="Z406" s="212">
        <v>1</v>
      </c>
      <c r="AA406" s="212">
        <v>1</v>
      </c>
      <c r="AB406" s="212">
        <v>1</v>
      </c>
      <c r="AC406" s="212">
        <v>1</v>
      </c>
      <c r="AD406" s="212">
        <v>2</v>
      </c>
      <c r="AE406" s="212">
        <v>3</v>
      </c>
      <c r="AF406" s="335">
        <f t="shared" si="7"/>
        <v>0.6</v>
      </c>
      <c r="AG406" s="212" t="s">
        <v>2840</v>
      </c>
      <c r="AH406" s="212" t="s">
        <v>599</v>
      </c>
      <c r="AI406" s="212" t="s">
        <v>2454</v>
      </c>
      <c r="AJ406" s="212" t="s">
        <v>2841</v>
      </c>
      <c r="AK406" s="212" t="s">
        <v>3102</v>
      </c>
      <c r="AL406" s="212" t="s">
        <v>3087</v>
      </c>
      <c r="AM406" s="212" t="s">
        <v>3101</v>
      </c>
      <c r="AN406" s="212"/>
      <c r="AO406" s="238" t="s">
        <v>2937</v>
      </c>
      <c r="AP406" s="211"/>
      <c r="AQ406" s="211"/>
    </row>
    <row r="407" spans="1:43" s="96" customFormat="1" ht="15" customHeight="1" x14ac:dyDescent="0.25">
      <c r="A407" s="109"/>
      <c r="B407" s="109"/>
      <c r="C407" s="90" t="s">
        <v>1304</v>
      </c>
      <c r="D407" s="90" t="s">
        <v>121</v>
      </c>
      <c r="E407" s="109" t="s">
        <v>1532</v>
      </c>
      <c r="F407" s="109" t="s">
        <v>214</v>
      </c>
      <c r="G407" s="109" t="s">
        <v>219</v>
      </c>
      <c r="H407" s="109" t="s">
        <v>1485</v>
      </c>
      <c r="I407" s="90" t="s">
        <v>1013</v>
      </c>
      <c r="J407" s="109" t="s">
        <v>1074</v>
      </c>
      <c r="K407" s="91" t="s">
        <v>267</v>
      </c>
      <c r="L407" s="109"/>
      <c r="M407" s="109" t="s">
        <v>1076</v>
      </c>
      <c r="N407" s="128" t="s">
        <v>1078</v>
      </c>
      <c r="O407" s="109" t="s">
        <v>1081</v>
      </c>
      <c r="P407" s="109" t="s">
        <v>1082</v>
      </c>
      <c r="Q407" s="98" t="s">
        <v>121</v>
      </c>
      <c r="R407" s="135">
        <v>41883</v>
      </c>
      <c r="S407" s="109" t="s">
        <v>1083</v>
      </c>
      <c r="T407" s="109" t="s">
        <v>1082</v>
      </c>
      <c r="U407" s="109"/>
      <c r="V407" s="135">
        <v>41792</v>
      </c>
      <c r="W407" s="111" t="s">
        <v>1077</v>
      </c>
      <c r="X407" s="109" t="s">
        <v>1089</v>
      </c>
      <c r="Y407" s="264">
        <v>42359</v>
      </c>
      <c r="Z407" s="212">
        <v>1</v>
      </c>
      <c r="AA407" s="212">
        <v>1</v>
      </c>
      <c r="AB407" s="212">
        <v>1</v>
      </c>
      <c r="AC407" s="212">
        <v>1</v>
      </c>
      <c r="AD407" s="212">
        <v>2</v>
      </c>
      <c r="AE407" s="212">
        <v>3</v>
      </c>
      <c r="AF407" s="335">
        <f t="shared" si="7"/>
        <v>0.6</v>
      </c>
      <c r="AG407" s="212" t="s">
        <v>2840</v>
      </c>
      <c r="AH407" s="212" t="s">
        <v>599</v>
      </c>
      <c r="AI407" s="212" t="s">
        <v>2454</v>
      </c>
      <c r="AJ407" s="212" t="s">
        <v>2841</v>
      </c>
      <c r="AK407" s="212" t="s">
        <v>3102</v>
      </c>
      <c r="AL407" s="212" t="s">
        <v>3087</v>
      </c>
      <c r="AM407" s="212" t="s">
        <v>3088</v>
      </c>
      <c r="AN407" s="212"/>
      <c r="AO407" s="238" t="s">
        <v>2937</v>
      </c>
      <c r="AP407" s="211"/>
      <c r="AQ407" s="211"/>
    </row>
    <row r="408" spans="1:43" s="96" customFormat="1" ht="15" customHeight="1" x14ac:dyDescent="0.25">
      <c r="A408" s="109"/>
      <c r="B408" s="109"/>
      <c r="C408" s="90" t="s">
        <v>1307</v>
      </c>
      <c r="D408" s="90" t="s">
        <v>121</v>
      </c>
      <c r="E408" s="109" t="s">
        <v>1532</v>
      </c>
      <c r="F408" s="109" t="s">
        <v>214</v>
      </c>
      <c r="G408" s="109" t="s">
        <v>219</v>
      </c>
      <c r="H408" s="109" t="s">
        <v>1485</v>
      </c>
      <c r="I408" s="90" t="s">
        <v>1024</v>
      </c>
      <c r="J408" s="109" t="s">
        <v>1074</v>
      </c>
      <c r="K408" s="91" t="s">
        <v>267</v>
      </c>
      <c r="L408" s="109"/>
      <c r="M408" s="109" t="s">
        <v>1076</v>
      </c>
      <c r="N408" s="128" t="s">
        <v>1078</v>
      </c>
      <c r="O408" s="109" t="s">
        <v>1081</v>
      </c>
      <c r="P408" s="109" t="s">
        <v>1082</v>
      </c>
      <c r="Q408" s="98" t="s">
        <v>121</v>
      </c>
      <c r="R408" s="135">
        <v>41883</v>
      </c>
      <c r="S408" s="109" t="s">
        <v>1083</v>
      </c>
      <c r="T408" s="109" t="s">
        <v>1082</v>
      </c>
      <c r="U408" s="109"/>
      <c r="V408" s="135">
        <v>41792</v>
      </c>
      <c r="W408" s="111" t="s">
        <v>1077</v>
      </c>
      <c r="X408" s="109" t="s">
        <v>1089</v>
      </c>
      <c r="Y408" s="264">
        <v>42359</v>
      </c>
      <c r="Z408" s="212">
        <v>1</v>
      </c>
      <c r="AA408" s="212">
        <v>1</v>
      </c>
      <c r="AB408" s="212">
        <v>1</v>
      </c>
      <c r="AC408" s="212">
        <v>1</v>
      </c>
      <c r="AD408" s="212">
        <v>2</v>
      </c>
      <c r="AE408" s="212">
        <v>3</v>
      </c>
      <c r="AF408" s="335">
        <f t="shared" si="7"/>
        <v>0.6</v>
      </c>
      <c r="AG408" s="212" t="s">
        <v>2840</v>
      </c>
      <c r="AH408" s="212" t="s">
        <v>599</v>
      </c>
      <c r="AI408" s="212" t="s">
        <v>2454</v>
      </c>
      <c r="AJ408" s="212" t="s">
        <v>2841</v>
      </c>
      <c r="AK408" s="212" t="s">
        <v>3093</v>
      </c>
      <c r="AL408" s="212" t="s">
        <v>3122</v>
      </c>
      <c r="AM408" s="212" t="s">
        <v>3096</v>
      </c>
      <c r="AN408" s="238" t="s">
        <v>3139</v>
      </c>
      <c r="AO408" s="238" t="s">
        <v>2932</v>
      </c>
      <c r="AP408" s="211"/>
      <c r="AQ408" s="211"/>
    </row>
    <row r="409" spans="1:43" s="96" customFormat="1" ht="15" customHeight="1" x14ac:dyDescent="0.25">
      <c r="A409" s="109"/>
      <c r="B409" s="109"/>
      <c r="C409" s="90" t="s">
        <v>1308</v>
      </c>
      <c r="D409" s="90" t="s">
        <v>121</v>
      </c>
      <c r="E409" s="109" t="s">
        <v>1532</v>
      </c>
      <c r="F409" s="109" t="s">
        <v>214</v>
      </c>
      <c r="G409" s="109" t="s">
        <v>219</v>
      </c>
      <c r="H409" s="109" t="s">
        <v>1485</v>
      </c>
      <c r="I409" s="109" t="s">
        <v>1053</v>
      </c>
      <c r="J409" s="109" t="s">
        <v>1074</v>
      </c>
      <c r="K409" s="91" t="s">
        <v>267</v>
      </c>
      <c r="L409" s="109"/>
      <c r="M409" s="109" t="s">
        <v>1076</v>
      </c>
      <c r="N409" s="128" t="s">
        <v>1078</v>
      </c>
      <c r="O409" s="109" t="s">
        <v>1081</v>
      </c>
      <c r="P409" s="109" t="s">
        <v>1082</v>
      </c>
      <c r="Q409" s="98" t="s">
        <v>121</v>
      </c>
      <c r="R409" s="135">
        <v>41883</v>
      </c>
      <c r="S409" s="109" t="s">
        <v>1083</v>
      </c>
      <c r="T409" s="109" t="s">
        <v>1082</v>
      </c>
      <c r="U409" s="109"/>
      <c r="V409" s="135">
        <v>41792</v>
      </c>
      <c r="W409" s="111" t="s">
        <v>1077</v>
      </c>
      <c r="X409" s="109" t="s">
        <v>1089</v>
      </c>
      <c r="Y409" s="264">
        <v>42359</v>
      </c>
      <c r="Z409" s="212">
        <v>1</v>
      </c>
      <c r="AA409" s="212">
        <v>1</v>
      </c>
      <c r="AB409" s="212">
        <v>1</v>
      </c>
      <c r="AC409" s="212">
        <v>1</v>
      </c>
      <c r="AD409" s="212">
        <v>2</v>
      </c>
      <c r="AE409" s="212">
        <v>3</v>
      </c>
      <c r="AF409" s="335">
        <f t="shared" si="7"/>
        <v>0.6</v>
      </c>
      <c r="AG409" s="212" t="s">
        <v>2840</v>
      </c>
      <c r="AH409" s="212" t="s">
        <v>599</v>
      </c>
      <c r="AI409" s="212" t="s">
        <v>2454</v>
      </c>
      <c r="AJ409" s="212" t="s">
        <v>2841</v>
      </c>
      <c r="AK409" s="212" t="s">
        <v>3102</v>
      </c>
      <c r="AL409" s="212" t="s">
        <v>3087</v>
      </c>
      <c r="AM409" s="212" t="s">
        <v>3086</v>
      </c>
      <c r="AN409" s="238"/>
      <c r="AO409" s="238" t="s">
        <v>2937</v>
      </c>
      <c r="AP409" s="211"/>
      <c r="AQ409" s="211"/>
    </row>
    <row r="410" spans="1:43" s="96" customFormat="1" ht="15" customHeight="1" x14ac:dyDescent="0.25">
      <c r="A410" s="109"/>
      <c r="B410" s="109"/>
      <c r="C410" s="90" t="s">
        <v>1309</v>
      </c>
      <c r="D410" s="90" t="s">
        <v>121</v>
      </c>
      <c r="E410" s="109" t="s">
        <v>1532</v>
      </c>
      <c r="F410" s="109" t="s">
        <v>214</v>
      </c>
      <c r="G410" s="109" t="s">
        <v>219</v>
      </c>
      <c r="H410" s="109" t="s">
        <v>1485</v>
      </c>
      <c r="I410" s="109" t="s">
        <v>1054</v>
      </c>
      <c r="J410" s="109" t="s">
        <v>1074</v>
      </c>
      <c r="K410" s="91" t="s">
        <v>267</v>
      </c>
      <c r="L410" s="109"/>
      <c r="M410" s="109" t="s">
        <v>1076</v>
      </c>
      <c r="N410" s="128" t="s">
        <v>1078</v>
      </c>
      <c r="O410" s="109" t="s">
        <v>1081</v>
      </c>
      <c r="P410" s="109" t="s">
        <v>1082</v>
      </c>
      <c r="Q410" s="98" t="s">
        <v>121</v>
      </c>
      <c r="R410" s="135">
        <v>41883</v>
      </c>
      <c r="S410" s="109" t="s">
        <v>1083</v>
      </c>
      <c r="T410" s="109" t="s">
        <v>1082</v>
      </c>
      <c r="U410" s="109"/>
      <c r="V410" s="135">
        <v>41792</v>
      </c>
      <c r="W410" s="111" t="s">
        <v>1077</v>
      </c>
      <c r="X410" s="109" t="s">
        <v>1089</v>
      </c>
      <c r="Y410" s="264">
        <v>42359</v>
      </c>
      <c r="Z410" s="212">
        <v>1</v>
      </c>
      <c r="AA410" s="212">
        <v>1</v>
      </c>
      <c r="AB410" s="212">
        <v>1</v>
      </c>
      <c r="AC410" s="212">
        <v>1</v>
      </c>
      <c r="AD410" s="212">
        <v>2</v>
      </c>
      <c r="AE410" s="212">
        <v>3</v>
      </c>
      <c r="AF410" s="335">
        <f t="shared" si="7"/>
        <v>0.6</v>
      </c>
      <c r="AG410" s="212" t="s">
        <v>2840</v>
      </c>
      <c r="AH410" s="212" t="s">
        <v>599</v>
      </c>
      <c r="AI410" s="212" t="s">
        <v>2454</v>
      </c>
      <c r="AJ410" s="212" t="s">
        <v>2841</v>
      </c>
      <c r="AK410" s="212" t="s">
        <v>3102</v>
      </c>
      <c r="AL410" s="212" t="s">
        <v>3087</v>
      </c>
      <c r="AM410" s="212" t="s">
        <v>3101</v>
      </c>
      <c r="AN410" s="212"/>
      <c r="AO410" s="238" t="s">
        <v>2937</v>
      </c>
      <c r="AP410" s="211"/>
      <c r="AQ410" s="211"/>
    </row>
    <row r="411" spans="1:43" s="96" customFormat="1" ht="15" customHeight="1" x14ac:dyDescent="0.25">
      <c r="A411" s="109"/>
      <c r="B411" s="109"/>
      <c r="C411" s="90" t="s">
        <v>1310</v>
      </c>
      <c r="D411" s="90" t="s">
        <v>121</v>
      </c>
      <c r="E411" s="109" t="s">
        <v>1532</v>
      </c>
      <c r="F411" s="109" t="s">
        <v>214</v>
      </c>
      <c r="G411" s="109" t="s">
        <v>219</v>
      </c>
      <c r="H411" s="109" t="s">
        <v>1485</v>
      </c>
      <c r="I411" s="109" t="s">
        <v>1033</v>
      </c>
      <c r="J411" s="109" t="s">
        <v>1074</v>
      </c>
      <c r="K411" s="91" t="s">
        <v>267</v>
      </c>
      <c r="L411" s="109"/>
      <c r="M411" s="109" t="s">
        <v>1076</v>
      </c>
      <c r="N411" s="128" t="s">
        <v>1078</v>
      </c>
      <c r="O411" s="109" t="s">
        <v>1081</v>
      </c>
      <c r="P411" s="109" t="s">
        <v>1082</v>
      </c>
      <c r="Q411" s="98" t="s">
        <v>121</v>
      </c>
      <c r="R411" s="135">
        <v>41883</v>
      </c>
      <c r="S411" s="109" t="s">
        <v>1083</v>
      </c>
      <c r="T411" s="109" t="s">
        <v>1082</v>
      </c>
      <c r="U411" s="109"/>
      <c r="V411" s="135">
        <v>41792</v>
      </c>
      <c r="W411" s="111" t="s">
        <v>1077</v>
      </c>
      <c r="X411" s="109" t="s">
        <v>1089</v>
      </c>
      <c r="Y411" s="264">
        <v>42359</v>
      </c>
      <c r="Z411" s="212">
        <v>1</v>
      </c>
      <c r="AA411" s="212">
        <v>1</v>
      </c>
      <c r="AB411" s="212">
        <v>1</v>
      </c>
      <c r="AC411" s="212">
        <v>1</v>
      </c>
      <c r="AD411" s="212">
        <v>2</v>
      </c>
      <c r="AE411" s="212">
        <v>3</v>
      </c>
      <c r="AF411" s="335">
        <f t="shared" si="7"/>
        <v>0.6</v>
      </c>
      <c r="AG411" s="212" t="s">
        <v>2840</v>
      </c>
      <c r="AH411" s="212" t="s">
        <v>599</v>
      </c>
      <c r="AI411" s="212" t="s">
        <v>2454</v>
      </c>
      <c r="AJ411" s="212" t="s">
        <v>2841</v>
      </c>
      <c r="AK411" s="212" t="s">
        <v>3102</v>
      </c>
      <c r="AL411" s="212" t="s">
        <v>3087</v>
      </c>
      <c r="AM411" s="212" t="s">
        <v>3086</v>
      </c>
      <c r="AN411" s="238"/>
      <c r="AO411" s="238" t="s">
        <v>2937</v>
      </c>
      <c r="AP411" s="211"/>
      <c r="AQ411" s="211"/>
    </row>
    <row r="412" spans="1:43" s="96" customFormat="1" ht="15" customHeight="1" x14ac:dyDescent="0.25">
      <c r="A412" s="109"/>
      <c r="B412" s="109"/>
      <c r="C412" s="90" t="s">
        <v>1311</v>
      </c>
      <c r="D412" s="90" t="s">
        <v>121</v>
      </c>
      <c r="E412" s="109" t="s">
        <v>1532</v>
      </c>
      <c r="F412" s="109" t="s">
        <v>214</v>
      </c>
      <c r="G412" s="109" t="s">
        <v>219</v>
      </c>
      <c r="H412" s="109" t="s">
        <v>1485</v>
      </c>
      <c r="I412" s="109" t="s">
        <v>1034</v>
      </c>
      <c r="J412" s="109" t="s">
        <v>1074</v>
      </c>
      <c r="K412" s="91" t="s">
        <v>267</v>
      </c>
      <c r="L412" s="109"/>
      <c r="M412" s="109" t="s">
        <v>1076</v>
      </c>
      <c r="N412" s="128" t="s">
        <v>1078</v>
      </c>
      <c r="O412" s="109" t="s">
        <v>1081</v>
      </c>
      <c r="P412" s="109" t="s">
        <v>1082</v>
      </c>
      <c r="Q412" s="98" t="s">
        <v>121</v>
      </c>
      <c r="R412" s="135">
        <v>41883</v>
      </c>
      <c r="S412" s="109" t="s">
        <v>1083</v>
      </c>
      <c r="T412" s="118" t="s">
        <v>1082</v>
      </c>
      <c r="U412" s="109"/>
      <c r="V412" s="135">
        <v>41792</v>
      </c>
      <c r="W412" s="111" t="s">
        <v>1077</v>
      </c>
      <c r="X412" s="109" t="s">
        <v>1089</v>
      </c>
      <c r="Y412" s="264">
        <v>42359</v>
      </c>
      <c r="Z412" s="212">
        <v>1</v>
      </c>
      <c r="AA412" s="212">
        <v>1</v>
      </c>
      <c r="AB412" s="212">
        <v>1</v>
      </c>
      <c r="AC412" s="212">
        <v>1</v>
      </c>
      <c r="AD412" s="212">
        <v>2</v>
      </c>
      <c r="AE412" s="212">
        <v>3</v>
      </c>
      <c r="AF412" s="335">
        <f t="shared" si="7"/>
        <v>0.6</v>
      </c>
      <c r="AG412" s="212" t="s">
        <v>2840</v>
      </c>
      <c r="AH412" s="212" t="s">
        <v>599</v>
      </c>
      <c r="AI412" s="212" t="s">
        <v>2454</v>
      </c>
      <c r="AJ412" s="212" t="s">
        <v>2841</v>
      </c>
      <c r="AK412" s="212" t="s">
        <v>3102</v>
      </c>
      <c r="AL412" s="212" t="s">
        <v>3087</v>
      </c>
      <c r="AM412" s="212" t="s">
        <v>3101</v>
      </c>
      <c r="AN412" s="212"/>
      <c r="AO412" s="238" t="s">
        <v>2937</v>
      </c>
      <c r="AP412" s="211"/>
      <c r="AQ412" s="211"/>
    </row>
    <row r="413" spans="1:43" s="96" customFormat="1" ht="15" customHeight="1" x14ac:dyDescent="0.25">
      <c r="A413" s="109"/>
      <c r="B413" s="109"/>
      <c r="C413" s="90" t="s">
        <v>1258</v>
      </c>
      <c r="D413" s="90" t="s">
        <v>121</v>
      </c>
      <c r="E413" s="109" t="s">
        <v>1532</v>
      </c>
      <c r="F413" s="109" t="s">
        <v>214</v>
      </c>
      <c r="G413" s="109" t="s">
        <v>219</v>
      </c>
      <c r="H413" s="109" t="s">
        <v>1485</v>
      </c>
      <c r="I413" s="109" t="s">
        <v>1031</v>
      </c>
      <c r="J413" s="109" t="s">
        <v>1074</v>
      </c>
      <c r="K413" s="91" t="s">
        <v>267</v>
      </c>
      <c r="L413" s="109"/>
      <c r="M413" s="109" t="s">
        <v>1076</v>
      </c>
      <c r="N413" s="128" t="s">
        <v>1078</v>
      </c>
      <c r="O413" s="109" t="s">
        <v>1081</v>
      </c>
      <c r="P413" s="109" t="s">
        <v>1082</v>
      </c>
      <c r="Q413" s="98" t="s">
        <v>121</v>
      </c>
      <c r="R413" s="135">
        <v>41883</v>
      </c>
      <c r="S413" s="109" t="s">
        <v>1083</v>
      </c>
      <c r="T413" s="109" t="s">
        <v>1082</v>
      </c>
      <c r="U413" s="109"/>
      <c r="V413" s="135">
        <v>41792</v>
      </c>
      <c r="W413" s="111" t="s">
        <v>1077</v>
      </c>
      <c r="X413" s="109" t="s">
        <v>1089</v>
      </c>
      <c r="Y413" s="264">
        <v>42359</v>
      </c>
      <c r="Z413" s="212">
        <v>1</v>
      </c>
      <c r="AA413" s="212">
        <v>1</v>
      </c>
      <c r="AB413" s="212">
        <v>1</v>
      </c>
      <c r="AC413" s="212">
        <v>1</v>
      </c>
      <c r="AD413" s="212">
        <v>2</v>
      </c>
      <c r="AE413" s="212">
        <v>3</v>
      </c>
      <c r="AF413" s="335">
        <f t="shared" si="7"/>
        <v>0.6</v>
      </c>
      <c r="AG413" s="212" t="s">
        <v>2840</v>
      </c>
      <c r="AH413" s="212" t="s">
        <v>599</v>
      </c>
      <c r="AI413" s="212" t="s">
        <v>2454</v>
      </c>
      <c r="AJ413" s="212" t="s">
        <v>2841</v>
      </c>
      <c r="AK413" s="212" t="s">
        <v>3102</v>
      </c>
      <c r="AL413" s="212" t="s">
        <v>3087</v>
      </c>
      <c r="AM413" s="212" t="s">
        <v>3086</v>
      </c>
      <c r="AN413" s="238"/>
      <c r="AO413" s="238" t="s">
        <v>2937</v>
      </c>
      <c r="AP413" s="211"/>
      <c r="AQ413" s="211"/>
    </row>
    <row r="414" spans="1:43" s="96" customFormat="1" ht="15" customHeight="1" x14ac:dyDescent="0.25">
      <c r="A414" s="109"/>
      <c r="B414" s="109"/>
      <c r="C414" s="90" t="s">
        <v>1312</v>
      </c>
      <c r="D414" s="90" t="s">
        <v>121</v>
      </c>
      <c r="E414" s="109" t="s">
        <v>1532</v>
      </c>
      <c r="F414" s="109" t="s">
        <v>214</v>
      </c>
      <c r="G414" s="109" t="s">
        <v>219</v>
      </c>
      <c r="H414" s="109" t="s">
        <v>1485</v>
      </c>
      <c r="I414" s="109" t="s">
        <v>1047</v>
      </c>
      <c r="J414" s="109" t="s">
        <v>1074</v>
      </c>
      <c r="K414" s="91" t="s">
        <v>267</v>
      </c>
      <c r="L414" s="109"/>
      <c r="M414" s="109" t="s">
        <v>1076</v>
      </c>
      <c r="N414" s="128" t="s">
        <v>1078</v>
      </c>
      <c r="O414" s="109" t="s">
        <v>1081</v>
      </c>
      <c r="P414" s="109" t="s">
        <v>1082</v>
      </c>
      <c r="Q414" s="98" t="s">
        <v>121</v>
      </c>
      <c r="R414" s="135">
        <v>41883</v>
      </c>
      <c r="S414" s="109" t="s">
        <v>1083</v>
      </c>
      <c r="T414" s="118" t="s">
        <v>1082</v>
      </c>
      <c r="U414" s="109"/>
      <c r="V414" s="135">
        <v>41792</v>
      </c>
      <c r="W414" s="111" t="s">
        <v>1077</v>
      </c>
      <c r="X414" s="109" t="s">
        <v>1089</v>
      </c>
      <c r="Y414" s="264">
        <v>42359</v>
      </c>
      <c r="Z414" s="212">
        <v>1</v>
      </c>
      <c r="AA414" s="212">
        <v>1</v>
      </c>
      <c r="AB414" s="212">
        <v>1</v>
      </c>
      <c r="AC414" s="212">
        <v>1</v>
      </c>
      <c r="AD414" s="212">
        <v>2</v>
      </c>
      <c r="AE414" s="212">
        <v>3</v>
      </c>
      <c r="AF414" s="335">
        <f t="shared" si="7"/>
        <v>0.6</v>
      </c>
      <c r="AG414" s="212" t="s">
        <v>2840</v>
      </c>
      <c r="AH414" s="212" t="s">
        <v>599</v>
      </c>
      <c r="AI414" s="212" t="s">
        <v>2454</v>
      </c>
      <c r="AJ414" s="212" t="s">
        <v>2841</v>
      </c>
      <c r="AK414" s="212" t="s">
        <v>3102</v>
      </c>
      <c r="AL414" s="212" t="s">
        <v>3087</v>
      </c>
      <c r="AM414" s="212" t="s">
        <v>3086</v>
      </c>
      <c r="AN414" s="238"/>
      <c r="AO414" s="238" t="s">
        <v>2937</v>
      </c>
      <c r="AP414" s="211"/>
      <c r="AQ414" s="211"/>
    </row>
    <row r="415" spans="1:43" s="96" customFormat="1" ht="15" customHeight="1" x14ac:dyDescent="0.25">
      <c r="A415" s="109"/>
      <c r="B415" s="109"/>
      <c r="C415" s="90" t="s">
        <v>1313</v>
      </c>
      <c r="D415" s="90" t="s">
        <v>121</v>
      </c>
      <c r="E415" s="109" t="s">
        <v>1532</v>
      </c>
      <c r="F415" s="109" t="s">
        <v>214</v>
      </c>
      <c r="G415" s="109" t="s">
        <v>219</v>
      </c>
      <c r="H415" s="109" t="s">
        <v>1485</v>
      </c>
      <c r="I415" s="109" t="s">
        <v>1048</v>
      </c>
      <c r="J415" s="109" t="s">
        <v>1074</v>
      </c>
      <c r="K415" s="91" t="s">
        <v>267</v>
      </c>
      <c r="L415" s="109"/>
      <c r="M415" s="109" t="s">
        <v>1076</v>
      </c>
      <c r="N415" s="128" t="s">
        <v>1078</v>
      </c>
      <c r="O415" s="109" t="s">
        <v>1081</v>
      </c>
      <c r="P415" s="109" t="s">
        <v>1082</v>
      </c>
      <c r="Q415" s="98" t="s">
        <v>121</v>
      </c>
      <c r="R415" s="135">
        <v>41883</v>
      </c>
      <c r="S415" s="109" t="s">
        <v>1083</v>
      </c>
      <c r="T415" s="109" t="s">
        <v>1082</v>
      </c>
      <c r="U415" s="109"/>
      <c r="V415" s="135">
        <v>41792</v>
      </c>
      <c r="W415" s="111" t="s">
        <v>1077</v>
      </c>
      <c r="X415" s="109" t="s">
        <v>1089</v>
      </c>
      <c r="Y415" s="264">
        <v>42359</v>
      </c>
      <c r="Z415" s="212">
        <v>1</v>
      </c>
      <c r="AA415" s="212">
        <v>1</v>
      </c>
      <c r="AB415" s="212">
        <v>1</v>
      </c>
      <c r="AC415" s="212">
        <v>1</v>
      </c>
      <c r="AD415" s="212">
        <v>2</v>
      </c>
      <c r="AE415" s="212">
        <v>3</v>
      </c>
      <c r="AF415" s="335">
        <f t="shared" si="7"/>
        <v>0.6</v>
      </c>
      <c r="AG415" s="212" t="s">
        <v>2840</v>
      </c>
      <c r="AH415" s="212" t="s">
        <v>599</v>
      </c>
      <c r="AI415" s="212" t="s">
        <v>2454</v>
      </c>
      <c r="AJ415" s="212" t="s">
        <v>2841</v>
      </c>
      <c r="AK415" s="212" t="s">
        <v>3102</v>
      </c>
      <c r="AL415" s="212" t="s">
        <v>3087</v>
      </c>
      <c r="AM415" s="212" t="s">
        <v>3101</v>
      </c>
      <c r="AN415" s="212"/>
      <c r="AO415" s="238" t="s">
        <v>2937</v>
      </c>
      <c r="AP415" s="211"/>
      <c r="AQ415" s="211"/>
    </row>
    <row r="416" spans="1:43" s="96" customFormat="1" ht="15" customHeight="1" x14ac:dyDescent="0.25">
      <c r="A416" s="109"/>
      <c r="B416" s="109"/>
      <c r="C416" s="90" t="s">
        <v>1314</v>
      </c>
      <c r="D416" s="90" t="s">
        <v>121</v>
      </c>
      <c r="E416" s="109" t="s">
        <v>1532</v>
      </c>
      <c r="F416" s="109" t="s">
        <v>214</v>
      </c>
      <c r="G416" s="109" t="s">
        <v>219</v>
      </c>
      <c r="H416" s="109" t="s">
        <v>1485</v>
      </c>
      <c r="I416" s="109" t="s">
        <v>1055</v>
      </c>
      <c r="J416" s="109" t="s">
        <v>1074</v>
      </c>
      <c r="K416" s="91" t="s">
        <v>267</v>
      </c>
      <c r="L416" s="109"/>
      <c r="M416" s="109" t="s">
        <v>1076</v>
      </c>
      <c r="N416" s="128" t="s">
        <v>1078</v>
      </c>
      <c r="O416" s="109" t="s">
        <v>1081</v>
      </c>
      <c r="P416" s="109" t="s">
        <v>1082</v>
      </c>
      <c r="Q416" s="98" t="s">
        <v>121</v>
      </c>
      <c r="R416" s="135">
        <v>41883</v>
      </c>
      <c r="S416" s="109" t="s">
        <v>1083</v>
      </c>
      <c r="T416" s="109" t="s">
        <v>1082</v>
      </c>
      <c r="U416" s="109"/>
      <c r="V416" s="135">
        <v>41792</v>
      </c>
      <c r="W416" s="111" t="s">
        <v>1077</v>
      </c>
      <c r="X416" s="109" t="s">
        <v>1089</v>
      </c>
      <c r="Y416" s="264">
        <v>42359</v>
      </c>
      <c r="Z416" s="212">
        <v>1</v>
      </c>
      <c r="AA416" s="212">
        <v>1</v>
      </c>
      <c r="AB416" s="212">
        <v>1</v>
      </c>
      <c r="AC416" s="212">
        <v>1</v>
      </c>
      <c r="AD416" s="212">
        <v>2</v>
      </c>
      <c r="AE416" s="212">
        <v>3</v>
      </c>
      <c r="AF416" s="335">
        <f t="shared" si="7"/>
        <v>0.6</v>
      </c>
      <c r="AG416" s="212" t="s">
        <v>2840</v>
      </c>
      <c r="AH416" s="212" t="s">
        <v>599</v>
      </c>
      <c r="AI416" s="212" t="s">
        <v>2454</v>
      </c>
      <c r="AJ416" s="212" t="s">
        <v>2841</v>
      </c>
      <c r="AK416" s="212" t="s">
        <v>3102</v>
      </c>
      <c r="AL416" s="212" t="s">
        <v>3087</v>
      </c>
      <c r="AM416" s="212" t="s">
        <v>3086</v>
      </c>
      <c r="AN416" s="238"/>
      <c r="AO416" s="238" t="s">
        <v>2937</v>
      </c>
      <c r="AP416" s="211"/>
      <c r="AQ416" s="211"/>
    </row>
    <row r="417" spans="1:43" s="96" customFormat="1" ht="15" customHeight="1" x14ac:dyDescent="0.25">
      <c r="A417" s="109"/>
      <c r="B417" s="109"/>
      <c r="C417" s="90" t="s">
        <v>1315</v>
      </c>
      <c r="D417" s="90" t="s">
        <v>121</v>
      </c>
      <c r="E417" s="109" t="s">
        <v>1532</v>
      </c>
      <c r="F417" s="109" t="s">
        <v>214</v>
      </c>
      <c r="G417" s="109" t="s">
        <v>219</v>
      </c>
      <c r="H417" s="109" t="s">
        <v>1485</v>
      </c>
      <c r="I417" s="109" t="s">
        <v>1056</v>
      </c>
      <c r="J417" s="109" t="s">
        <v>1074</v>
      </c>
      <c r="K417" s="91" t="s">
        <v>267</v>
      </c>
      <c r="L417" s="109"/>
      <c r="M417" s="109" t="s">
        <v>1076</v>
      </c>
      <c r="N417" s="128" t="s">
        <v>1078</v>
      </c>
      <c r="O417" s="109" t="s">
        <v>1081</v>
      </c>
      <c r="P417" s="109" t="s">
        <v>1082</v>
      </c>
      <c r="Q417" s="98" t="s">
        <v>121</v>
      </c>
      <c r="R417" s="135">
        <v>41883</v>
      </c>
      <c r="S417" s="109" t="s">
        <v>1083</v>
      </c>
      <c r="T417" s="109" t="s">
        <v>1082</v>
      </c>
      <c r="U417" s="109"/>
      <c r="V417" s="135">
        <v>41792</v>
      </c>
      <c r="W417" s="111" t="s">
        <v>1077</v>
      </c>
      <c r="X417" s="109" t="s">
        <v>1089</v>
      </c>
      <c r="Y417" s="264">
        <v>42359</v>
      </c>
      <c r="Z417" s="212">
        <v>1</v>
      </c>
      <c r="AA417" s="212">
        <v>1</v>
      </c>
      <c r="AB417" s="212">
        <v>1</v>
      </c>
      <c r="AC417" s="212">
        <v>1</v>
      </c>
      <c r="AD417" s="212">
        <v>2</v>
      </c>
      <c r="AE417" s="212">
        <v>3</v>
      </c>
      <c r="AF417" s="335">
        <f t="shared" si="7"/>
        <v>0.6</v>
      </c>
      <c r="AG417" s="212" t="s">
        <v>2840</v>
      </c>
      <c r="AH417" s="212" t="s">
        <v>599</v>
      </c>
      <c r="AI417" s="212" t="s">
        <v>2454</v>
      </c>
      <c r="AJ417" s="212" t="s">
        <v>2841</v>
      </c>
      <c r="AK417" s="212" t="s">
        <v>3102</v>
      </c>
      <c r="AL417" s="212" t="s">
        <v>3087</v>
      </c>
      <c r="AM417" s="212" t="s">
        <v>3101</v>
      </c>
      <c r="AN417" s="212"/>
      <c r="AO417" s="238" t="s">
        <v>2937</v>
      </c>
      <c r="AP417" s="211"/>
      <c r="AQ417" s="211"/>
    </row>
    <row r="418" spans="1:43" s="96" customFormat="1" ht="15" customHeight="1" x14ac:dyDescent="0.25">
      <c r="A418" s="109"/>
      <c r="B418" s="109"/>
      <c r="C418" s="90" t="s">
        <v>1317</v>
      </c>
      <c r="D418" s="90" t="s">
        <v>1504</v>
      </c>
      <c r="E418" s="109" t="s">
        <v>1532</v>
      </c>
      <c r="F418" s="109" t="s">
        <v>214</v>
      </c>
      <c r="G418" s="109" t="s">
        <v>219</v>
      </c>
      <c r="H418" s="109" t="s">
        <v>1485</v>
      </c>
      <c r="I418" s="90" t="s">
        <v>1057</v>
      </c>
      <c r="J418" s="109" t="s">
        <v>1074</v>
      </c>
      <c r="K418" s="91" t="s">
        <v>267</v>
      </c>
      <c r="L418" s="109"/>
      <c r="M418" s="109" t="s">
        <v>1076</v>
      </c>
      <c r="N418" s="128" t="s">
        <v>1078</v>
      </c>
      <c r="O418" s="109" t="s">
        <v>1081</v>
      </c>
      <c r="P418" s="109" t="s">
        <v>1082</v>
      </c>
      <c r="Q418" s="98" t="s">
        <v>121</v>
      </c>
      <c r="R418" s="135">
        <v>41883</v>
      </c>
      <c r="S418" s="109" t="s">
        <v>1083</v>
      </c>
      <c r="T418" s="109" t="s">
        <v>1082</v>
      </c>
      <c r="U418" s="109"/>
      <c r="V418" s="135">
        <v>41792</v>
      </c>
      <c r="W418" s="111" t="s">
        <v>1077</v>
      </c>
      <c r="X418" s="109" t="s">
        <v>1089</v>
      </c>
      <c r="Y418" s="264">
        <v>42359</v>
      </c>
      <c r="Z418" s="212">
        <v>1</v>
      </c>
      <c r="AA418" s="212">
        <v>1</v>
      </c>
      <c r="AB418" s="212">
        <v>1</v>
      </c>
      <c r="AC418" s="212">
        <v>1</v>
      </c>
      <c r="AD418" s="212">
        <v>2</v>
      </c>
      <c r="AE418" s="212">
        <v>3</v>
      </c>
      <c r="AF418" s="335">
        <f t="shared" si="7"/>
        <v>0.6</v>
      </c>
      <c r="AG418" s="212" t="s">
        <v>2840</v>
      </c>
      <c r="AH418" s="212" t="s">
        <v>599</v>
      </c>
      <c r="AI418" s="212" t="s">
        <v>2454</v>
      </c>
      <c r="AJ418" s="212" t="s">
        <v>2841</v>
      </c>
      <c r="AK418" s="212" t="s">
        <v>3102</v>
      </c>
      <c r="AL418" s="212" t="s">
        <v>3087</v>
      </c>
      <c r="AM418" s="212" t="s">
        <v>3142</v>
      </c>
      <c r="AN418" s="212"/>
      <c r="AO418" s="238" t="s">
        <v>2937</v>
      </c>
      <c r="AP418" s="211"/>
      <c r="AQ418" s="211"/>
    </row>
    <row r="419" spans="1:43" s="96" customFormat="1" ht="15" customHeight="1" x14ac:dyDescent="0.25">
      <c r="A419" s="109"/>
      <c r="B419" s="109"/>
      <c r="C419" s="90" t="s">
        <v>1318</v>
      </c>
      <c r="D419" s="90" t="s">
        <v>1504</v>
      </c>
      <c r="E419" s="109" t="s">
        <v>1532</v>
      </c>
      <c r="F419" s="109" t="s">
        <v>214</v>
      </c>
      <c r="G419" s="109" t="s">
        <v>219</v>
      </c>
      <c r="H419" s="109" t="s">
        <v>1485</v>
      </c>
      <c r="I419" s="90" t="s">
        <v>1058</v>
      </c>
      <c r="J419" s="109" t="s">
        <v>1074</v>
      </c>
      <c r="K419" s="91" t="s">
        <v>267</v>
      </c>
      <c r="L419" s="109"/>
      <c r="M419" s="109" t="s">
        <v>1076</v>
      </c>
      <c r="N419" s="128" t="s">
        <v>1078</v>
      </c>
      <c r="O419" s="109" t="s">
        <v>1081</v>
      </c>
      <c r="P419" s="109" t="s">
        <v>1082</v>
      </c>
      <c r="Q419" s="98" t="s">
        <v>121</v>
      </c>
      <c r="R419" s="135">
        <v>41883</v>
      </c>
      <c r="S419" s="109" t="s">
        <v>1083</v>
      </c>
      <c r="T419" s="109" t="s">
        <v>1082</v>
      </c>
      <c r="U419" s="109"/>
      <c r="V419" s="135">
        <v>41792</v>
      </c>
      <c r="W419" s="111" t="s">
        <v>1077</v>
      </c>
      <c r="X419" s="109" t="s">
        <v>1089</v>
      </c>
      <c r="Y419" s="264">
        <v>42359</v>
      </c>
      <c r="Z419" s="212">
        <v>1</v>
      </c>
      <c r="AA419" s="212">
        <v>1</v>
      </c>
      <c r="AB419" s="212">
        <v>1</v>
      </c>
      <c r="AC419" s="212">
        <v>1</v>
      </c>
      <c r="AD419" s="212">
        <v>2</v>
      </c>
      <c r="AE419" s="212">
        <v>3</v>
      </c>
      <c r="AF419" s="335">
        <f t="shared" si="7"/>
        <v>0.6</v>
      </c>
      <c r="AG419" s="212" t="s">
        <v>2840</v>
      </c>
      <c r="AH419" s="212" t="s">
        <v>599</v>
      </c>
      <c r="AI419" s="212" t="s">
        <v>2454</v>
      </c>
      <c r="AJ419" s="212" t="s">
        <v>2841</v>
      </c>
      <c r="AK419" s="212" t="s">
        <v>3102</v>
      </c>
      <c r="AL419" s="212" t="s">
        <v>3087</v>
      </c>
      <c r="AM419" s="212" t="s">
        <v>3143</v>
      </c>
      <c r="AN419" s="212"/>
      <c r="AO419" s="238" t="s">
        <v>2937</v>
      </c>
      <c r="AP419" s="211"/>
      <c r="AQ419" s="211"/>
    </row>
    <row r="420" spans="1:43" s="96" customFormat="1" ht="15" customHeight="1" x14ac:dyDescent="0.25">
      <c r="A420" s="109"/>
      <c r="B420" s="109"/>
      <c r="C420" s="90" t="s">
        <v>1319</v>
      </c>
      <c r="D420" s="90" t="s">
        <v>1504</v>
      </c>
      <c r="E420" s="109" t="s">
        <v>1532</v>
      </c>
      <c r="F420" s="109" t="s">
        <v>214</v>
      </c>
      <c r="G420" s="109" t="s">
        <v>219</v>
      </c>
      <c r="H420" s="109" t="s">
        <v>1485</v>
      </c>
      <c r="I420" s="90" t="s">
        <v>1001</v>
      </c>
      <c r="J420" s="109" t="s">
        <v>1074</v>
      </c>
      <c r="K420" s="91" t="s">
        <v>267</v>
      </c>
      <c r="L420" s="109"/>
      <c r="M420" s="109" t="s">
        <v>1076</v>
      </c>
      <c r="N420" s="128" t="s">
        <v>1078</v>
      </c>
      <c r="O420" s="109" t="s">
        <v>1081</v>
      </c>
      <c r="P420" s="109" t="s">
        <v>1082</v>
      </c>
      <c r="Q420" s="98" t="s">
        <v>121</v>
      </c>
      <c r="R420" s="135">
        <v>41883</v>
      </c>
      <c r="S420" s="109" t="s">
        <v>1083</v>
      </c>
      <c r="T420" s="109" t="s">
        <v>1082</v>
      </c>
      <c r="U420" s="109"/>
      <c r="V420" s="135">
        <v>41792</v>
      </c>
      <c r="W420" s="111" t="s">
        <v>1077</v>
      </c>
      <c r="X420" s="109" t="s">
        <v>1089</v>
      </c>
      <c r="Y420" s="264">
        <v>42359</v>
      </c>
      <c r="Z420" s="212">
        <v>1</v>
      </c>
      <c r="AA420" s="212">
        <v>1</v>
      </c>
      <c r="AB420" s="212">
        <v>1</v>
      </c>
      <c r="AC420" s="212">
        <v>1</v>
      </c>
      <c r="AD420" s="212">
        <v>2</v>
      </c>
      <c r="AE420" s="212">
        <v>3</v>
      </c>
      <c r="AF420" s="335">
        <f t="shared" si="7"/>
        <v>0.6</v>
      </c>
      <c r="AG420" s="212" t="s">
        <v>2840</v>
      </c>
      <c r="AH420" s="212" t="s">
        <v>599</v>
      </c>
      <c r="AI420" s="212" t="s">
        <v>2454</v>
      </c>
      <c r="AJ420" s="212" t="s">
        <v>2841</v>
      </c>
      <c r="AK420" s="212" t="s">
        <v>3102</v>
      </c>
      <c r="AL420" s="212" t="s">
        <v>3087</v>
      </c>
      <c r="AM420" s="212" t="s">
        <v>3144</v>
      </c>
      <c r="AN420" s="212"/>
      <c r="AO420" s="238" t="s">
        <v>2937</v>
      </c>
      <c r="AP420" s="211"/>
      <c r="AQ420" s="211"/>
    </row>
    <row r="421" spans="1:43" s="96" customFormat="1" ht="15" customHeight="1" x14ac:dyDescent="0.25">
      <c r="A421" s="109"/>
      <c r="B421" s="109"/>
      <c r="C421" s="90" t="s">
        <v>1320</v>
      </c>
      <c r="D421" s="90" t="s">
        <v>1504</v>
      </c>
      <c r="E421" s="109" t="s">
        <v>1532</v>
      </c>
      <c r="F421" s="109" t="s">
        <v>214</v>
      </c>
      <c r="G421" s="109" t="s">
        <v>219</v>
      </c>
      <c r="H421" s="109" t="s">
        <v>1485</v>
      </c>
      <c r="I421" s="90" t="s">
        <v>1000</v>
      </c>
      <c r="J421" s="109" t="s">
        <v>1074</v>
      </c>
      <c r="K421" s="91" t="s">
        <v>267</v>
      </c>
      <c r="L421" s="86"/>
      <c r="M421" s="109" t="s">
        <v>1076</v>
      </c>
      <c r="N421" s="128" t="s">
        <v>1078</v>
      </c>
      <c r="O421" s="109" t="s">
        <v>1081</v>
      </c>
      <c r="P421" s="109" t="s">
        <v>1082</v>
      </c>
      <c r="Q421" s="98" t="s">
        <v>121</v>
      </c>
      <c r="R421" s="135">
        <v>41883</v>
      </c>
      <c r="S421" s="109" t="s">
        <v>1083</v>
      </c>
      <c r="T421" s="109" t="s">
        <v>1082</v>
      </c>
      <c r="U421" s="109"/>
      <c r="V421" s="135">
        <v>41792</v>
      </c>
      <c r="W421" s="111" t="s">
        <v>1077</v>
      </c>
      <c r="X421" s="109" t="s">
        <v>1089</v>
      </c>
      <c r="Y421" s="264">
        <v>42359</v>
      </c>
      <c r="Z421" s="212">
        <v>1</v>
      </c>
      <c r="AA421" s="212">
        <v>1</v>
      </c>
      <c r="AB421" s="212">
        <v>1</v>
      </c>
      <c r="AC421" s="212">
        <v>1</v>
      </c>
      <c r="AD421" s="212">
        <v>2</v>
      </c>
      <c r="AE421" s="212">
        <v>3</v>
      </c>
      <c r="AF421" s="335">
        <f t="shared" si="7"/>
        <v>0.6</v>
      </c>
      <c r="AG421" s="212" t="s">
        <v>2840</v>
      </c>
      <c r="AH421" s="212" t="s">
        <v>599</v>
      </c>
      <c r="AI421" s="212" t="s">
        <v>2454</v>
      </c>
      <c r="AJ421" s="212" t="s">
        <v>2841</v>
      </c>
      <c r="AK421" s="212" t="s">
        <v>3102</v>
      </c>
      <c r="AL421" s="212" t="s">
        <v>3087</v>
      </c>
      <c r="AM421" s="212" t="s">
        <v>3136</v>
      </c>
      <c r="AN421" s="212"/>
      <c r="AO421" s="238" t="s">
        <v>2937</v>
      </c>
      <c r="AP421" s="211"/>
      <c r="AQ421" s="211"/>
    </row>
    <row r="422" spans="1:43" s="96" customFormat="1" ht="15" customHeight="1" x14ac:dyDescent="0.25">
      <c r="A422" s="109"/>
      <c r="B422" s="109"/>
      <c r="C422" s="90" t="s">
        <v>1321</v>
      </c>
      <c r="D422" s="90" t="s">
        <v>1504</v>
      </c>
      <c r="E422" s="109" t="s">
        <v>1532</v>
      </c>
      <c r="F422" s="109" t="s">
        <v>214</v>
      </c>
      <c r="G422" s="109" t="s">
        <v>219</v>
      </c>
      <c r="H422" s="109" t="s">
        <v>1485</v>
      </c>
      <c r="I422" s="90" t="s">
        <v>999</v>
      </c>
      <c r="J422" s="109" t="s">
        <v>1074</v>
      </c>
      <c r="K422" s="91" t="s">
        <v>267</v>
      </c>
      <c r="L422" s="86"/>
      <c r="M422" s="109" t="s">
        <v>1076</v>
      </c>
      <c r="N422" s="128" t="s">
        <v>1078</v>
      </c>
      <c r="O422" s="109" t="s">
        <v>1081</v>
      </c>
      <c r="P422" s="109" t="s">
        <v>1082</v>
      </c>
      <c r="Q422" s="98" t="s">
        <v>121</v>
      </c>
      <c r="R422" s="135">
        <v>41883</v>
      </c>
      <c r="S422" s="109" t="s">
        <v>1083</v>
      </c>
      <c r="T422" s="109" t="s">
        <v>1082</v>
      </c>
      <c r="U422" s="109"/>
      <c r="V422" s="135">
        <v>41792</v>
      </c>
      <c r="W422" s="111" t="s">
        <v>1077</v>
      </c>
      <c r="X422" s="109" t="s">
        <v>1089</v>
      </c>
      <c r="Y422" s="264">
        <v>42359</v>
      </c>
      <c r="Z422" s="212">
        <v>1</v>
      </c>
      <c r="AA422" s="212">
        <v>1</v>
      </c>
      <c r="AB422" s="212">
        <v>1</v>
      </c>
      <c r="AC422" s="212">
        <v>1</v>
      </c>
      <c r="AD422" s="212">
        <v>2</v>
      </c>
      <c r="AE422" s="212">
        <v>3</v>
      </c>
      <c r="AF422" s="335">
        <f t="shared" si="7"/>
        <v>0.6</v>
      </c>
      <c r="AG422" s="212" t="s">
        <v>2840</v>
      </c>
      <c r="AH422" s="212" t="s">
        <v>599</v>
      </c>
      <c r="AI422" s="212" t="s">
        <v>2454</v>
      </c>
      <c r="AJ422" s="212" t="s">
        <v>2841</v>
      </c>
      <c r="AK422" s="212" t="s">
        <v>3102</v>
      </c>
      <c r="AL422" s="212" t="s">
        <v>3087</v>
      </c>
      <c r="AM422" s="212" t="s">
        <v>3136</v>
      </c>
      <c r="AN422" s="212"/>
      <c r="AO422" s="238" t="s">
        <v>2937</v>
      </c>
      <c r="AP422" s="211"/>
      <c r="AQ422" s="211"/>
    </row>
    <row r="423" spans="1:43" s="96" customFormat="1" ht="15" customHeight="1" x14ac:dyDescent="0.25">
      <c r="A423" s="109"/>
      <c r="B423" s="109"/>
      <c r="C423" s="90" t="s">
        <v>1259</v>
      </c>
      <c r="D423" s="90" t="s">
        <v>121</v>
      </c>
      <c r="E423" s="109" t="s">
        <v>1532</v>
      </c>
      <c r="F423" s="109" t="s">
        <v>214</v>
      </c>
      <c r="G423" s="109" t="s">
        <v>219</v>
      </c>
      <c r="H423" s="109" t="s">
        <v>1485</v>
      </c>
      <c r="I423" s="109" t="s">
        <v>1032</v>
      </c>
      <c r="J423" s="109" t="s">
        <v>1074</v>
      </c>
      <c r="K423" s="91" t="s">
        <v>267</v>
      </c>
      <c r="L423" s="109"/>
      <c r="M423" s="109" t="s">
        <v>1076</v>
      </c>
      <c r="N423" s="128" t="s">
        <v>1078</v>
      </c>
      <c r="O423" s="109" t="s">
        <v>1081</v>
      </c>
      <c r="P423" s="109" t="s">
        <v>1082</v>
      </c>
      <c r="Q423" s="98" t="s">
        <v>121</v>
      </c>
      <c r="R423" s="135">
        <v>41883</v>
      </c>
      <c r="S423" s="109" t="s">
        <v>1083</v>
      </c>
      <c r="T423" s="109" t="s">
        <v>1082</v>
      </c>
      <c r="U423" s="109"/>
      <c r="V423" s="135">
        <v>41792</v>
      </c>
      <c r="W423" s="111" t="s">
        <v>1077</v>
      </c>
      <c r="X423" s="109" t="s">
        <v>1089</v>
      </c>
      <c r="Y423" s="264">
        <v>42359</v>
      </c>
      <c r="Z423" s="212">
        <v>1</v>
      </c>
      <c r="AA423" s="212">
        <v>1</v>
      </c>
      <c r="AB423" s="212">
        <v>1</v>
      </c>
      <c r="AC423" s="212">
        <v>1</v>
      </c>
      <c r="AD423" s="212">
        <v>2</v>
      </c>
      <c r="AE423" s="212">
        <v>3</v>
      </c>
      <c r="AF423" s="335">
        <f t="shared" si="7"/>
        <v>0.6</v>
      </c>
      <c r="AG423" s="212" t="s">
        <v>2840</v>
      </c>
      <c r="AH423" s="212" t="s">
        <v>599</v>
      </c>
      <c r="AI423" s="212" t="s">
        <v>2454</v>
      </c>
      <c r="AJ423" s="212" t="s">
        <v>2841</v>
      </c>
      <c r="AK423" s="212" t="s">
        <v>3102</v>
      </c>
      <c r="AL423" s="212" t="s">
        <v>3087</v>
      </c>
      <c r="AM423" s="212" t="s">
        <v>3101</v>
      </c>
      <c r="AN423" s="212"/>
      <c r="AO423" s="238" t="s">
        <v>2937</v>
      </c>
      <c r="AP423" s="211"/>
      <c r="AQ423" s="211"/>
    </row>
    <row r="424" spans="1:43" s="96" customFormat="1" ht="15" customHeight="1" x14ac:dyDescent="0.25">
      <c r="A424" s="109"/>
      <c r="B424" s="109"/>
      <c r="C424" s="90" t="s">
        <v>1322</v>
      </c>
      <c r="D424" s="90" t="s">
        <v>1504</v>
      </c>
      <c r="E424" s="109" t="s">
        <v>1532</v>
      </c>
      <c r="F424" s="109" t="s">
        <v>214</v>
      </c>
      <c r="G424" s="109" t="s">
        <v>219</v>
      </c>
      <c r="H424" s="109" t="s">
        <v>1485</v>
      </c>
      <c r="I424" s="90" t="s">
        <v>998</v>
      </c>
      <c r="J424" s="109" t="s">
        <v>1074</v>
      </c>
      <c r="K424" s="91" t="s">
        <v>267</v>
      </c>
      <c r="L424" s="86"/>
      <c r="M424" s="109" t="s">
        <v>1076</v>
      </c>
      <c r="N424" s="128" t="s">
        <v>1078</v>
      </c>
      <c r="O424" s="109" t="s">
        <v>1081</v>
      </c>
      <c r="P424" s="109" t="s">
        <v>1082</v>
      </c>
      <c r="Q424" s="98" t="s">
        <v>121</v>
      </c>
      <c r="R424" s="135">
        <v>41883</v>
      </c>
      <c r="S424" s="109" t="s">
        <v>1083</v>
      </c>
      <c r="T424" s="109" t="s">
        <v>1082</v>
      </c>
      <c r="U424" s="109"/>
      <c r="V424" s="135">
        <v>41792</v>
      </c>
      <c r="W424" s="111" t="s">
        <v>1077</v>
      </c>
      <c r="X424" s="109" t="s">
        <v>1089</v>
      </c>
      <c r="Y424" s="264">
        <v>42359</v>
      </c>
      <c r="Z424" s="212">
        <v>1</v>
      </c>
      <c r="AA424" s="212">
        <v>1</v>
      </c>
      <c r="AB424" s="212">
        <v>1</v>
      </c>
      <c r="AC424" s="212">
        <v>1</v>
      </c>
      <c r="AD424" s="212">
        <v>2</v>
      </c>
      <c r="AE424" s="212">
        <v>3</v>
      </c>
      <c r="AF424" s="335">
        <f t="shared" si="7"/>
        <v>0.6</v>
      </c>
      <c r="AG424" s="212" t="s">
        <v>2840</v>
      </c>
      <c r="AH424" s="212" t="s">
        <v>599</v>
      </c>
      <c r="AI424" s="212" t="s">
        <v>2454</v>
      </c>
      <c r="AJ424" s="212" t="s">
        <v>2841</v>
      </c>
      <c r="AK424" s="212" t="s">
        <v>3102</v>
      </c>
      <c r="AL424" s="212" t="s">
        <v>3087</v>
      </c>
      <c r="AM424" s="212" t="s">
        <v>3136</v>
      </c>
      <c r="AN424" s="212"/>
      <c r="AO424" s="238" t="s">
        <v>2937</v>
      </c>
      <c r="AP424" s="211"/>
      <c r="AQ424" s="211"/>
    </row>
    <row r="425" spans="1:43" s="96" customFormat="1" ht="15" customHeight="1" x14ac:dyDescent="0.25">
      <c r="A425" s="109"/>
      <c r="B425" s="109"/>
      <c r="C425" s="90" t="s">
        <v>1323</v>
      </c>
      <c r="D425" s="90" t="s">
        <v>121</v>
      </c>
      <c r="E425" s="109" t="s">
        <v>1532</v>
      </c>
      <c r="F425" s="109" t="s">
        <v>214</v>
      </c>
      <c r="G425" s="109" t="s">
        <v>219</v>
      </c>
      <c r="H425" s="109" t="s">
        <v>1485</v>
      </c>
      <c r="I425" s="109" t="s">
        <v>1051</v>
      </c>
      <c r="J425" s="109" t="s">
        <v>1074</v>
      </c>
      <c r="K425" s="91" t="s">
        <v>267</v>
      </c>
      <c r="L425" s="109"/>
      <c r="M425" s="109" t="s">
        <v>1076</v>
      </c>
      <c r="N425" s="128" t="s">
        <v>1078</v>
      </c>
      <c r="O425" s="109" t="s">
        <v>1081</v>
      </c>
      <c r="P425" s="109" t="s">
        <v>1082</v>
      </c>
      <c r="Q425" s="98" t="s">
        <v>121</v>
      </c>
      <c r="R425" s="135">
        <v>41883</v>
      </c>
      <c r="S425" s="109" t="s">
        <v>1083</v>
      </c>
      <c r="T425" s="109" t="s">
        <v>1082</v>
      </c>
      <c r="U425" s="109"/>
      <c r="V425" s="135">
        <v>41792</v>
      </c>
      <c r="W425" s="111" t="s">
        <v>1077</v>
      </c>
      <c r="X425" s="109" t="s">
        <v>1089</v>
      </c>
      <c r="Y425" s="264">
        <v>42359</v>
      </c>
      <c r="Z425" s="212">
        <v>1</v>
      </c>
      <c r="AA425" s="212">
        <v>1</v>
      </c>
      <c r="AB425" s="212">
        <v>1</v>
      </c>
      <c r="AC425" s="212">
        <v>1</v>
      </c>
      <c r="AD425" s="212">
        <v>2</v>
      </c>
      <c r="AE425" s="212">
        <v>3</v>
      </c>
      <c r="AF425" s="335">
        <f t="shared" si="7"/>
        <v>0.6</v>
      </c>
      <c r="AG425" s="212" t="s">
        <v>2840</v>
      </c>
      <c r="AH425" s="212" t="s">
        <v>599</v>
      </c>
      <c r="AI425" s="212" t="s">
        <v>2454</v>
      </c>
      <c r="AJ425" s="212" t="s">
        <v>2841</v>
      </c>
      <c r="AK425" s="212" t="s">
        <v>3102</v>
      </c>
      <c r="AL425" s="212" t="s">
        <v>3087</v>
      </c>
      <c r="AM425" s="212" t="s">
        <v>3086</v>
      </c>
      <c r="AN425" s="238"/>
      <c r="AO425" s="238" t="s">
        <v>2937</v>
      </c>
      <c r="AP425" s="211"/>
      <c r="AQ425" s="211"/>
    </row>
    <row r="426" spans="1:43" s="96" customFormat="1" ht="15" customHeight="1" x14ac:dyDescent="0.25">
      <c r="A426" s="109"/>
      <c r="B426" s="109"/>
      <c r="C426" s="90" t="s">
        <v>1324</v>
      </c>
      <c r="D426" s="90" t="s">
        <v>121</v>
      </c>
      <c r="E426" s="109" t="s">
        <v>1532</v>
      </c>
      <c r="F426" s="109" t="s">
        <v>214</v>
      </c>
      <c r="G426" s="109" t="s">
        <v>219</v>
      </c>
      <c r="H426" s="109" t="s">
        <v>1485</v>
      </c>
      <c r="I426" s="109" t="s">
        <v>1052</v>
      </c>
      <c r="J426" s="109" t="s">
        <v>1074</v>
      </c>
      <c r="K426" s="91" t="s">
        <v>267</v>
      </c>
      <c r="L426" s="109"/>
      <c r="M426" s="109" t="s">
        <v>1076</v>
      </c>
      <c r="N426" s="128" t="s">
        <v>1078</v>
      </c>
      <c r="O426" s="109" t="s">
        <v>1081</v>
      </c>
      <c r="P426" s="109" t="s">
        <v>1082</v>
      </c>
      <c r="Q426" s="98" t="s">
        <v>121</v>
      </c>
      <c r="R426" s="135">
        <v>41883</v>
      </c>
      <c r="S426" s="109" t="s">
        <v>1083</v>
      </c>
      <c r="T426" s="109" t="s">
        <v>1082</v>
      </c>
      <c r="U426" s="109"/>
      <c r="V426" s="135">
        <v>41792</v>
      </c>
      <c r="W426" s="111" t="s">
        <v>1077</v>
      </c>
      <c r="X426" s="109" t="s">
        <v>1089</v>
      </c>
      <c r="Y426" s="264">
        <v>42359</v>
      </c>
      <c r="Z426" s="212">
        <v>1</v>
      </c>
      <c r="AA426" s="212">
        <v>1</v>
      </c>
      <c r="AB426" s="212">
        <v>1</v>
      </c>
      <c r="AC426" s="212">
        <v>1</v>
      </c>
      <c r="AD426" s="212">
        <v>2</v>
      </c>
      <c r="AE426" s="212">
        <v>3</v>
      </c>
      <c r="AF426" s="335">
        <f t="shared" si="7"/>
        <v>0.6</v>
      </c>
      <c r="AG426" s="212" t="s">
        <v>2840</v>
      </c>
      <c r="AH426" s="212" t="s">
        <v>599</v>
      </c>
      <c r="AI426" s="212" t="s">
        <v>2454</v>
      </c>
      <c r="AJ426" s="212" t="s">
        <v>2841</v>
      </c>
      <c r="AK426" s="212" t="s">
        <v>3102</v>
      </c>
      <c r="AL426" s="212" t="s">
        <v>3087</v>
      </c>
      <c r="AM426" s="212" t="s">
        <v>3101</v>
      </c>
      <c r="AN426" s="212"/>
      <c r="AO426" s="238" t="s">
        <v>2937</v>
      </c>
      <c r="AP426" s="211"/>
      <c r="AQ426" s="211"/>
    </row>
    <row r="427" spans="1:43" s="96" customFormat="1" ht="15" customHeight="1" x14ac:dyDescent="0.25">
      <c r="A427" s="109"/>
      <c r="B427" s="109"/>
      <c r="C427" s="90" t="s">
        <v>1325</v>
      </c>
      <c r="D427" s="90" t="s">
        <v>121</v>
      </c>
      <c r="E427" s="109" t="s">
        <v>1532</v>
      </c>
      <c r="F427" s="109" t="s">
        <v>214</v>
      </c>
      <c r="G427" s="109" t="s">
        <v>219</v>
      </c>
      <c r="H427" s="109" t="s">
        <v>1485</v>
      </c>
      <c r="I427" s="109" t="s">
        <v>1002</v>
      </c>
      <c r="J427" s="109" t="s">
        <v>1073</v>
      </c>
      <c r="K427" s="91" t="s">
        <v>267</v>
      </c>
      <c r="L427" s="109"/>
      <c r="M427" s="109" t="s">
        <v>1076</v>
      </c>
      <c r="N427" s="128" t="s">
        <v>1078</v>
      </c>
      <c r="O427" s="109" t="s">
        <v>1081</v>
      </c>
      <c r="P427" s="109" t="s">
        <v>1082</v>
      </c>
      <c r="Q427" s="98" t="s">
        <v>121</v>
      </c>
      <c r="R427" s="135">
        <v>41883</v>
      </c>
      <c r="S427" s="109" t="s">
        <v>1083</v>
      </c>
      <c r="T427" s="109" t="s">
        <v>1082</v>
      </c>
      <c r="U427" s="109"/>
      <c r="V427" s="135">
        <v>41792</v>
      </c>
      <c r="W427" s="111" t="s">
        <v>1077</v>
      </c>
      <c r="X427" s="109" t="s">
        <v>1089</v>
      </c>
      <c r="Y427" s="264">
        <v>42359</v>
      </c>
      <c r="Z427" s="212">
        <v>1</v>
      </c>
      <c r="AA427" s="212">
        <v>1</v>
      </c>
      <c r="AB427" s="212">
        <v>1</v>
      </c>
      <c r="AC427" s="212">
        <v>1</v>
      </c>
      <c r="AD427" s="212">
        <v>2</v>
      </c>
      <c r="AE427" s="212">
        <v>3</v>
      </c>
      <c r="AF427" s="335">
        <f t="shared" si="7"/>
        <v>0.6</v>
      </c>
      <c r="AG427" s="212" t="s">
        <v>2840</v>
      </c>
      <c r="AH427" s="212" t="s">
        <v>599</v>
      </c>
      <c r="AI427" s="212" t="s">
        <v>2454</v>
      </c>
      <c r="AJ427" s="212" t="s">
        <v>2841</v>
      </c>
      <c r="AK427" s="212" t="s">
        <v>3102</v>
      </c>
      <c r="AL427" s="212" t="s">
        <v>3087</v>
      </c>
      <c r="AM427" s="212" t="s">
        <v>3145</v>
      </c>
      <c r="AN427" s="212"/>
      <c r="AO427" s="238" t="s">
        <v>2937</v>
      </c>
      <c r="AP427" s="211"/>
      <c r="AQ427" s="211"/>
    </row>
    <row r="428" spans="1:43" s="96" customFormat="1" ht="15" customHeight="1" x14ac:dyDescent="0.25">
      <c r="A428" s="109"/>
      <c r="B428" s="109"/>
      <c r="C428" s="90" t="s">
        <v>1260</v>
      </c>
      <c r="D428" s="90" t="s">
        <v>121</v>
      </c>
      <c r="E428" s="109" t="s">
        <v>1532</v>
      </c>
      <c r="F428" s="109" t="s">
        <v>214</v>
      </c>
      <c r="G428" s="109" t="s">
        <v>219</v>
      </c>
      <c r="H428" s="109" t="s">
        <v>1485</v>
      </c>
      <c r="I428" s="109" t="s">
        <v>1009</v>
      </c>
      <c r="J428" s="109" t="s">
        <v>1074</v>
      </c>
      <c r="K428" s="91" t="s">
        <v>267</v>
      </c>
      <c r="L428" s="109"/>
      <c r="M428" s="109" t="s">
        <v>1076</v>
      </c>
      <c r="N428" s="128" t="s">
        <v>1078</v>
      </c>
      <c r="O428" s="109" t="s">
        <v>1081</v>
      </c>
      <c r="P428" s="109" t="s">
        <v>1082</v>
      </c>
      <c r="Q428" s="98" t="s">
        <v>121</v>
      </c>
      <c r="R428" s="135">
        <v>41883</v>
      </c>
      <c r="S428" s="109" t="s">
        <v>1083</v>
      </c>
      <c r="T428" s="109" t="s">
        <v>1082</v>
      </c>
      <c r="U428" s="109"/>
      <c r="V428" s="135">
        <v>41792</v>
      </c>
      <c r="W428" s="111" t="s">
        <v>1077</v>
      </c>
      <c r="X428" s="109" t="s">
        <v>1089</v>
      </c>
      <c r="Y428" s="264">
        <v>42359</v>
      </c>
      <c r="Z428" s="212">
        <v>1</v>
      </c>
      <c r="AA428" s="212">
        <v>1</v>
      </c>
      <c r="AB428" s="212">
        <v>1</v>
      </c>
      <c r="AC428" s="212">
        <v>1</v>
      </c>
      <c r="AD428" s="212">
        <v>2</v>
      </c>
      <c r="AE428" s="212">
        <v>3</v>
      </c>
      <c r="AF428" s="335">
        <f t="shared" si="7"/>
        <v>0.6</v>
      </c>
      <c r="AG428" s="212" t="s">
        <v>2840</v>
      </c>
      <c r="AH428" s="212" t="s">
        <v>599</v>
      </c>
      <c r="AI428" s="212" t="s">
        <v>2454</v>
      </c>
      <c r="AJ428" s="212" t="s">
        <v>2841</v>
      </c>
      <c r="AK428" s="212" t="s">
        <v>3102</v>
      </c>
      <c r="AL428" s="212" t="s">
        <v>3087</v>
      </c>
      <c r="AM428" s="212" t="s">
        <v>3088</v>
      </c>
      <c r="AN428" s="212"/>
      <c r="AO428" s="238" t="s">
        <v>2937</v>
      </c>
      <c r="AP428" s="211"/>
      <c r="AQ428" s="211"/>
    </row>
    <row r="429" spans="1:43" s="96" customFormat="1" ht="15" customHeight="1" x14ac:dyDescent="0.25">
      <c r="A429" s="109"/>
      <c r="B429" s="109"/>
      <c r="C429" s="90" t="s">
        <v>1335</v>
      </c>
      <c r="D429" s="90" t="s">
        <v>121</v>
      </c>
      <c r="E429" s="109" t="s">
        <v>1532</v>
      </c>
      <c r="F429" s="109" t="s">
        <v>759</v>
      </c>
      <c r="G429" s="109" t="s">
        <v>758</v>
      </c>
      <c r="H429" s="109" t="s">
        <v>1491</v>
      </c>
      <c r="I429" s="90" t="s">
        <v>960</v>
      </c>
      <c r="J429" s="109" t="s">
        <v>1066</v>
      </c>
      <c r="K429" s="109" t="s">
        <v>1091</v>
      </c>
      <c r="L429" s="109"/>
      <c r="M429" s="109" t="s">
        <v>1076</v>
      </c>
      <c r="N429" s="128" t="s">
        <v>1078</v>
      </c>
      <c r="O429" s="109" t="s">
        <v>1079</v>
      </c>
      <c r="P429" s="109" t="s">
        <v>1082</v>
      </c>
      <c r="Q429" s="98" t="s">
        <v>121</v>
      </c>
      <c r="R429" s="135">
        <v>41883</v>
      </c>
      <c r="S429" s="109" t="s">
        <v>1083</v>
      </c>
      <c r="T429" s="109" t="s">
        <v>1082</v>
      </c>
      <c r="U429" s="109"/>
      <c r="V429" s="135">
        <v>41792</v>
      </c>
      <c r="W429" s="111" t="s">
        <v>1077</v>
      </c>
      <c r="X429" s="109" t="s">
        <v>1089</v>
      </c>
      <c r="Y429" s="264">
        <v>42359</v>
      </c>
      <c r="Z429" s="212">
        <v>1</v>
      </c>
      <c r="AA429" s="212">
        <v>1</v>
      </c>
      <c r="AB429" s="212">
        <v>1</v>
      </c>
      <c r="AC429" s="212">
        <v>1</v>
      </c>
      <c r="AD429" s="212">
        <v>4</v>
      </c>
      <c r="AE429" s="212">
        <v>3</v>
      </c>
      <c r="AF429" s="336">
        <f t="shared" si="7"/>
        <v>1.2</v>
      </c>
      <c r="AG429" s="212" t="s">
        <v>2840</v>
      </c>
      <c r="AH429" s="212"/>
      <c r="AI429" s="212" t="s">
        <v>2454</v>
      </c>
      <c r="AJ429" s="212" t="s">
        <v>3148</v>
      </c>
      <c r="AK429" s="212" t="s">
        <v>3165</v>
      </c>
      <c r="AL429" s="212"/>
      <c r="AM429" s="212"/>
      <c r="AN429" s="212"/>
      <c r="AO429" s="238" t="s">
        <v>2937</v>
      </c>
      <c r="AP429" s="211"/>
      <c r="AQ429" s="211"/>
    </row>
    <row r="430" spans="1:43" s="96" customFormat="1" ht="15" customHeight="1" x14ac:dyDescent="0.25">
      <c r="A430" s="109"/>
      <c r="B430" s="109"/>
      <c r="C430" s="90" t="s">
        <v>1337</v>
      </c>
      <c r="D430" s="90" t="s">
        <v>121</v>
      </c>
      <c r="E430" s="109" t="s">
        <v>1532</v>
      </c>
      <c r="F430" s="109" t="s">
        <v>759</v>
      </c>
      <c r="G430" s="109" t="s">
        <v>758</v>
      </c>
      <c r="H430" s="109" t="s">
        <v>1491</v>
      </c>
      <c r="I430" s="90" t="s">
        <v>958</v>
      </c>
      <c r="J430" s="109" t="s">
        <v>1066</v>
      </c>
      <c r="K430" s="99" t="s">
        <v>268</v>
      </c>
      <c r="L430" s="109"/>
      <c r="M430" s="109" t="s">
        <v>1076</v>
      </c>
      <c r="N430" s="128" t="s">
        <v>1078</v>
      </c>
      <c r="O430" s="109" t="s">
        <v>1079</v>
      </c>
      <c r="P430" s="109" t="s">
        <v>1082</v>
      </c>
      <c r="Q430" s="98" t="s">
        <v>121</v>
      </c>
      <c r="R430" s="135">
        <v>41883</v>
      </c>
      <c r="S430" s="109" t="s">
        <v>1083</v>
      </c>
      <c r="T430" s="109" t="s">
        <v>1082</v>
      </c>
      <c r="U430" s="109"/>
      <c r="V430" s="135">
        <v>41792</v>
      </c>
      <c r="W430" s="111" t="s">
        <v>1077</v>
      </c>
      <c r="X430" s="109" t="s">
        <v>1089</v>
      </c>
      <c r="Y430" s="264">
        <v>42359</v>
      </c>
      <c r="Z430" s="212">
        <v>1</v>
      </c>
      <c r="AA430" s="212">
        <v>1</v>
      </c>
      <c r="AB430" s="212">
        <v>1</v>
      </c>
      <c r="AC430" s="212">
        <v>1</v>
      </c>
      <c r="AD430" s="212">
        <v>2</v>
      </c>
      <c r="AE430" s="212">
        <v>3</v>
      </c>
      <c r="AF430" s="335">
        <f t="shared" si="7"/>
        <v>0.6</v>
      </c>
      <c r="AG430" s="212" t="s">
        <v>2840</v>
      </c>
      <c r="AH430" s="212"/>
      <c r="AI430" s="212" t="s">
        <v>2454</v>
      </c>
      <c r="AJ430" s="212" t="s">
        <v>3148</v>
      </c>
      <c r="AK430" s="212" t="s">
        <v>3225</v>
      </c>
      <c r="AL430" s="212" t="s">
        <v>3087</v>
      </c>
      <c r="AM430" s="212"/>
      <c r="AN430" s="212"/>
      <c r="AO430" s="238" t="s">
        <v>2937</v>
      </c>
      <c r="AP430" s="211"/>
      <c r="AQ430" s="211"/>
    </row>
    <row r="431" spans="1:43" s="96" customFormat="1" ht="15" customHeight="1" x14ac:dyDescent="0.25">
      <c r="A431" s="109"/>
      <c r="B431" s="109"/>
      <c r="C431" s="90" t="s">
        <v>1261</v>
      </c>
      <c r="D431" s="90" t="s">
        <v>121</v>
      </c>
      <c r="E431" s="109" t="s">
        <v>1532</v>
      </c>
      <c r="F431" s="109" t="s">
        <v>214</v>
      </c>
      <c r="G431" s="109" t="s">
        <v>219</v>
      </c>
      <c r="H431" s="109" t="s">
        <v>1485</v>
      </c>
      <c r="I431" s="109" t="s">
        <v>1010</v>
      </c>
      <c r="J431" s="109" t="s">
        <v>1074</v>
      </c>
      <c r="K431" s="91" t="s">
        <v>267</v>
      </c>
      <c r="L431" s="109"/>
      <c r="M431" s="109" t="s">
        <v>1076</v>
      </c>
      <c r="N431" s="128" t="s">
        <v>1078</v>
      </c>
      <c r="O431" s="109" t="s">
        <v>1081</v>
      </c>
      <c r="P431" s="109" t="s">
        <v>1082</v>
      </c>
      <c r="Q431" s="98" t="s">
        <v>121</v>
      </c>
      <c r="R431" s="135">
        <v>41883</v>
      </c>
      <c r="S431" s="109" t="s">
        <v>1083</v>
      </c>
      <c r="T431" s="109" t="s">
        <v>1082</v>
      </c>
      <c r="U431" s="109"/>
      <c r="V431" s="135">
        <v>41792</v>
      </c>
      <c r="W431" s="111" t="s">
        <v>1077</v>
      </c>
      <c r="X431" s="109" t="s">
        <v>1089</v>
      </c>
      <c r="Y431" s="264">
        <v>42359</v>
      </c>
      <c r="Z431" s="212">
        <v>1</v>
      </c>
      <c r="AA431" s="212">
        <v>1</v>
      </c>
      <c r="AB431" s="212">
        <v>1</v>
      </c>
      <c r="AC431" s="212">
        <v>1</v>
      </c>
      <c r="AD431" s="212">
        <v>2</v>
      </c>
      <c r="AE431" s="212">
        <v>3</v>
      </c>
      <c r="AF431" s="335">
        <f t="shared" si="7"/>
        <v>0.6</v>
      </c>
      <c r="AG431" s="212" t="s">
        <v>2840</v>
      </c>
      <c r="AH431" s="212" t="s">
        <v>599</v>
      </c>
      <c r="AI431" s="212" t="s">
        <v>2454</v>
      </c>
      <c r="AJ431" s="212" t="s">
        <v>2841</v>
      </c>
      <c r="AK431" s="212" t="s">
        <v>3102</v>
      </c>
      <c r="AL431" s="212" t="s">
        <v>3087</v>
      </c>
      <c r="AM431" s="212" t="s">
        <v>3103</v>
      </c>
      <c r="AN431" s="212"/>
      <c r="AO431" s="238" t="s">
        <v>2937</v>
      </c>
      <c r="AP431" s="211"/>
      <c r="AQ431" s="211"/>
    </row>
    <row r="432" spans="1:43" s="96" customFormat="1" ht="15" customHeight="1" x14ac:dyDescent="0.25">
      <c r="A432" s="109"/>
      <c r="B432" s="109"/>
      <c r="C432" s="90" t="s">
        <v>1345</v>
      </c>
      <c r="D432" s="90" t="s">
        <v>121</v>
      </c>
      <c r="E432" s="109" t="s">
        <v>1532</v>
      </c>
      <c r="F432" s="109" t="s">
        <v>759</v>
      </c>
      <c r="G432" s="109" t="s">
        <v>758</v>
      </c>
      <c r="H432" s="109" t="s">
        <v>1491</v>
      </c>
      <c r="I432" s="90" t="s">
        <v>961</v>
      </c>
      <c r="J432" s="109" t="s">
        <v>1068</v>
      </c>
      <c r="K432" s="99" t="s">
        <v>267</v>
      </c>
      <c r="L432" s="109"/>
      <c r="M432" s="109" t="s">
        <v>1076</v>
      </c>
      <c r="N432" s="128" t="s">
        <v>1078</v>
      </c>
      <c r="O432" s="109" t="s">
        <v>1079</v>
      </c>
      <c r="P432" s="109" t="s">
        <v>1082</v>
      </c>
      <c r="Q432" s="98" t="s">
        <v>121</v>
      </c>
      <c r="R432" s="135">
        <v>41883</v>
      </c>
      <c r="S432" s="109" t="s">
        <v>1083</v>
      </c>
      <c r="T432" s="109" t="s">
        <v>1082</v>
      </c>
      <c r="U432" s="109"/>
      <c r="V432" s="135">
        <v>41792</v>
      </c>
      <c r="W432" s="111" t="s">
        <v>1077</v>
      </c>
      <c r="X432" s="109" t="s">
        <v>1089</v>
      </c>
      <c r="Y432" s="264">
        <v>42359</v>
      </c>
      <c r="Z432" s="212">
        <v>1</v>
      </c>
      <c r="AA432" s="212">
        <v>1</v>
      </c>
      <c r="AB432" s="212">
        <v>1</v>
      </c>
      <c r="AC432" s="212">
        <v>1</v>
      </c>
      <c r="AD432" s="212">
        <v>2</v>
      </c>
      <c r="AE432" s="212">
        <v>3</v>
      </c>
      <c r="AF432" s="335">
        <f t="shared" si="7"/>
        <v>0.6</v>
      </c>
      <c r="AG432" s="212" t="s">
        <v>2840</v>
      </c>
      <c r="AH432" s="212"/>
      <c r="AI432" s="212" t="s">
        <v>2454</v>
      </c>
      <c r="AJ432" s="212" t="s">
        <v>3148</v>
      </c>
      <c r="AK432" s="212" t="s">
        <v>3226</v>
      </c>
      <c r="AL432" s="212" t="s">
        <v>3087</v>
      </c>
      <c r="AM432" s="212" t="s">
        <v>3180</v>
      </c>
      <c r="AN432" s="212"/>
      <c r="AO432" s="238" t="s">
        <v>2937</v>
      </c>
      <c r="AP432" s="211"/>
      <c r="AQ432" s="211"/>
    </row>
    <row r="433" spans="1:43" s="96" customFormat="1" ht="15" customHeight="1" x14ac:dyDescent="0.25">
      <c r="A433" s="109"/>
      <c r="B433" s="109"/>
      <c r="C433" s="90" t="s">
        <v>1346</v>
      </c>
      <c r="D433" s="90" t="s">
        <v>121</v>
      </c>
      <c r="E433" s="109" t="s">
        <v>1532</v>
      </c>
      <c r="F433" s="109" t="s">
        <v>759</v>
      </c>
      <c r="G433" s="109" t="s">
        <v>758</v>
      </c>
      <c r="H433" s="109" t="s">
        <v>1491</v>
      </c>
      <c r="I433" s="90" t="s">
        <v>968</v>
      </c>
      <c r="J433" s="109" t="s">
        <v>1068</v>
      </c>
      <c r="K433" s="99" t="s">
        <v>268</v>
      </c>
      <c r="L433" s="109"/>
      <c r="M433" s="109" t="s">
        <v>1076</v>
      </c>
      <c r="N433" s="128" t="s">
        <v>1078</v>
      </c>
      <c r="O433" s="109" t="s">
        <v>1079</v>
      </c>
      <c r="P433" s="109" t="s">
        <v>1082</v>
      </c>
      <c r="Q433" s="98" t="s">
        <v>121</v>
      </c>
      <c r="R433" s="135">
        <v>41883</v>
      </c>
      <c r="S433" s="109" t="s">
        <v>1083</v>
      </c>
      <c r="T433" s="109" t="s">
        <v>1082</v>
      </c>
      <c r="U433" s="109"/>
      <c r="V433" s="135">
        <v>41792</v>
      </c>
      <c r="W433" s="111" t="s">
        <v>1077</v>
      </c>
      <c r="X433" s="109" t="s">
        <v>1089</v>
      </c>
      <c r="Y433" s="264">
        <v>42359</v>
      </c>
      <c r="Z433" s="212">
        <v>1</v>
      </c>
      <c r="AA433" s="212">
        <v>1</v>
      </c>
      <c r="AB433" s="212">
        <v>1</v>
      </c>
      <c r="AC433" s="212">
        <v>1</v>
      </c>
      <c r="AD433" s="212">
        <v>2</v>
      </c>
      <c r="AE433" s="212">
        <v>3</v>
      </c>
      <c r="AF433" s="335">
        <f t="shared" si="7"/>
        <v>0.6</v>
      </c>
      <c r="AG433" s="212" t="s">
        <v>2840</v>
      </c>
      <c r="AH433" s="212"/>
      <c r="AI433" s="212" t="s">
        <v>2454</v>
      </c>
      <c r="AJ433" s="212" t="s">
        <v>3148</v>
      </c>
      <c r="AK433" s="212" t="s">
        <v>3181</v>
      </c>
      <c r="AL433" s="212" t="s">
        <v>3182</v>
      </c>
      <c r="AM433" s="212"/>
      <c r="AN433" s="212"/>
      <c r="AO433" s="238" t="s">
        <v>599</v>
      </c>
      <c r="AP433" s="211"/>
      <c r="AQ433" s="211"/>
    </row>
    <row r="434" spans="1:43" s="96" customFormat="1" ht="15" customHeight="1" x14ac:dyDescent="0.25">
      <c r="A434" s="109"/>
      <c r="B434" s="109"/>
      <c r="C434" s="90" t="s">
        <v>1347</v>
      </c>
      <c r="D434" s="90" t="s">
        <v>121</v>
      </c>
      <c r="E434" s="109" t="s">
        <v>1532</v>
      </c>
      <c r="F434" s="109" t="s">
        <v>759</v>
      </c>
      <c r="G434" s="109" t="s">
        <v>758</v>
      </c>
      <c r="H434" s="109" t="s">
        <v>1491</v>
      </c>
      <c r="I434" s="90" t="s">
        <v>969</v>
      </c>
      <c r="J434" s="109" t="s">
        <v>1068</v>
      </c>
      <c r="K434" s="99" t="s">
        <v>268</v>
      </c>
      <c r="L434" s="109"/>
      <c r="M434" s="109" t="s">
        <v>1076</v>
      </c>
      <c r="N434" s="128" t="s">
        <v>1078</v>
      </c>
      <c r="O434" s="109" t="s">
        <v>1079</v>
      </c>
      <c r="P434" s="109" t="s">
        <v>1082</v>
      </c>
      <c r="Q434" s="98" t="s">
        <v>121</v>
      </c>
      <c r="R434" s="135">
        <v>41883</v>
      </c>
      <c r="S434" s="109" t="s">
        <v>1083</v>
      </c>
      <c r="T434" s="109" t="s">
        <v>1082</v>
      </c>
      <c r="U434" s="109"/>
      <c r="V434" s="135">
        <v>41792</v>
      </c>
      <c r="W434" s="111" t="s">
        <v>1077</v>
      </c>
      <c r="X434" s="109" t="s">
        <v>1089</v>
      </c>
      <c r="Y434" s="264">
        <v>42359</v>
      </c>
      <c r="Z434" s="212">
        <v>1</v>
      </c>
      <c r="AA434" s="212">
        <v>1</v>
      </c>
      <c r="AB434" s="212">
        <v>1</v>
      </c>
      <c r="AC434" s="212">
        <v>1</v>
      </c>
      <c r="AD434" s="212">
        <v>2</v>
      </c>
      <c r="AE434" s="212">
        <v>3</v>
      </c>
      <c r="AF434" s="335">
        <f t="shared" si="7"/>
        <v>0.6</v>
      </c>
      <c r="AG434" s="212" t="s">
        <v>2840</v>
      </c>
      <c r="AH434" s="212"/>
      <c r="AI434" s="212" t="s">
        <v>2454</v>
      </c>
      <c r="AJ434" s="212" t="s">
        <v>3148</v>
      </c>
      <c r="AK434" s="212" t="s">
        <v>3181</v>
      </c>
      <c r="AL434" s="212" t="s">
        <v>3182</v>
      </c>
      <c r="AM434" s="212"/>
      <c r="AN434" s="212"/>
      <c r="AO434" s="238" t="s">
        <v>599</v>
      </c>
      <c r="AP434" s="211"/>
      <c r="AQ434" s="211"/>
    </row>
    <row r="435" spans="1:43" s="96" customFormat="1" ht="15" customHeight="1" x14ac:dyDescent="0.25">
      <c r="A435" s="109"/>
      <c r="B435" s="109"/>
      <c r="C435" s="90" t="s">
        <v>1348</v>
      </c>
      <c r="D435" s="90" t="s">
        <v>121</v>
      </c>
      <c r="E435" s="109" t="s">
        <v>1532</v>
      </c>
      <c r="F435" s="109" t="s">
        <v>759</v>
      </c>
      <c r="G435" s="109" t="s">
        <v>758</v>
      </c>
      <c r="H435" s="109" t="s">
        <v>1491</v>
      </c>
      <c r="I435" s="90" t="s">
        <v>984</v>
      </c>
      <c r="J435" s="109" t="s">
        <v>1068</v>
      </c>
      <c r="K435" s="109" t="s">
        <v>269</v>
      </c>
      <c r="L435" s="109"/>
      <c r="M435" s="109" t="s">
        <v>1076</v>
      </c>
      <c r="N435" s="128" t="s">
        <v>1078</v>
      </c>
      <c r="O435" s="109" t="s">
        <v>1081</v>
      </c>
      <c r="P435" s="109" t="s">
        <v>1082</v>
      </c>
      <c r="Q435" s="98" t="s">
        <v>121</v>
      </c>
      <c r="R435" s="135">
        <v>41883</v>
      </c>
      <c r="S435" s="109" t="s">
        <v>1083</v>
      </c>
      <c r="T435" s="109" t="s">
        <v>1082</v>
      </c>
      <c r="U435" s="109"/>
      <c r="V435" s="135">
        <v>41792</v>
      </c>
      <c r="W435" s="111" t="s">
        <v>1077</v>
      </c>
      <c r="X435" s="109" t="s">
        <v>1089</v>
      </c>
      <c r="Y435" s="264">
        <v>42359</v>
      </c>
      <c r="Z435" s="212">
        <v>1</v>
      </c>
      <c r="AA435" s="212">
        <v>1</v>
      </c>
      <c r="AB435" s="212">
        <v>1</v>
      </c>
      <c r="AC435" s="212">
        <v>1</v>
      </c>
      <c r="AD435" s="212">
        <v>2</v>
      </c>
      <c r="AE435" s="212">
        <v>3</v>
      </c>
      <c r="AF435" s="335">
        <f t="shared" si="7"/>
        <v>0.6</v>
      </c>
      <c r="AG435" s="212" t="s">
        <v>2840</v>
      </c>
      <c r="AH435" s="212"/>
      <c r="AI435" s="212" t="s">
        <v>2454</v>
      </c>
      <c r="AJ435" s="212" t="s">
        <v>3148</v>
      </c>
      <c r="AK435" s="212" t="s">
        <v>3102</v>
      </c>
      <c r="AL435" s="212" t="s">
        <v>3087</v>
      </c>
      <c r="AM435" s="212" t="s">
        <v>3180</v>
      </c>
      <c r="AN435" s="212"/>
      <c r="AO435" s="238" t="s">
        <v>2937</v>
      </c>
      <c r="AP435" s="211"/>
      <c r="AQ435" s="211"/>
    </row>
    <row r="436" spans="1:43" s="96" customFormat="1" ht="15" customHeight="1" x14ac:dyDescent="0.25">
      <c r="A436" s="109"/>
      <c r="B436" s="109"/>
      <c r="C436" s="90" t="s">
        <v>1349</v>
      </c>
      <c r="D436" s="90" t="s">
        <v>121</v>
      </c>
      <c r="E436" s="109" t="s">
        <v>1532</v>
      </c>
      <c r="F436" s="109" t="s">
        <v>759</v>
      </c>
      <c r="G436" s="109" t="s">
        <v>758</v>
      </c>
      <c r="H436" s="109" t="s">
        <v>1491</v>
      </c>
      <c r="I436" s="90" t="s">
        <v>973</v>
      </c>
      <c r="J436" s="109" t="s">
        <v>1070</v>
      </c>
      <c r="K436" s="109" t="s">
        <v>1091</v>
      </c>
      <c r="L436" s="109"/>
      <c r="M436" s="109" t="s">
        <v>1076</v>
      </c>
      <c r="N436" s="128" t="s">
        <v>1078</v>
      </c>
      <c r="O436" s="109" t="s">
        <v>1079</v>
      </c>
      <c r="P436" s="109" t="s">
        <v>1082</v>
      </c>
      <c r="Q436" s="98" t="s">
        <v>121</v>
      </c>
      <c r="R436" s="135">
        <v>41883</v>
      </c>
      <c r="S436" s="109" t="s">
        <v>1083</v>
      </c>
      <c r="T436" s="118" t="s">
        <v>2957</v>
      </c>
      <c r="U436" s="109"/>
      <c r="V436" s="135">
        <v>41792</v>
      </c>
      <c r="W436" s="111" t="s">
        <v>1077</v>
      </c>
      <c r="X436" s="109" t="s">
        <v>1089</v>
      </c>
      <c r="Y436" s="264">
        <v>42359</v>
      </c>
      <c r="Z436" s="212">
        <v>1</v>
      </c>
      <c r="AA436" s="212">
        <v>1</v>
      </c>
      <c r="AB436" s="212">
        <v>1</v>
      </c>
      <c r="AC436" s="212">
        <v>1</v>
      </c>
      <c r="AD436" s="212">
        <v>4</v>
      </c>
      <c r="AE436" s="212">
        <v>3</v>
      </c>
      <c r="AF436" s="336">
        <f t="shared" si="7"/>
        <v>1.2</v>
      </c>
      <c r="AG436" s="212" t="s">
        <v>2840</v>
      </c>
      <c r="AH436" s="212" t="s">
        <v>899</v>
      </c>
      <c r="AI436" s="212" t="s">
        <v>2454</v>
      </c>
      <c r="AJ436" s="212" t="s">
        <v>3148</v>
      </c>
      <c r="AK436" s="212" t="s">
        <v>3165</v>
      </c>
      <c r="AL436" s="212"/>
      <c r="AM436" s="212"/>
      <c r="AN436" s="212"/>
      <c r="AO436" s="238" t="s">
        <v>2937</v>
      </c>
      <c r="AP436" s="211"/>
      <c r="AQ436" s="211"/>
    </row>
    <row r="437" spans="1:43" s="96" customFormat="1" ht="15" customHeight="1" x14ac:dyDescent="0.25">
      <c r="A437" s="109"/>
      <c r="B437" s="109"/>
      <c r="C437" s="90" t="s">
        <v>1351</v>
      </c>
      <c r="D437" s="90" t="s">
        <v>1504</v>
      </c>
      <c r="E437" s="109" t="s">
        <v>1532</v>
      </c>
      <c r="F437" s="109" t="s">
        <v>759</v>
      </c>
      <c r="G437" s="109" t="s">
        <v>758</v>
      </c>
      <c r="H437" s="109" t="s">
        <v>1491</v>
      </c>
      <c r="I437" s="290" t="s">
        <v>986</v>
      </c>
      <c r="J437" s="109" t="s">
        <v>1067</v>
      </c>
      <c r="K437" s="99" t="s">
        <v>268</v>
      </c>
      <c r="L437" s="109"/>
      <c r="M437" s="109" t="s">
        <v>1076</v>
      </c>
      <c r="N437" s="128" t="s">
        <v>1078</v>
      </c>
      <c r="O437" s="109" t="s">
        <v>1081</v>
      </c>
      <c r="P437" s="109" t="s">
        <v>1082</v>
      </c>
      <c r="Q437" s="98" t="s">
        <v>121</v>
      </c>
      <c r="R437" s="135">
        <v>41883</v>
      </c>
      <c r="S437" s="109" t="s">
        <v>1083</v>
      </c>
      <c r="T437" s="109" t="s">
        <v>1082</v>
      </c>
      <c r="U437" s="109"/>
      <c r="V437" s="135">
        <v>41792</v>
      </c>
      <c r="W437" s="111" t="s">
        <v>1077</v>
      </c>
      <c r="X437" s="109" t="s">
        <v>1089</v>
      </c>
      <c r="Y437" s="264">
        <v>42359</v>
      </c>
      <c r="Z437" s="212">
        <v>3</v>
      </c>
      <c r="AA437" s="212">
        <v>1</v>
      </c>
      <c r="AB437" s="212">
        <v>1</v>
      </c>
      <c r="AC437" s="212">
        <v>1</v>
      </c>
      <c r="AD437" s="212">
        <v>2</v>
      </c>
      <c r="AE437" s="212">
        <v>3</v>
      </c>
      <c r="AF437" s="336">
        <f t="shared" si="7"/>
        <v>1.8</v>
      </c>
      <c r="AG437" s="212" t="s">
        <v>2840</v>
      </c>
      <c r="AH437" s="212"/>
      <c r="AI437" s="212" t="s">
        <v>2454</v>
      </c>
      <c r="AJ437" s="212" t="s">
        <v>1547</v>
      </c>
      <c r="AK437" s="212"/>
      <c r="AL437" s="212"/>
      <c r="AM437" s="212"/>
      <c r="AN437" s="212"/>
      <c r="AO437" s="212" t="s">
        <v>3014</v>
      </c>
      <c r="AP437" s="211"/>
      <c r="AQ437" s="211"/>
    </row>
    <row r="438" spans="1:43" s="96" customFormat="1" ht="15" customHeight="1" x14ac:dyDescent="0.25">
      <c r="A438" s="109"/>
      <c r="B438" s="109"/>
      <c r="C438" s="90" t="s">
        <v>1316</v>
      </c>
      <c r="D438" s="90" t="s">
        <v>121</v>
      </c>
      <c r="E438" s="109" t="s">
        <v>1532</v>
      </c>
      <c r="F438" s="109" t="s">
        <v>214</v>
      </c>
      <c r="G438" s="109" t="s">
        <v>219</v>
      </c>
      <c r="H438" s="109" t="s">
        <v>1485</v>
      </c>
      <c r="I438" s="109" t="s">
        <v>960</v>
      </c>
      <c r="J438" s="109" t="s">
        <v>1073</v>
      </c>
      <c r="K438" s="109" t="s">
        <v>1091</v>
      </c>
      <c r="L438" s="109"/>
      <c r="M438" s="109" t="s">
        <v>1076</v>
      </c>
      <c r="N438" s="128" t="s">
        <v>1078</v>
      </c>
      <c r="O438" s="109" t="s">
        <v>1081</v>
      </c>
      <c r="P438" s="109" t="s">
        <v>1082</v>
      </c>
      <c r="Q438" s="98" t="s">
        <v>121</v>
      </c>
      <c r="R438" s="135">
        <v>41883</v>
      </c>
      <c r="S438" s="109" t="s">
        <v>1083</v>
      </c>
      <c r="T438" s="109" t="s">
        <v>1082</v>
      </c>
      <c r="U438" s="109"/>
      <c r="V438" s="135">
        <v>41792</v>
      </c>
      <c r="W438" s="111" t="s">
        <v>1077</v>
      </c>
      <c r="X438" s="109" t="s">
        <v>1089</v>
      </c>
      <c r="Y438" s="264">
        <v>42359</v>
      </c>
      <c r="Z438" s="212">
        <v>1</v>
      </c>
      <c r="AA438" s="212">
        <v>1</v>
      </c>
      <c r="AB438" s="212">
        <v>1</v>
      </c>
      <c r="AC438" s="212">
        <v>1</v>
      </c>
      <c r="AD438" s="212">
        <v>4</v>
      </c>
      <c r="AE438" s="212">
        <v>3</v>
      </c>
      <c r="AF438" s="335">
        <f t="shared" si="7"/>
        <v>1.2</v>
      </c>
      <c r="AG438" s="212" t="s">
        <v>2840</v>
      </c>
      <c r="AH438" s="212" t="s">
        <v>599</v>
      </c>
      <c r="AI438" s="212" t="s">
        <v>2454</v>
      </c>
      <c r="AJ438" s="212" t="s">
        <v>2841</v>
      </c>
      <c r="AK438" s="212" t="s">
        <v>3141</v>
      </c>
      <c r="AL438" s="212"/>
      <c r="AM438" s="212"/>
      <c r="AN438" s="212"/>
      <c r="AO438" s="238" t="s">
        <v>2937</v>
      </c>
      <c r="AP438" s="211"/>
      <c r="AQ438" s="211"/>
    </row>
    <row r="439" spans="1:43" s="96" customFormat="1" ht="15" customHeight="1" x14ac:dyDescent="0.25">
      <c r="A439" s="109"/>
      <c r="B439" s="109"/>
      <c r="C439" s="90" t="s">
        <v>1336</v>
      </c>
      <c r="D439" s="90" t="s">
        <v>121</v>
      </c>
      <c r="E439" s="109" t="s">
        <v>1532</v>
      </c>
      <c r="F439" s="109" t="s">
        <v>759</v>
      </c>
      <c r="G439" s="109" t="s">
        <v>758</v>
      </c>
      <c r="H439" s="109" t="s">
        <v>1491</v>
      </c>
      <c r="I439" s="90" t="s">
        <v>959</v>
      </c>
      <c r="J439" s="109" t="s">
        <v>1066</v>
      </c>
      <c r="K439" s="109" t="s">
        <v>1092</v>
      </c>
      <c r="L439" s="109"/>
      <c r="M439" s="109" t="s">
        <v>1076</v>
      </c>
      <c r="N439" s="128" t="s">
        <v>1078</v>
      </c>
      <c r="O439" s="109" t="s">
        <v>1079</v>
      </c>
      <c r="P439" s="109" t="s">
        <v>1082</v>
      </c>
      <c r="Q439" s="98" t="s">
        <v>121</v>
      </c>
      <c r="R439" s="135">
        <v>41883</v>
      </c>
      <c r="S439" s="109" t="s">
        <v>1083</v>
      </c>
      <c r="T439" s="109" t="s">
        <v>1082</v>
      </c>
      <c r="U439" s="109"/>
      <c r="V439" s="135">
        <v>41792</v>
      </c>
      <c r="W439" s="111" t="s">
        <v>1077</v>
      </c>
      <c r="X439" s="109" t="s">
        <v>1089</v>
      </c>
      <c r="Y439" s="264">
        <v>42359</v>
      </c>
      <c r="Z439" s="212">
        <v>1</v>
      </c>
      <c r="AA439" s="212">
        <v>1</v>
      </c>
      <c r="AB439" s="212">
        <v>1</v>
      </c>
      <c r="AC439" s="212">
        <v>1</v>
      </c>
      <c r="AD439" s="212">
        <v>4</v>
      </c>
      <c r="AE439" s="212">
        <v>3</v>
      </c>
      <c r="AF439" s="336">
        <f t="shared" si="7"/>
        <v>1.2</v>
      </c>
      <c r="AG439" s="212" t="s">
        <v>2840</v>
      </c>
      <c r="AH439" s="212"/>
      <c r="AI439" s="212" t="s">
        <v>2454</v>
      </c>
      <c r="AJ439" s="212" t="s">
        <v>3148</v>
      </c>
      <c r="AK439" s="212" t="s">
        <v>3165</v>
      </c>
      <c r="AL439" s="212"/>
      <c r="AM439" s="212"/>
      <c r="AN439" s="212"/>
      <c r="AO439" s="238" t="s">
        <v>2937</v>
      </c>
      <c r="AP439" s="211"/>
      <c r="AQ439" s="211"/>
    </row>
    <row r="440" spans="1:43" s="96" customFormat="1" ht="15" customHeight="1" x14ac:dyDescent="0.25">
      <c r="A440" s="109"/>
      <c r="B440" s="109"/>
      <c r="C440" s="90" t="s">
        <v>1340</v>
      </c>
      <c r="D440" s="90" t="s">
        <v>121</v>
      </c>
      <c r="E440" s="109" t="s">
        <v>1532</v>
      </c>
      <c r="F440" s="109" t="s">
        <v>759</v>
      </c>
      <c r="G440" s="109" t="s">
        <v>758</v>
      </c>
      <c r="H440" s="109" t="s">
        <v>1491</v>
      </c>
      <c r="I440" s="90" t="s">
        <v>975</v>
      </c>
      <c r="J440" s="109" t="s">
        <v>1068</v>
      </c>
      <c r="K440" s="109" t="s">
        <v>1075</v>
      </c>
      <c r="L440" s="109"/>
      <c r="M440" s="109" t="s">
        <v>1076</v>
      </c>
      <c r="N440" s="128" t="s">
        <v>1078</v>
      </c>
      <c r="O440" s="109" t="s">
        <v>1079</v>
      </c>
      <c r="P440" s="109" t="s">
        <v>1082</v>
      </c>
      <c r="Q440" s="98" t="s">
        <v>121</v>
      </c>
      <c r="R440" s="135">
        <v>41883</v>
      </c>
      <c r="S440" s="109" t="s">
        <v>1083</v>
      </c>
      <c r="T440" s="109" t="s">
        <v>1082</v>
      </c>
      <c r="U440" s="109"/>
      <c r="V440" s="135">
        <v>41792</v>
      </c>
      <c r="W440" s="111" t="s">
        <v>1077</v>
      </c>
      <c r="X440" s="109" t="s">
        <v>1089</v>
      </c>
      <c r="Y440" s="264">
        <v>42359</v>
      </c>
      <c r="Z440" s="212">
        <v>1</v>
      </c>
      <c r="AA440" s="212">
        <v>1</v>
      </c>
      <c r="AB440" s="212">
        <v>1</v>
      </c>
      <c r="AC440" s="212">
        <v>1</v>
      </c>
      <c r="AD440" s="212">
        <v>4</v>
      </c>
      <c r="AE440" s="212">
        <v>3.5</v>
      </c>
      <c r="AF440" s="336">
        <f t="shared" si="7"/>
        <v>1.4</v>
      </c>
      <c r="AG440" s="212" t="s">
        <v>2840</v>
      </c>
      <c r="AH440" s="212" t="s">
        <v>599</v>
      </c>
      <c r="AI440" s="212" t="s">
        <v>2454</v>
      </c>
      <c r="AJ440" s="212" t="s">
        <v>3148</v>
      </c>
      <c r="AK440" s="212" t="s">
        <v>3165</v>
      </c>
      <c r="AL440" s="212" t="s">
        <v>3168</v>
      </c>
      <c r="AM440" s="212"/>
      <c r="AN440" s="212"/>
      <c r="AO440" s="238" t="s">
        <v>2937</v>
      </c>
      <c r="AP440" s="211"/>
      <c r="AQ440" s="211"/>
    </row>
    <row r="441" spans="1:43" s="96" customFormat="1" ht="15" customHeight="1" x14ac:dyDescent="0.25">
      <c r="A441" s="109"/>
      <c r="B441" s="109"/>
      <c r="C441" s="90" t="s">
        <v>1353</v>
      </c>
      <c r="D441" s="90" t="s">
        <v>121</v>
      </c>
      <c r="E441" s="109" t="s">
        <v>1532</v>
      </c>
      <c r="F441" s="109" t="s">
        <v>759</v>
      </c>
      <c r="G441" s="109" t="s">
        <v>760</v>
      </c>
      <c r="H441" s="109" t="s">
        <v>1492</v>
      </c>
      <c r="I441" s="109" t="s">
        <v>985</v>
      </c>
      <c r="J441" s="109" t="s">
        <v>1072</v>
      </c>
      <c r="K441" s="109" t="s">
        <v>269</v>
      </c>
      <c r="L441" s="109"/>
      <c r="M441" s="109" t="s">
        <v>1076</v>
      </c>
      <c r="N441" s="128" t="s">
        <v>1078</v>
      </c>
      <c r="O441" s="109" t="s">
        <v>1081</v>
      </c>
      <c r="P441" s="109" t="s">
        <v>1082</v>
      </c>
      <c r="Q441" s="98" t="s">
        <v>121</v>
      </c>
      <c r="R441" s="135">
        <v>41883</v>
      </c>
      <c r="S441" s="109" t="s">
        <v>1083</v>
      </c>
      <c r="T441" s="109" t="s">
        <v>1082</v>
      </c>
      <c r="U441" s="109"/>
      <c r="V441" s="135">
        <v>41792</v>
      </c>
      <c r="W441" s="111" t="s">
        <v>1077</v>
      </c>
      <c r="X441" s="109" t="s">
        <v>1089</v>
      </c>
      <c r="Y441" s="264">
        <v>42359</v>
      </c>
      <c r="Z441" s="212">
        <v>1</v>
      </c>
      <c r="AA441" s="212">
        <v>1</v>
      </c>
      <c r="AB441" s="212">
        <v>1</v>
      </c>
      <c r="AC441" s="212">
        <v>3</v>
      </c>
      <c r="AD441" s="212">
        <v>2</v>
      </c>
      <c r="AE441" s="212">
        <v>3</v>
      </c>
      <c r="AF441" s="336">
        <f t="shared" si="7"/>
        <v>1.8</v>
      </c>
      <c r="AG441" s="212"/>
      <c r="AH441" s="212"/>
      <c r="AI441" s="212"/>
      <c r="AJ441" s="212"/>
      <c r="AK441" s="212" t="s">
        <v>3094</v>
      </c>
      <c r="AL441" s="212"/>
      <c r="AM441" s="238"/>
      <c r="AN441" s="212"/>
      <c r="AO441" s="212" t="s">
        <v>2937</v>
      </c>
      <c r="AP441" s="211"/>
      <c r="AQ441" s="211"/>
    </row>
    <row r="442" spans="1:43" s="96" customFormat="1" ht="15" customHeight="1" x14ac:dyDescent="0.25">
      <c r="A442" s="109"/>
      <c r="B442" s="109"/>
      <c r="C442" s="90" t="s">
        <v>1354</v>
      </c>
      <c r="D442" s="90" t="s">
        <v>1519</v>
      </c>
      <c r="E442" s="109" t="s">
        <v>1532</v>
      </c>
      <c r="F442" s="109" t="s">
        <v>759</v>
      </c>
      <c r="G442" s="109" t="s">
        <v>760</v>
      </c>
      <c r="H442" s="109" t="s">
        <v>1492</v>
      </c>
      <c r="I442" s="109" t="s">
        <v>943</v>
      </c>
      <c r="J442" s="109" t="s">
        <v>1065</v>
      </c>
      <c r="K442" s="109" t="s">
        <v>269</v>
      </c>
      <c r="L442" s="109"/>
      <c r="M442" s="109" t="s">
        <v>1076</v>
      </c>
      <c r="N442" s="128" t="s">
        <v>1078</v>
      </c>
      <c r="O442" s="109" t="s">
        <v>875</v>
      </c>
      <c r="P442" s="109" t="s">
        <v>1082</v>
      </c>
      <c r="Q442" s="98" t="s">
        <v>121</v>
      </c>
      <c r="R442" s="135">
        <v>41883</v>
      </c>
      <c r="S442" s="109" t="s">
        <v>1083</v>
      </c>
      <c r="T442" s="109" t="s">
        <v>1082</v>
      </c>
      <c r="U442" s="109"/>
      <c r="V442" s="135">
        <v>41792</v>
      </c>
      <c r="W442" s="111" t="s">
        <v>1077</v>
      </c>
      <c r="X442" s="109" t="s">
        <v>1089</v>
      </c>
      <c r="Y442" s="264">
        <v>42359</v>
      </c>
      <c r="Z442" s="212">
        <v>1</v>
      </c>
      <c r="AA442" s="212">
        <v>1</v>
      </c>
      <c r="AB442" s="212">
        <v>1</v>
      </c>
      <c r="AC442" s="212">
        <v>3</v>
      </c>
      <c r="AD442" s="212">
        <v>2</v>
      </c>
      <c r="AE442" s="212">
        <v>3</v>
      </c>
      <c r="AF442" s="336">
        <f t="shared" si="7"/>
        <v>1.8</v>
      </c>
      <c r="AG442" s="212"/>
      <c r="AH442" s="212"/>
      <c r="AI442" s="212"/>
      <c r="AJ442" s="212"/>
      <c r="AK442" s="212" t="s">
        <v>3095</v>
      </c>
      <c r="AL442" s="212"/>
      <c r="AM442" s="212"/>
      <c r="AN442" s="212"/>
      <c r="AO442" s="212" t="s">
        <v>2937</v>
      </c>
      <c r="AP442" s="211"/>
      <c r="AQ442" s="211"/>
    </row>
    <row r="443" spans="1:43" s="96" customFormat="1" ht="15" customHeight="1" x14ac:dyDescent="0.25">
      <c r="A443" s="109"/>
      <c r="B443" s="109"/>
      <c r="C443" s="90" t="s">
        <v>1355</v>
      </c>
      <c r="D443" s="90" t="s">
        <v>121</v>
      </c>
      <c r="E443" s="109" t="s">
        <v>1532</v>
      </c>
      <c r="F443" s="109" t="s">
        <v>759</v>
      </c>
      <c r="G443" s="109" t="s">
        <v>760</v>
      </c>
      <c r="H443" s="109" t="s">
        <v>1492</v>
      </c>
      <c r="I443" s="109" t="s">
        <v>949</v>
      </c>
      <c r="J443" s="109" t="s">
        <v>1067</v>
      </c>
      <c r="K443" s="109" t="s">
        <v>269</v>
      </c>
      <c r="L443" s="109"/>
      <c r="M443" s="109" t="s">
        <v>1076</v>
      </c>
      <c r="N443" s="128" t="s">
        <v>1078</v>
      </c>
      <c r="O443" s="109" t="s">
        <v>875</v>
      </c>
      <c r="P443" s="109" t="s">
        <v>1082</v>
      </c>
      <c r="Q443" s="98" t="s">
        <v>121</v>
      </c>
      <c r="R443" s="135">
        <v>41883</v>
      </c>
      <c r="S443" s="109" t="s">
        <v>1083</v>
      </c>
      <c r="T443" s="109" t="s">
        <v>1082</v>
      </c>
      <c r="U443" s="109"/>
      <c r="V443" s="135">
        <v>41792</v>
      </c>
      <c r="W443" s="111" t="s">
        <v>1077</v>
      </c>
      <c r="X443" s="109" t="s">
        <v>1089</v>
      </c>
      <c r="Y443" s="264">
        <v>42359</v>
      </c>
      <c r="Z443" s="212">
        <v>1</v>
      </c>
      <c r="AA443" s="212">
        <v>1</v>
      </c>
      <c r="AB443" s="212">
        <v>1</v>
      </c>
      <c r="AC443" s="212">
        <v>3</v>
      </c>
      <c r="AD443" s="212">
        <v>2</v>
      </c>
      <c r="AE443" s="212">
        <v>3</v>
      </c>
      <c r="AF443" s="336">
        <f t="shared" si="7"/>
        <v>1.8</v>
      </c>
      <c r="AG443" s="212"/>
      <c r="AH443" s="212"/>
      <c r="AI443" s="212"/>
      <c r="AJ443" s="212"/>
      <c r="AK443" s="212" t="s">
        <v>3095</v>
      </c>
      <c r="AL443" s="212" t="s">
        <v>2842</v>
      </c>
      <c r="AM443" s="212"/>
      <c r="AN443" s="212"/>
      <c r="AO443" s="212" t="s">
        <v>2937</v>
      </c>
      <c r="AP443" s="211"/>
      <c r="AQ443" s="211"/>
    </row>
    <row r="444" spans="1:43" s="96" customFormat="1" ht="15" customHeight="1" x14ac:dyDescent="0.25">
      <c r="A444" s="109"/>
      <c r="B444" s="109"/>
      <c r="C444" s="90" t="s">
        <v>1356</v>
      </c>
      <c r="D444" s="90" t="s">
        <v>121</v>
      </c>
      <c r="E444" s="109" t="s">
        <v>1532</v>
      </c>
      <c r="F444" s="109" t="s">
        <v>759</v>
      </c>
      <c r="G444" s="109" t="s">
        <v>760</v>
      </c>
      <c r="H444" s="109" t="s">
        <v>1492</v>
      </c>
      <c r="I444" s="109" t="s">
        <v>950</v>
      </c>
      <c r="J444" s="109" t="s">
        <v>1067</v>
      </c>
      <c r="K444" s="109" t="s">
        <v>269</v>
      </c>
      <c r="L444" s="109"/>
      <c r="M444" s="109" t="s">
        <v>1076</v>
      </c>
      <c r="N444" s="128" t="s">
        <v>1078</v>
      </c>
      <c r="O444" s="109" t="s">
        <v>875</v>
      </c>
      <c r="P444" s="109" t="s">
        <v>1082</v>
      </c>
      <c r="Q444" s="98" t="s">
        <v>121</v>
      </c>
      <c r="R444" s="135">
        <v>41883</v>
      </c>
      <c r="S444" s="109" t="s">
        <v>1083</v>
      </c>
      <c r="T444" s="109" t="s">
        <v>1082</v>
      </c>
      <c r="U444" s="109"/>
      <c r="V444" s="135">
        <v>41792</v>
      </c>
      <c r="W444" s="111" t="s">
        <v>1077</v>
      </c>
      <c r="X444" s="109" t="s">
        <v>1089</v>
      </c>
      <c r="Y444" s="264">
        <v>42359</v>
      </c>
      <c r="Z444" s="212">
        <v>1</v>
      </c>
      <c r="AA444" s="212">
        <v>1</v>
      </c>
      <c r="AB444" s="212">
        <v>1</v>
      </c>
      <c r="AC444" s="212">
        <v>3</v>
      </c>
      <c r="AD444" s="212">
        <v>2</v>
      </c>
      <c r="AE444" s="212">
        <v>3</v>
      </c>
      <c r="AF444" s="336">
        <f t="shared" si="7"/>
        <v>1.8</v>
      </c>
      <c r="AG444" s="212"/>
      <c r="AH444" s="212"/>
      <c r="AI444" s="212"/>
      <c r="AJ444" s="212"/>
      <c r="AK444" s="212"/>
      <c r="AL444" s="212" t="s">
        <v>3099</v>
      </c>
      <c r="AM444" s="238"/>
      <c r="AN444" s="212"/>
      <c r="AO444" s="212" t="s">
        <v>2937</v>
      </c>
      <c r="AP444" s="211"/>
      <c r="AQ444" s="211"/>
    </row>
    <row r="445" spans="1:43" s="96" customFormat="1" ht="15" customHeight="1" x14ac:dyDescent="0.25">
      <c r="A445" s="109"/>
      <c r="B445" s="109"/>
      <c r="C445" s="90" t="s">
        <v>1357</v>
      </c>
      <c r="D445" s="90" t="s">
        <v>121</v>
      </c>
      <c r="E445" s="109" t="s">
        <v>1532</v>
      </c>
      <c r="F445" s="109" t="s">
        <v>759</v>
      </c>
      <c r="G445" s="109" t="s">
        <v>760</v>
      </c>
      <c r="H445" s="109" t="s">
        <v>1492</v>
      </c>
      <c r="I445" s="109" t="s">
        <v>947</v>
      </c>
      <c r="J445" s="109" t="s">
        <v>1067</v>
      </c>
      <c r="K445" s="109" t="s">
        <v>269</v>
      </c>
      <c r="L445" s="109"/>
      <c r="M445" s="109" t="s">
        <v>1076</v>
      </c>
      <c r="N445" s="128" t="s">
        <v>1078</v>
      </c>
      <c r="O445" s="109" t="s">
        <v>875</v>
      </c>
      <c r="P445" s="109" t="s">
        <v>1082</v>
      </c>
      <c r="Q445" s="98" t="s">
        <v>121</v>
      </c>
      <c r="R445" s="135">
        <v>41883</v>
      </c>
      <c r="S445" s="109" t="s">
        <v>1083</v>
      </c>
      <c r="T445" s="109" t="s">
        <v>1082</v>
      </c>
      <c r="U445" s="109"/>
      <c r="V445" s="135">
        <v>41792</v>
      </c>
      <c r="W445" s="111" t="s">
        <v>1077</v>
      </c>
      <c r="X445" s="109" t="s">
        <v>1089</v>
      </c>
      <c r="Y445" s="264">
        <v>42359</v>
      </c>
      <c r="Z445" s="212">
        <v>1</v>
      </c>
      <c r="AA445" s="212">
        <v>1</v>
      </c>
      <c r="AB445" s="212">
        <v>1</v>
      </c>
      <c r="AC445" s="212">
        <v>3</v>
      </c>
      <c r="AD445" s="212">
        <v>2</v>
      </c>
      <c r="AE445" s="212">
        <v>3</v>
      </c>
      <c r="AF445" s="336">
        <f t="shared" si="7"/>
        <v>1.8</v>
      </c>
      <c r="AG445" s="212"/>
      <c r="AH445" s="212"/>
      <c r="AI445" s="212"/>
      <c r="AJ445" s="212"/>
      <c r="AK445" s="212"/>
      <c r="AL445" s="212" t="s">
        <v>3099</v>
      </c>
      <c r="AM445" s="238"/>
      <c r="AN445" s="212"/>
      <c r="AO445" s="212" t="s">
        <v>2937</v>
      </c>
      <c r="AP445" s="211"/>
      <c r="AQ445" s="211"/>
    </row>
    <row r="446" spans="1:43" s="96" customFormat="1" ht="15" customHeight="1" x14ac:dyDescent="0.25">
      <c r="A446" s="109"/>
      <c r="B446" s="109"/>
      <c r="C446" s="90" t="s">
        <v>1358</v>
      </c>
      <c r="D446" s="90" t="s">
        <v>121</v>
      </c>
      <c r="E446" s="109" t="s">
        <v>1532</v>
      </c>
      <c r="F446" s="109" t="s">
        <v>759</v>
      </c>
      <c r="G446" s="109" t="s">
        <v>760</v>
      </c>
      <c r="H446" s="109" t="s">
        <v>1492</v>
      </c>
      <c r="I446" s="109" t="s">
        <v>946</v>
      </c>
      <c r="J446" s="109" t="s">
        <v>1067</v>
      </c>
      <c r="K446" s="109" t="s">
        <v>269</v>
      </c>
      <c r="L446" s="109"/>
      <c r="M446" s="109" t="s">
        <v>1076</v>
      </c>
      <c r="N446" s="128" t="s">
        <v>1078</v>
      </c>
      <c r="O446" s="109" t="s">
        <v>875</v>
      </c>
      <c r="P446" s="109" t="s">
        <v>1082</v>
      </c>
      <c r="Q446" s="98" t="s">
        <v>121</v>
      </c>
      <c r="R446" s="135">
        <v>41883</v>
      </c>
      <c r="S446" s="109" t="s">
        <v>1083</v>
      </c>
      <c r="T446" s="109" t="s">
        <v>1082</v>
      </c>
      <c r="U446" s="109"/>
      <c r="V446" s="135">
        <v>41792</v>
      </c>
      <c r="W446" s="111" t="s">
        <v>1077</v>
      </c>
      <c r="X446" s="109" t="s">
        <v>1089</v>
      </c>
      <c r="Y446" s="264">
        <v>42359</v>
      </c>
      <c r="Z446" s="212">
        <v>1</v>
      </c>
      <c r="AA446" s="212">
        <v>1</v>
      </c>
      <c r="AB446" s="212">
        <v>1</v>
      </c>
      <c r="AC446" s="212">
        <v>3</v>
      </c>
      <c r="AD446" s="212">
        <v>2</v>
      </c>
      <c r="AE446" s="212">
        <v>3</v>
      </c>
      <c r="AF446" s="336">
        <f t="shared" si="7"/>
        <v>1.8</v>
      </c>
      <c r="AG446" s="212"/>
      <c r="AH446" s="212"/>
      <c r="AI446" s="212"/>
      <c r="AJ446" s="212"/>
      <c r="AK446" s="212"/>
      <c r="AL446" s="212" t="s">
        <v>3099</v>
      </c>
      <c r="AM446" s="238"/>
      <c r="AN446" s="212"/>
      <c r="AO446" s="212" t="s">
        <v>2937</v>
      </c>
      <c r="AP446" s="211"/>
      <c r="AQ446" s="211"/>
    </row>
    <row r="447" spans="1:43" s="96" customFormat="1" ht="15" customHeight="1" x14ac:dyDescent="0.25">
      <c r="A447" s="109"/>
      <c r="B447" s="109"/>
      <c r="C447" s="90" t="s">
        <v>1359</v>
      </c>
      <c r="D447" s="90" t="s">
        <v>121</v>
      </c>
      <c r="E447" s="109" t="s">
        <v>1532</v>
      </c>
      <c r="F447" s="109" t="s">
        <v>759</v>
      </c>
      <c r="G447" s="109" t="s">
        <v>760</v>
      </c>
      <c r="H447" s="109" t="s">
        <v>1492</v>
      </c>
      <c r="I447" s="109" t="s">
        <v>948</v>
      </c>
      <c r="J447" s="109" t="s">
        <v>1067</v>
      </c>
      <c r="K447" s="109" t="s">
        <v>269</v>
      </c>
      <c r="L447" s="109"/>
      <c r="M447" s="109" t="s">
        <v>1076</v>
      </c>
      <c r="N447" s="128" t="s">
        <v>1078</v>
      </c>
      <c r="O447" s="109" t="s">
        <v>875</v>
      </c>
      <c r="P447" s="109" t="s">
        <v>1082</v>
      </c>
      <c r="Q447" s="98" t="s">
        <v>121</v>
      </c>
      <c r="R447" s="135">
        <v>41883</v>
      </c>
      <c r="S447" s="109" t="s">
        <v>1083</v>
      </c>
      <c r="T447" s="109" t="s">
        <v>1082</v>
      </c>
      <c r="U447" s="109"/>
      <c r="V447" s="135">
        <v>41792</v>
      </c>
      <c r="W447" s="111" t="s">
        <v>1077</v>
      </c>
      <c r="X447" s="109" t="s">
        <v>1089</v>
      </c>
      <c r="Y447" s="264">
        <v>42359</v>
      </c>
      <c r="Z447" s="212">
        <v>1</v>
      </c>
      <c r="AA447" s="212">
        <v>1</v>
      </c>
      <c r="AB447" s="212">
        <v>1</v>
      </c>
      <c r="AC447" s="212">
        <v>3</v>
      </c>
      <c r="AD447" s="212">
        <v>2</v>
      </c>
      <c r="AE447" s="212">
        <v>3</v>
      </c>
      <c r="AF447" s="336">
        <f t="shared" si="7"/>
        <v>1.8</v>
      </c>
      <c r="AG447" s="212"/>
      <c r="AH447" s="212"/>
      <c r="AI447" s="212"/>
      <c r="AJ447" s="212"/>
      <c r="AK447" s="212"/>
      <c r="AL447" s="212" t="s">
        <v>3099</v>
      </c>
      <c r="AM447" s="238"/>
      <c r="AN447" s="212"/>
      <c r="AO447" s="212" t="s">
        <v>2937</v>
      </c>
      <c r="AP447" s="211"/>
      <c r="AQ447" s="211"/>
    </row>
    <row r="448" spans="1:43" s="96" customFormat="1" ht="15" customHeight="1" x14ac:dyDescent="0.25">
      <c r="A448" s="109"/>
      <c r="B448" s="109"/>
      <c r="C448" s="90" t="s">
        <v>1360</v>
      </c>
      <c r="D448" s="90" t="s">
        <v>121</v>
      </c>
      <c r="E448" s="109" t="s">
        <v>1532</v>
      </c>
      <c r="F448" s="109" t="s">
        <v>759</v>
      </c>
      <c r="G448" s="109" t="s">
        <v>760</v>
      </c>
      <c r="H448" s="109" t="s">
        <v>1492</v>
      </c>
      <c r="I448" s="109" t="s">
        <v>951</v>
      </c>
      <c r="J448" s="109" t="s">
        <v>1067</v>
      </c>
      <c r="K448" s="109" t="s">
        <v>269</v>
      </c>
      <c r="L448" s="109"/>
      <c r="M448" s="109" t="s">
        <v>1076</v>
      </c>
      <c r="N448" s="128" t="s">
        <v>1078</v>
      </c>
      <c r="O448" s="109" t="s">
        <v>875</v>
      </c>
      <c r="P448" s="109" t="s">
        <v>1082</v>
      </c>
      <c r="Q448" s="98" t="s">
        <v>121</v>
      </c>
      <c r="R448" s="135">
        <v>41883</v>
      </c>
      <c r="S448" s="109" t="s">
        <v>1083</v>
      </c>
      <c r="T448" s="109" t="s">
        <v>1082</v>
      </c>
      <c r="U448" s="109"/>
      <c r="V448" s="135">
        <v>41792</v>
      </c>
      <c r="W448" s="111" t="s">
        <v>1077</v>
      </c>
      <c r="X448" s="109" t="s">
        <v>1089</v>
      </c>
      <c r="Y448" s="264">
        <v>42359</v>
      </c>
      <c r="Z448" s="212">
        <v>1</v>
      </c>
      <c r="AA448" s="212">
        <v>1</v>
      </c>
      <c r="AB448" s="212">
        <v>1</v>
      </c>
      <c r="AC448" s="212">
        <v>3</v>
      </c>
      <c r="AD448" s="212">
        <v>2</v>
      </c>
      <c r="AE448" s="212">
        <v>3</v>
      </c>
      <c r="AF448" s="336">
        <f t="shared" si="7"/>
        <v>1.8</v>
      </c>
      <c r="AG448" s="212"/>
      <c r="AH448" s="212"/>
      <c r="AI448" s="212"/>
      <c r="AJ448" s="212"/>
      <c r="AK448" s="212"/>
      <c r="AL448" s="212" t="s">
        <v>3099</v>
      </c>
      <c r="AM448" s="238"/>
      <c r="AN448" s="212"/>
      <c r="AO448" s="212" t="s">
        <v>2937</v>
      </c>
      <c r="AP448" s="211"/>
      <c r="AQ448" s="211"/>
    </row>
    <row r="449" spans="1:43" s="96" customFormat="1" ht="15" customHeight="1" x14ac:dyDescent="0.25">
      <c r="A449" s="109"/>
      <c r="B449" s="109"/>
      <c r="C449" s="90" t="s">
        <v>1361</v>
      </c>
      <c r="D449" s="90" t="s">
        <v>121</v>
      </c>
      <c r="E449" s="109" t="s">
        <v>1532</v>
      </c>
      <c r="F449" s="109" t="s">
        <v>759</v>
      </c>
      <c r="G449" s="109" t="s">
        <v>760</v>
      </c>
      <c r="H449" s="109" t="s">
        <v>1492</v>
      </c>
      <c r="I449" s="109" t="s">
        <v>956</v>
      </c>
      <c r="J449" s="109" t="s">
        <v>1067</v>
      </c>
      <c r="K449" s="109" t="s">
        <v>269</v>
      </c>
      <c r="L449" s="109"/>
      <c r="M449" s="109" t="s">
        <v>1076</v>
      </c>
      <c r="N449" s="128" t="s">
        <v>1078</v>
      </c>
      <c r="O449" s="109" t="s">
        <v>875</v>
      </c>
      <c r="P449" s="109" t="s">
        <v>1082</v>
      </c>
      <c r="Q449" s="98" t="s">
        <v>121</v>
      </c>
      <c r="R449" s="135">
        <v>41883</v>
      </c>
      <c r="S449" s="109" t="s">
        <v>1083</v>
      </c>
      <c r="T449" s="118" t="s">
        <v>1082</v>
      </c>
      <c r="U449" s="109"/>
      <c r="V449" s="135">
        <v>41792</v>
      </c>
      <c r="W449" s="111" t="s">
        <v>1077</v>
      </c>
      <c r="X449" s="109" t="s">
        <v>1089</v>
      </c>
      <c r="Y449" s="264">
        <v>42359</v>
      </c>
      <c r="Z449" s="212">
        <v>1</v>
      </c>
      <c r="AA449" s="212">
        <v>1</v>
      </c>
      <c r="AB449" s="212">
        <v>1</v>
      </c>
      <c r="AC449" s="212">
        <v>3</v>
      </c>
      <c r="AD449" s="212">
        <v>2</v>
      </c>
      <c r="AE449" s="212">
        <v>3</v>
      </c>
      <c r="AF449" s="336">
        <f t="shared" si="7"/>
        <v>1.8</v>
      </c>
      <c r="AG449" s="212"/>
      <c r="AH449" s="212"/>
      <c r="AI449" s="212"/>
      <c r="AJ449" s="212"/>
      <c r="AK449" s="212"/>
      <c r="AL449" s="212" t="s">
        <v>3099</v>
      </c>
      <c r="AM449" s="212"/>
      <c r="AN449" s="212"/>
      <c r="AO449" s="212" t="s">
        <v>2937</v>
      </c>
      <c r="AP449" s="211"/>
      <c r="AQ449" s="211"/>
    </row>
    <row r="450" spans="1:43" s="96" customFormat="1" ht="15" customHeight="1" x14ac:dyDescent="0.25">
      <c r="A450" s="109"/>
      <c r="B450" s="109"/>
      <c r="C450" s="90" t="s">
        <v>1362</v>
      </c>
      <c r="D450" s="90" t="s">
        <v>121</v>
      </c>
      <c r="E450" s="109" t="s">
        <v>1532</v>
      </c>
      <c r="F450" s="109" t="s">
        <v>759</v>
      </c>
      <c r="G450" s="109" t="s">
        <v>760</v>
      </c>
      <c r="H450" s="109" t="s">
        <v>1492</v>
      </c>
      <c r="I450" s="109" t="s">
        <v>952</v>
      </c>
      <c r="J450" s="109" t="s">
        <v>1067</v>
      </c>
      <c r="K450" s="109" t="s">
        <v>269</v>
      </c>
      <c r="L450" s="109"/>
      <c r="M450" s="109" t="s">
        <v>1076</v>
      </c>
      <c r="N450" s="128" t="s">
        <v>1078</v>
      </c>
      <c r="O450" s="109" t="s">
        <v>875</v>
      </c>
      <c r="P450" s="109" t="s">
        <v>1082</v>
      </c>
      <c r="Q450" s="98" t="s">
        <v>121</v>
      </c>
      <c r="R450" s="135">
        <v>41883</v>
      </c>
      <c r="S450" s="109" t="s">
        <v>1083</v>
      </c>
      <c r="T450" s="109" t="s">
        <v>1082</v>
      </c>
      <c r="U450" s="109"/>
      <c r="V450" s="135">
        <v>41792</v>
      </c>
      <c r="W450" s="111" t="s">
        <v>1077</v>
      </c>
      <c r="X450" s="109" t="s">
        <v>1089</v>
      </c>
      <c r="Y450" s="264">
        <v>42359</v>
      </c>
      <c r="Z450" s="212">
        <v>1</v>
      </c>
      <c r="AA450" s="212">
        <v>1</v>
      </c>
      <c r="AB450" s="212">
        <v>1</v>
      </c>
      <c r="AC450" s="212">
        <v>3</v>
      </c>
      <c r="AD450" s="212">
        <v>2</v>
      </c>
      <c r="AE450" s="212">
        <v>3</v>
      </c>
      <c r="AF450" s="336">
        <f t="shared" si="7"/>
        <v>1.8</v>
      </c>
      <c r="AG450" s="212"/>
      <c r="AH450" s="212"/>
      <c r="AI450" s="212"/>
      <c r="AJ450" s="212"/>
      <c r="AK450" s="212"/>
      <c r="AL450" s="212" t="s">
        <v>3099</v>
      </c>
      <c r="AM450" s="212"/>
      <c r="AN450" s="212"/>
      <c r="AO450" s="212" t="s">
        <v>2937</v>
      </c>
      <c r="AP450" s="211"/>
      <c r="AQ450" s="211"/>
    </row>
    <row r="451" spans="1:43" s="96" customFormat="1" ht="15" customHeight="1" x14ac:dyDescent="0.25">
      <c r="A451" s="109"/>
      <c r="B451" s="109"/>
      <c r="C451" s="90" t="s">
        <v>1363</v>
      </c>
      <c r="D451" s="90" t="s">
        <v>121</v>
      </c>
      <c r="E451" s="109" t="s">
        <v>1532</v>
      </c>
      <c r="F451" s="109" t="s">
        <v>759</v>
      </c>
      <c r="G451" s="109" t="s">
        <v>760</v>
      </c>
      <c r="H451" s="109" t="s">
        <v>1492</v>
      </c>
      <c r="I451" s="109" t="s">
        <v>953</v>
      </c>
      <c r="J451" s="109" t="s">
        <v>1067</v>
      </c>
      <c r="K451" s="109" t="s">
        <v>269</v>
      </c>
      <c r="L451" s="109"/>
      <c r="M451" s="109" t="s">
        <v>1076</v>
      </c>
      <c r="N451" s="128" t="s">
        <v>1078</v>
      </c>
      <c r="O451" s="109" t="s">
        <v>875</v>
      </c>
      <c r="P451" s="109" t="s">
        <v>1082</v>
      </c>
      <c r="Q451" s="98" t="s">
        <v>121</v>
      </c>
      <c r="R451" s="135">
        <v>41883</v>
      </c>
      <c r="S451" s="109" t="s">
        <v>1083</v>
      </c>
      <c r="T451" s="109" t="s">
        <v>1082</v>
      </c>
      <c r="U451" s="109"/>
      <c r="V451" s="135">
        <v>41792</v>
      </c>
      <c r="W451" s="111" t="s">
        <v>1077</v>
      </c>
      <c r="X451" s="109" t="s">
        <v>1089</v>
      </c>
      <c r="Y451" s="264">
        <v>42359</v>
      </c>
      <c r="Z451" s="212">
        <v>1</v>
      </c>
      <c r="AA451" s="212">
        <v>1</v>
      </c>
      <c r="AB451" s="212">
        <v>1</v>
      </c>
      <c r="AC451" s="212">
        <v>3</v>
      </c>
      <c r="AD451" s="212">
        <v>2</v>
      </c>
      <c r="AE451" s="212">
        <v>3</v>
      </c>
      <c r="AF451" s="336">
        <f t="shared" si="7"/>
        <v>1.8</v>
      </c>
      <c r="AG451" s="212"/>
      <c r="AH451" s="212"/>
      <c r="AI451" s="212"/>
      <c r="AJ451" s="212"/>
      <c r="AK451" s="212"/>
      <c r="AL451" s="212" t="s">
        <v>3099</v>
      </c>
      <c r="AM451" s="212"/>
      <c r="AN451" s="212"/>
      <c r="AO451" s="212" t="s">
        <v>2937</v>
      </c>
      <c r="AP451" s="211"/>
      <c r="AQ451" s="211"/>
    </row>
    <row r="452" spans="1:43" s="96" customFormat="1" ht="15" customHeight="1" x14ac:dyDescent="0.25">
      <c r="A452" s="109"/>
      <c r="B452" s="109"/>
      <c r="C452" s="90" t="s">
        <v>1364</v>
      </c>
      <c r="D452" s="90" t="s">
        <v>121</v>
      </c>
      <c r="E452" s="109" t="s">
        <v>1532</v>
      </c>
      <c r="F452" s="109" t="s">
        <v>759</v>
      </c>
      <c r="G452" s="109" t="s">
        <v>760</v>
      </c>
      <c r="H452" s="109" t="s">
        <v>1492</v>
      </c>
      <c r="I452" s="109" t="s">
        <v>944</v>
      </c>
      <c r="J452" s="109" t="s">
        <v>1065</v>
      </c>
      <c r="K452" s="109" t="s">
        <v>269</v>
      </c>
      <c r="L452" s="109"/>
      <c r="M452" s="109" t="s">
        <v>1076</v>
      </c>
      <c r="N452" s="128" t="s">
        <v>1078</v>
      </c>
      <c r="O452" s="109" t="s">
        <v>875</v>
      </c>
      <c r="P452" s="109" t="s">
        <v>1082</v>
      </c>
      <c r="Q452" s="98" t="s">
        <v>121</v>
      </c>
      <c r="R452" s="135">
        <v>41883</v>
      </c>
      <c r="S452" s="109" t="s">
        <v>1083</v>
      </c>
      <c r="T452" s="109" t="s">
        <v>1082</v>
      </c>
      <c r="U452" s="109"/>
      <c r="V452" s="135">
        <v>41792</v>
      </c>
      <c r="W452" s="111" t="s">
        <v>1077</v>
      </c>
      <c r="X452" s="109" t="s">
        <v>1089</v>
      </c>
      <c r="Y452" s="264">
        <v>42359</v>
      </c>
      <c r="Z452" s="212">
        <v>1</v>
      </c>
      <c r="AA452" s="212">
        <v>1</v>
      </c>
      <c r="AB452" s="212">
        <v>1</v>
      </c>
      <c r="AC452" s="212">
        <v>3</v>
      </c>
      <c r="AD452" s="212">
        <v>2</v>
      </c>
      <c r="AE452" s="212">
        <v>3</v>
      </c>
      <c r="AF452" s="336">
        <f t="shared" si="7"/>
        <v>1.8</v>
      </c>
      <c r="AG452" s="212"/>
      <c r="AH452" s="212"/>
      <c r="AI452" s="212"/>
      <c r="AJ452" s="212"/>
      <c r="AK452" s="212"/>
      <c r="AL452" s="212" t="s">
        <v>3099</v>
      </c>
      <c r="AM452" s="212"/>
      <c r="AN452" s="212"/>
      <c r="AO452" s="212" t="s">
        <v>2937</v>
      </c>
      <c r="AP452" s="211"/>
      <c r="AQ452" s="211"/>
    </row>
    <row r="453" spans="1:43" s="96" customFormat="1" ht="15" customHeight="1" x14ac:dyDescent="0.25">
      <c r="A453" s="109"/>
      <c r="B453" s="109"/>
      <c r="C453" s="90" t="s">
        <v>1365</v>
      </c>
      <c r="D453" s="90" t="s">
        <v>121</v>
      </c>
      <c r="E453" s="109" t="s">
        <v>1532</v>
      </c>
      <c r="F453" s="109" t="s">
        <v>759</v>
      </c>
      <c r="G453" s="109" t="s">
        <v>760</v>
      </c>
      <c r="H453" s="109" t="s">
        <v>1492</v>
      </c>
      <c r="I453" s="109" t="s">
        <v>954</v>
      </c>
      <c r="J453" s="109" t="s">
        <v>1067</v>
      </c>
      <c r="K453" s="109" t="s">
        <v>269</v>
      </c>
      <c r="L453" s="109"/>
      <c r="M453" s="109" t="s">
        <v>1076</v>
      </c>
      <c r="N453" s="128" t="s">
        <v>1078</v>
      </c>
      <c r="O453" s="109" t="s">
        <v>875</v>
      </c>
      <c r="P453" s="109" t="s">
        <v>1082</v>
      </c>
      <c r="Q453" s="98" t="s">
        <v>121</v>
      </c>
      <c r="R453" s="135">
        <v>41883</v>
      </c>
      <c r="S453" s="109" t="s">
        <v>1083</v>
      </c>
      <c r="T453" s="109" t="s">
        <v>1082</v>
      </c>
      <c r="U453" s="109"/>
      <c r="V453" s="135">
        <v>41792</v>
      </c>
      <c r="W453" s="111" t="s">
        <v>1077</v>
      </c>
      <c r="X453" s="109" t="s">
        <v>1089</v>
      </c>
      <c r="Y453" s="264">
        <v>42359</v>
      </c>
      <c r="Z453" s="212">
        <v>1</v>
      </c>
      <c r="AA453" s="212">
        <v>1</v>
      </c>
      <c r="AB453" s="212">
        <v>1</v>
      </c>
      <c r="AC453" s="212">
        <v>3</v>
      </c>
      <c r="AD453" s="212">
        <v>2</v>
      </c>
      <c r="AE453" s="212">
        <v>3</v>
      </c>
      <c r="AF453" s="336">
        <f t="shared" si="7"/>
        <v>1.8</v>
      </c>
      <c r="AG453" s="212"/>
      <c r="AH453" s="212"/>
      <c r="AI453" s="212"/>
      <c r="AJ453" s="212"/>
      <c r="AK453" s="212"/>
      <c r="AL453" s="212" t="s">
        <v>3099</v>
      </c>
      <c r="AM453" s="212"/>
      <c r="AN453" s="212"/>
      <c r="AO453" s="212" t="s">
        <v>2937</v>
      </c>
      <c r="AP453" s="211"/>
      <c r="AQ453" s="211"/>
    </row>
    <row r="454" spans="1:43" s="96" customFormat="1" ht="15" customHeight="1" x14ac:dyDescent="0.25">
      <c r="A454" s="109"/>
      <c r="B454" s="109"/>
      <c r="C454" s="90" t="s">
        <v>1366</v>
      </c>
      <c r="D454" s="90" t="s">
        <v>121</v>
      </c>
      <c r="E454" s="109" t="s">
        <v>1532</v>
      </c>
      <c r="F454" s="109" t="s">
        <v>759</v>
      </c>
      <c r="G454" s="109" t="s">
        <v>760</v>
      </c>
      <c r="H454" s="109" t="s">
        <v>1492</v>
      </c>
      <c r="I454" s="109" t="s">
        <v>955</v>
      </c>
      <c r="J454" s="109" t="s">
        <v>1067</v>
      </c>
      <c r="K454" s="109" t="s">
        <v>269</v>
      </c>
      <c r="L454" s="109"/>
      <c r="M454" s="109" t="s">
        <v>1076</v>
      </c>
      <c r="N454" s="128" t="s">
        <v>1078</v>
      </c>
      <c r="O454" s="109" t="s">
        <v>875</v>
      </c>
      <c r="P454" s="109" t="s">
        <v>1082</v>
      </c>
      <c r="Q454" s="98" t="s">
        <v>121</v>
      </c>
      <c r="R454" s="135">
        <v>41883</v>
      </c>
      <c r="S454" s="109" t="s">
        <v>1083</v>
      </c>
      <c r="T454" s="109" t="s">
        <v>1082</v>
      </c>
      <c r="U454" s="109"/>
      <c r="V454" s="135">
        <v>41792</v>
      </c>
      <c r="W454" s="111" t="s">
        <v>1077</v>
      </c>
      <c r="X454" s="109" t="s">
        <v>1089</v>
      </c>
      <c r="Y454" s="264">
        <v>42359</v>
      </c>
      <c r="Z454" s="212">
        <v>1</v>
      </c>
      <c r="AA454" s="212">
        <v>1</v>
      </c>
      <c r="AB454" s="212">
        <v>1</v>
      </c>
      <c r="AC454" s="212">
        <v>3</v>
      </c>
      <c r="AD454" s="212">
        <v>2</v>
      </c>
      <c r="AE454" s="212">
        <v>3</v>
      </c>
      <c r="AF454" s="336">
        <f t="shared" si="7"/>
        <v>1.8</v>
      </c>
      <c r="AG454" s="212"/>
      <c r="AH454" s="212"/>
      <c r="AI454" s="212"/>
      <c r="AJ454" s="212"/>
      <c r="AK454" s="212"/>
      <c r="AL454" s="212" t="s">
        <v>3099</v>
      </c>
      <c r="AM454" s="212"/>
      <c r="AN454" s="212"/>
      <c r="AO454" s="212" t="s">
        <v>2937</v>
      </c>
      <c r="AP454" s="211"/>
      <c r="AQ454" s="211"/>
    </row>
    <row r="455" spans="1:43" s="96" customFormat="1" ht="15" customHeight="1" x14ac:dyDescent="0.25">
      <c r="A455" s="109"/>
      <c r="B455" s="109"/>
      <c r="C455" s="90" t="s">
        <v>1367</v>
      </c>
      <c r="D455" s="90" t="s">
        <v>121</v>
      </c>
      <c r="E455" s="109" t="s">
        <v>1544</v>
      </c>
      <c r="F455" s="109" t="s">
        <v>759</v>
      </c>
      <c r="G455" s="109" t="s">
        <v>760</v>
      </c>
      <c r="H455" s="109" t="s">
        <v>1492</v>
      </c>
      <c r="I455" s="109" t="s">
        <v>1062</v>
      </c>
      <c r="J455" s="109" t="s">
        <v>1072</v>
      </c>
      <c r="K455" s="109" t="s">
        <v>269</v>
      </c>
      <c r="L455" s="109"/>
      <c r="M455" s="109" t="s">
        <v>1076</v>
      </c>
      <c r="N455" s="128" t="s">
        <v>1078</v>
      </c>
      <c r="O455" s="109" t="s">
        <v>1081</v>
      </c>
      <c r="P455" s="109" t="s">
        <v>1082</v>
      </c>
      <c r="Q455" s="98" t="s">
        <v>121</v>
      </c>
      <c r="R455" s="135">
        <v>41883</v>
      </c>
      <c r="S455" s="109" t="s">
        <v>1083</v>
      </c>
      <c r="T455" s="109" t="s">
        <v>1082</v>
      </c>
      <c r="U455" s="109"/>
      <c r="V455" s="135">
        <v>41792</v>
      </c>
      <c r="W455" s="111" t="s">
        <v>1077</v>
      </c>
      <c r="X455" s="109" t="s">
        <v>1089</v>
      </c>
      <c r="Y455" s="264">
        <v>42359</v>
      </c>
      <c r="Z455" s="212">
        <v>1</v>
      </c>
      <c r="AA455" s="212">
        <v>1</v>
      </c>
      <c r="AB455" s="212">
        <v>1</v>
      </c>
      <c r="AC455" s="212">
        <v>3</v>
      </c>
      <c r="AD455" s="212">
        <v>2</v>
      </c>
      <c r="AE455" s="212">
        <v>3</v>
      </c>
      <c r="AF455" s="336">
        <f t="shared" si="7"/>
        <v>1.8</v>
      </c>
      <c r="AG455" s="212"/>
      <c r="AH455" s="212"/>
      <c r="AI455" s="212"/>
      <c r="AJ455" s="212"/>
      <c r="AK455" s="212" t="s">
        <v>3094</v>
      </c>
      <c r="AL455" s="212"/>
      <c r="AM455" s="212"/>
      <c r="AN455" s="212"/>
      <c r="AO455" s="212" t="s">
        <v>2937</v>
      </c>
      <c r="AP455" s="211"/>
      <c r="AQ455" s="211"/>
    </row>
    <row r="456" spans="1:43" s="96" customFormat="1" ht="15" customHeight="1" x14ac:dyDescent="0.25">
      <c r="A456" s="109"/>
      <c r="B456" s="109"/>
      <c r="C456" s="90" t="s">
        <v>1368</v>
      </c>
      <c r="D456" s="90" t="s">
        <v>121</v>
      </c>
      <c r="E456" s="109" t="s">
        <v>1544</v>
      </c>
      <c r="F456" s="109" t="s">
        <v>759</v>
      </c>
      <c r="G456" s="109" t="s">
        <v>760</v>
      </c>
      <c r="H456" s="109" t="s">
        <v>1492</v>
      </c>
      <c r="I456" s="109" t="s">
        <v>1063</v>
      </c>
      <c r="J456" s="109" t="s">
        <v>1072</v>
      </c>
      <c r="K456" s="109" t="s">
        <v>269</v>
      </c>
      <c r="L456" s="306"/>
      <c r="M456" s="109" t="s">
        <v>1076</v>
      </c>
      <c r="N456" s="128" t="s">
        <v>1078</v>
      </c>
      <c r="O456" s="109" t="s">
        <v>1081</v>
      </c>
      <c r="P456" s="109" t="s">
        <v>1082</v>
      </c>
      <c r="Q456" s="98" t="s">
        <v>121</v>
      </c>
      <c r="R456" s="135">
        <v>41883</v>
      </c>
      <c r="S456" s="109" t="s">
        <v>1083</v>
      </c>
      <c r="T456" s="109" t="s">
        <v>1082</v>
      </c>
      <c r="U456" s="109"/>
      <c r="V456" s="135">
        <v>41792</v>
      </c>
      <c r="W456" s="111" t="s">
        <v>1077</v>
      </c>
      <c r="X456" s="109" t="s">
        <v>1089</v>
      </c>
      <c r="Y456" s="264">
        <v>42359</v>
      </c>
      <c r="Z456" s="212">
        <v>1</v>
      </c>
      <c r="AA456" s="212">
        <v>1</v>
      </c>
      <c r="AB456" s="212">
        <v>1</v>
      </c>
      <c r="AC456" s="212">
        <v>3</v>
      </c>
      <c r="AD456" s="212">
        <v>2</v>
      </c>
      <c r="AE456" s="212">
        <v>3</v>
      </c>
      <c r="AF456" s="336">
        <f t="shared" si="7"/>
        <v>1.8</v>
      </c>
      <c r="AG456" s="212"/>
      <c r="AH456" s="212"/>
      <c r="AI456" s="212"/>
      <c r="AJ456" s="212"/>
      <c r="AK456" s="212" t="s">
        <v>3094</v>
      </c>
      <c r="AL456" s="212"/>
      <c r="AM456" s="212"/>
      <c r="AN456" s="212"/>
      <c r="AO456" s="212" t="s">
        <v>2937</v>
      </c>
      <c r="AP456" s="211"/>
      <c r="AQ456" s="211"/>
    </row>
    <row r="457" spans="1:43" s="96" customFormat="1" ht="15" customHeight="1" x14ac:dyDescent="0.25">
      <c r="A457" s="109"/>
      <c r="B457" s="109"/>
      <c r="C457" s="90" t="s">
        <v>1369</v>
      </c>
      <c r="D457" s="90" t="s">
        <v>121</v>
      </c>
      <c r="E457" s="109" t="s">
        <v>1544</v>
      </c>
      <c r="F457" s="109" t="s">
        <v>759</v>
      </c>
      <c r="G457" s="109" t="s">
        <v>760</v>
      </c>
      <c r="H457" s="109" t="s">
        <v>1492</v>
      </c>
      <c r="I457" s="109" t="s">
        <v>1064</v>
      </c>
      <c r="J457" s="109" t="s">
        <v>1072</v>
      </c>
      <c r="K457" s="109" t="s">
        <v>269</v>
      </c>
      <c r="L457" s="306"/>
      <c r="M457" s="109" t="s">
        <v>1076</v>
      </c>
      <c r="N457" s="128" t="s">
        <v>1078</v>
      </c>
      <c r="O457" s="109" t="s">
        <v>1081</v>
      </c>
      <c r="P457" s="109" t="s">
        <v>1082</v>
      </c>
      <c r="Q457" s="98" t="s">
        <v>121</v>
      </c>
      <c r="R457" s="135">
        <v>41883</v>
      </c>
      <c r="S457" s="109" t="s">
        <v>1083</v>
      </c>
      <c r="T457" s="109" t="s">
        <v>1082</v>
      </c>
      <c r="U457" s="109"/>
      <c r="V457" s="135">
        <v>41792</v>
      </c>
      <c r="W457" s="111" t="s">
        <v>1077</v>
      </c>
      <c r="X457" s="109" t="s">
        <v>1089</v>
      </c>
      <c r="Y457" s="264">
        <v>42359</v>
      </c>
      <c r="Z457" s="212">
        <v>1</v>
      </c>
      <c r="AA457" s="212">
        <v>1</v>
      </c>
      <c r="AB457" s="212">
        <v>1</v>
      </c>
      <c r="AC457" s="212">
        <v>3</v>
      </c>
      <c r="AD457" s="212">
        <v>2</v>
      </c>
      <c r="AE457" s="212">
        <v>3</v>
      </c>
      <c r="AF457" s="336">
        <f t="shared" si="7"/>
        <v>1.8</v>
      </c>
      <c r="AG457" s="212"/>
      <c r="AH457" s="212"/>
      <c r="AI457" s="212"/>
      <c r="AJ457" s="212"/>
      <c r="AK457" s="212" t="s">
        <v>3094</v>
      </c>
      <c r="AL457" s="212"/>
      <c r="AM457" s="212"/>
      <c r="AN457" s="212"/>
      <c r="AO457" s="212" t="s">
        <v>2937</v>
      </c>
      <c r="AP457" s="211"/>
      <c r="AQ457" s="211"/>
    </row>
    <row r="458" spans="1:43" s="96" customFormat="1" ht="15" customHeight="1" x14ac:dyDescent="0.25">
      <c r="A458" s="109"/>
      <c r="B458" s="109"/>
      <c r="C458" s="90" t="s">
        <v>1370</v>
      </c>
      <c r="D458" s="90" t="s">
        <v>121</v>
      </c>
      <c r="E458" s="109" t="s">
        <v>1544</v>
      </c>
      <c r="F458" s="109" t="s">
        <v>759</v>
      </c>
      <c r="G458" s="109" t="s">
        <v>760</v>
      </c>
      <c r="H458" s="109" t="s">
        <v>1492</v>
      </c>
      <c r="I458" s="109" t="s">
        <v>1061</v>
      </c>
      <c r="J458" s="109" t="s">
        <v>1072</v>
      </c>
      <c r="K458" s="109" t="s">
        <v>269</v>
      </c>
      <c r="L458" s="306"/>
      <c r="M458" s="109" t="s">
        <v>1076</v>
      </c>
      <c r="N458" s="128" t="s">
        <v>1078</v>
      </c>
      <c r="O458" s="109" t="s">
        <v>1081</v>
      </c>
      <c r="P458" s="109" t="s">
        <v>1082</v>
      </c>
      <c r="Q458" s="98" t="s">
        <v>121</v>
      </c>
      <c r="R458" s="135">
        <v>41883</v>
      </c>
      <c r="S458" s="109" t="s">
        <v>1083</v>
      </c>
      <c r="T458" s="109" t="s">
        <v>1082</v>
      </c>
      <c r="U458" s="109"/>
      <c r="V458" s="135">
        <v>41792</v>
      </c>
      <c r="W458" s="111" t="s">
        <v>1077</v>
      </c>
      <c r="X458" s="109" t="s">
        <v>1089</v>
      </c>
      <c r="Y458" s="264">
        <v>42359</v>
      </c>
      <c r="Z458" s="212">
        <v>1</v>
      </c>
      <c r="AA458" s="212">
        <v>1</v>
      </c>
      <c r="AB458" s="212">
        <v>1</v>
      </c>
      <c r="AC458" s="212">
        <v>3</v>
      </c>
      <c r="AD458" s="212">
        <v>2</v>
      </c>
      <c r="AE458" s="212">
        <v>3</v>
      </c>
      <c r="AF458" s="336">
        <f t="shared" si="7"/>
        <v>1.8</v>
      </c>
      <c r="AG458" s="212"/>
      <c r="AH458" s="212"/>
      <c r="AI458" s="212"/>
      <c r="AJ458" s="212"/>
      <c r="AK458" s="212" t="s">
        <v>3094</v>
      </c>
      <c r="AL458" s="212"/>
      <c r="AM458" s="212"/>
      <c r="AN458" s="212"/>
      <c r="AO458" s="212" t="s">
        <v>2937</v>
      </c>
      <c r="AP458" s="211"/>
      <c r="AQ458" s="211"/>
    </row>
    <row r="459" spans="1:43" s="96" customFormat="1" ht="15" customHeight="1" x14ac:dyDescent="0.25">
      <c r="A459" s="306"/>
      <c r="B459" s="306"/>
      <c r="C459" s="192" t="s">
        <v>1371</v>
      </c>
      <c r="D459" s="192" t="s">
        <v>121</v>
      </c>
      <c r="E459" s="306" t="s">
        <v>1544</v>
      </c>
      <c r="F459" s="306" t="s">
        <v>759</v>
      </c>
      <c r="G459" s="306" t="s">
        <v>760</v>
      </c>
      <c r="H459" s="306" t="s">
        <v>1492</v>
      </c>
      <c r="I459" s="373" t="s">
        <v>1059</v>
      </c>
      <c r="J459" s="373" t="s">
        <v>1072</v>
      </c>
      <c r="K459" s="373" t="s">
        <v>269</v>
      </c>
      <c r="L459" s="306"/>
      <c r="M459" s="306" t="s">
        <v>1076</v>
      </c>
      <c r="N459" s="382" t="s">
        <v>1078</v>
      </c>
      <c r="O459" s="306" t="s">
        <v>1081</v>
      </c>
      <c r="P459" s="306" t="s">
        <v>1082</v>
      </c>
      <c r="Q459" s="328" t="s">
        <v>121</v>
      </c>
      <c r="R459" s="383">
        <v>41883</v>
      </c>
      <c r="S459" s="306" t="s">
        <v>1083</v>
      </c>
      <c r="T459" s="306" t="s">
        <v>1082</v>
      </c>
      <c r="U459" s="306"/>
      <c r="V459" s="383">
        <v>41792</v>
      </c>
      <c r="W459" s="199" t="s">
        <v>1077</v>
      </c>
      <c r="X459" s="306" t="s">
        <v>1089</v>
      </c>
      <c r="Y459" s="264">
        <v>42359</v>
      </c>
      <c r="Z459" s="212">
        <v>1</v>
      </c>
      <c r="AA459" s="212">
        <v>1</v>
      </c>
      <c r="AB459" s="212">
        <v>1</v>
      </c>
      <c r="AC459" s="212">
        <v>3</v>
      </c>
      <c r="AD459" s="212">
        <v>2</v>
      </c>
      <c r="AE459" s="212">
        <v>3</v>
      </c>
      <c r="AF459" s="336">
        <f t="shared" si="7"/>
        <v>1.8</v>
      </c>
      <c r="AG459" s="212"/>
      <c r="AH459" s="212"/>
      <c r="AI459" s="212"/>
      <c r="AJ459" s="212"/>
      <c r="AK459" s="212" t="s">
        <v>3094</v>
      </c>
      <c r="AL459" s="212"/>
      <c r="AM459" s="212"/>
      <c r="AN459" s="212"/>
      <c r="AO459" s="212" t="s">
        <v>2937</v>
      </c>
      <c r="AP459" s="211"/>
      <c r="AQ459" s="211"/>
    </row>
    <row r="460" spans="1:43" s="96" customFormat="1" ht="15" customHeight="1" x14ac:dyDescent="0.25">
      <c r="A460" s="306"/>
      <c r="B460" s="306"/>
      <c r="C460" s="192" t="s">
        <v>1372</v>
      </c>
      <c r="D460" s="192" t="s">
        <v>121</v>
      </c>
      <c r="E460" s="306" t="s">
        <v>1544</v>
      </c>
      <c r="F460" s="306" t="s">
        <v>759</v>
      </c>
      <c r="G460" s="306" t="s">
        <v>760</v>
      </c>
      <c r="H460" s="306" t="s">
        <v>1492</v>
      </c>
      <c r="I460" s="306" t="s">
        <v>1060</v>
      </c>
      <c r="J460" s="373" t="s">
        <v>1072</v>
      </c>
      <c r="K460" s="373" t="s">
        <v>269</v>
      </c>
      <c r="L460" s="306"/>
      <c r="M460" s="306" t="s">
        <v>1076</v>
      </c>
      <c r="N460" s="382" t="s">
        <v>1078</v>
      </c>
      <c r="O460" s="306" t="s">
        <v>1081</v>
      </c>
      <c r="P460" s="306" t="s">
        <v>1082</v>
      </c>
      <c r="Q460" s="328" t="s">
        <v>121</v>
      </c>
      <c r="R460" s="383">
        <v>41883</v>
      </c>
      <c r="S460" s="306" t="s">
        <v>1083</v>
      </c>
      <c r="T460" s="306" t="s">
        <v>1082</v>
      </c>
      <c r="U460" s="306"/>
      <c r="V460" s="383">
        <v>41792</v>
      </c>
      <c r="W460" s="199" t="s">
        <v>1077</v>
      </c>
      <c r="X460" s="306" t="s">
        <v>1089</v>
      </c>
      <c r="Y460" s="264">
        <v>42359</v>
      </c>
      <c r="Z460" s="212">
        <v>1</v>
      </c>
      <c r="AA460" s="212">
        <v>1</v>
      </c>
      <c r="AB460" s="212">
        <v>1</v>
      </c>
      <c r="AC460" s="212">
        <v>3</v>
      </c>
      <c r="AD460" s="212">
        <v>2</v>
      </c>
      <c r="AE460" s="212">
        <v>3</v>
      </c>
      <c r="AF460" s="336">
        <f t="shared" si="7"/>
        <v>1.8</v>
      </c>
      <c r="AG460" s="212"/>
      <c r="AH460" s="212"/>
      <c r="AI460" s="212"/>
      <c r="AJ460" s="212"/>
      <c r="AK460" s="212" t="s">
        <v>3094</v>
      </c>
      <c r="AL460" s="212"/>
      <c r="AM460" s="212"/>
      <c r="AN460" s="212"/>
      <c r="AO460" s="212" t="s">
        <v>2937</v>
      </c>
      <c r="AP460" s="211"/>
      <c r="AQ460" s="211"/>
    </row>
    <row r="461" spans="1:43" s="96" customFormat="1" ht="15" customHeight="1" x14ac:dyDescent="0.25">
      <c r="A461" s="306"/>
      <c r="B461" s="306"/>
      <c r="C461" s="192" t="s">
        <v>1373</v>
      </c>
      <c r="D461" s="192" t="s">
        <v>121</v>
      </c>
      <c r="E461" s="306" t="s">
        <v>1551</v>
      </c>
      <c r="F461" s="306" t="s">
        <v>759</v>
      </c>
      <c r="G461" s="306" t="s">
        <v>760</v>
      </c>
      <c r="H461" s="306" t="s">
        <v>1492</v>
      </c>
      <c r="I461" s="192" t="s">
        <v>945</v>
      </c>
      <c r="J461" s="373" t="s">
        <v>1067</v>
      </c>
      <c r="K461" s="373" t="s">
        <v>269</v>
      </c>
      <c r="L461" s="306"/>
      <c r="M461" s="306" t="s">
        <v>1076</v>
      </c>
      <c r="N461" s="382" t="s">
        <v>1078</v>
      </c>
      <c r="O461" s="306" t="s">
        <v>875</v>
      </c>
      <c r="P461" s="306" t="s">
        <v>1082</v>
      </c>
      <c r="Q461" s="328" t="s">
        <v>121</v>
      </c>
      <c r="R461" s="383">
        <v>41883</v>
      </c>
      <c r="S461" s="306" t="s">
        <v>1083</v>
      </c>
      <c r="T461" s="306" t="s">
        <v>1082</v>
      </c>
      <c r="U461" s="306"/>
      <c r="V461" s="383">
        <v>41792</v>
      </c>
      <c r="W461" s="199" t="s">
        <v>1077</v>
      </c>
      <c r="X461" s="306" t="s">
        <v>1089</v>
      </c>
      <c r="Y461" s="264">
        <v>42359</v>
      </c>
      <c r="Z461" s="212">
        <v>1</v>
      </c>
      <c r="AA461" s="212">
        <v>1</v>
      </c>
      <c r="AB461" s="212">
        <v>1</v>
      </c>
      <c r="AC461" s="212">
        <v>3</v>
      </c>
      <c r="AD461" s="212">
        <v>2</v>
      </c>
      <c r="AE461" s="212">
        <v>3</v>
      </c>
      <c r="AF461" s="336">
        <f t="shared" ref="AF461:AF511" si="8">(Z461*AA461*AB461*AC461*AD461*AE461)/10</f>
        <v>1.8</v>
      </c>
      <c r="AG461" s="212"/>
      <c r="AH461" s="212"/>
      <c r="AI461" s="212"/>
      <c r="AJ461" s="212"/>
      <c r="AK461" s="212"/>
      <c r="AL461" s="212" t="s">
        <v>3099</v>
      </c>
      <c r="AM461" s="212"/>
      <c r="AN461" s="238"/>
      <c r="AO461" s="212" t="s">
        <v>2937</v>
      </c>
      <c r="AP461" s="211"/>
      <c r="AQ461" s="211"/>
    </row>
    <row r="462" spans="1:43" s="96" customFormat="1" ht="15" customHeight="1" x14ac:dyDescent="0.25">
      <c r="A462" s="306"/>
      <c r="B462" s="306"/>
      <c r="C462" s="192" t="s">
        <v>1374</v>
      </c>
      <c r="D462" s="192" t="s">
        <v>1504</v>
      </c>
      <c r="E462" s="306" t="s">
        <v>1553</v>
      </c>
      <c r="F462" s="306" t="s">
        <v>759</v>
      </c>
      <c r="G462" s="306" t="s">
        <v>760</v>
      </c>
      <c r="H462" s="306" t="s">
        <v>1492</v>
      </c>
      <c r="I462" s="378" t="s">
        <v>983</v>
      </c>
      <c r="J462" s="373" t="s">
        <v>1067</v>
      </c>
      <c r="K462" s="373" t="s">
        <v>269</v>
      </c>
      <c r="L462" s="306"/>
      <c r="M462" s="306" t="s">
        <v>1076</v>
      </c>
      <c r="N462" s="382" t="s">
        <v>1078</v>
      </c>
      <c r="O462" s="306" t="s">
        <v>1081</v>
      </c>
      <c r="P462" s="306" t="s">
        <v>1082</v>
      </c>
      <c r="Q462" s="328" t="s">
        <v>121</v>
      </c>
      <c r="R462" s="383">
        <v>41883</v>
      </c>
      <c r="S462" s="306" t="s">
        <v>1083</v>
      </c>
      <c r="T462" s="306" t="s">
        <v>1082</v>
      </c>
      <c r="U462" s="306"/>
      <c r="V462" s="383">
        <v>41792</v>
      </c>
      <c r="W462" s="199" t="s">
        <v>1077</v>
      </c>
      <c r="X462" s="306" t="s">
        <v>1089</v>
      </c>
      <c r="Y462" s="264">
        <v>42359</v>
      </c>
      <c r="Z462" s="212">
        <v>1</v>
      </c>
      <c r="AA462" s="212">
        <v>1</v>
      </c>
      <c r="AB462" s="212">
        <v>1</v>
      </c>
      <c r="AC462" s="212">
        <v>3</v>
      </c>
      <c r="AD462" s="212">
        <v>2</v>
      </c>
      <c r="AE462" s="212">
        <v>3</v>
      </c>
      <c r="AF462" s="336">
        <f t="shared" si="8"/>
        <v>1.8</v>
      </c>
      <c r="AG462" s="212"/>
      <c r="AH462" s="212"/>
      <c r="AI462" s="212"/>
      <c r="AJ462" s="212"/>
      <c r="AK462" s="212"/>
      <c r="AL462" s="212" t="s">
        <v>3100</v>
      </c>
      <c r="AM462" s="212"/>
      <c r="AN462" s="238"/>
      <c r="AO462" s="212" t="s">
        <v>2937</v>
      </c>
      <c r="AP462" s="211"/>
      <c r="AQ462" s="211"/>
    </row>
    <row r="463" spans="1:43" s="96" customFormat="1" ht="15" customHeight="1" x14ac:dyDescent="0.25">
      <c r="A463" s="306"/>
      <c r="B463" s="306"/>
      <c r="C463" s="192" t="s">
        <v>1375</v>
      </c>
      <c r="D463" s="192" t="s">
        <v>1504</v>
      </c>
      <c r="E463" s="306" t="s">
        <v>1554</v>
      </c>
      <c r="F463" s="306" t="s">
        <v>759</v>
      </c>
      <c r="G463" s="306" t="s">
        <v>760</v>
      </c>
      <c r="H463" s="306" t="s">
        <v>1492</v>
      </c>
      <c r="I463" s="378" t="s">
        <v>982</v>
      </c>
      <c r="J463" s="373" t="s">
        <v>1067</v>
      </c>
      <c r="K463" s="373" t="s">
        <v>269</v>
      </c>
      <c r="L463" s="306"/>
      <c r="M463" s="306" t="s">
        <v>1076</v>
      </c>
      <c r="N463" s="382" t="s">
        <v>1078</v>
      </c>
      <c r="O463" s="306" t="s">
        <v>1081</v>
      </c>
      <c r="P463" s="306" t="s">
        <v>1082</v>
      </c>
      <c r="Q463" s="328" t="s">
        <v>121</v>
      </c>
      <c r="R463" s="383">
        <v>41883</v>
      </c>
      <c r="S463" s="306" t="s">
        <v>1083</v>
      </c>
      <c r="T463" s="306" t="s">
        <v>1082</v>
      </c>
      <c r="U463" s="306"/>
      <c r="V463" s="383">
        <v>41792</v>
      </c>
      <c r="W463" s="199" t="s">
        <v>1077</v>
      </c>
      <c r="X463" s="306" t="s">
        <v>1089</v>
      </c>
      <c r="Y463" s="264">
        <v>42359</v>
      </c>
      <c r="Z463" s="212">
        <v>1</v>
      </c>
      <c r="AA463" s="212">
        <v>1</v>
      </c>
      <c r="AB463" s="212">
        <v>1</v>
      </c>
      <c r="AC463" s="212">
        <v>3</v>
      </c>
      <c r="AD463" s="212">
        <v>2</v>
      </c>
      <c r="AE463" s="212">
        <v>3</v>
      </c>
      <c r="AF463" s="336">
        <f t="shared" si="8"/>
        <v>1.8</v>
      </c>
      <c r="AG463" s="212"/>
      <c r="AH463" s="212"/>
      <c r="AI463" s="212"/>
      <c r="AJ463" s="212"/>
      <c r="AK463" s="212"/>
      <c r="AL463" s="212" t="s">
        <v>3100</v>
      </c>
      <c r="AM463" s="212"/>
      <c r="AN463" s="238"/>
      <c r="AO463" s="212" t="s">
        <v>2937</v>
      </c>
      <c r="AP463" s="211"/>
      <c r="AQ463" s="211"/>
    </row>
    <row r="464" spans="1:43" s="96" customFormat="1" ht="15" customHeight="1" x14ac:dyDescent="0.25">
      <c r="A464" s="306"/>
      <c r="B464" s="306"/>
      <c r="C464" s="192" t="s">
        <v>1286</v>
      </c>
      <c r="D464" s="192" t="s">
        <v>121</v>
      </c>
      <c r="E464" s="306" t="s">
        <v>1543</v>
      </c>
      <c r="F464" s="306" t="s">
        <v>214</v>
      </c>
      <c r="G464" s="306" t="s">
        <v>219</v>
      </c>
      <c r="H464" s="306" t="s">
        <v>1485</v>
      </c>
      <c r="I464" s="306" t="s">
        <v>1004</v>
      </c>
      <c r="J464" s="373" t="s">
        <v>1073</v>
      </c>
      <c r="K464" s="374" t="s">
        <v>287</v>
      </c>
      <c r="L464" s="306"/>
      <c r="M464" s="306" t="s">
        <v>1076</v>
      </c>
      <c r="N464" s="382" t="s">
        <v>1078</v>
      </c>
      <c r="O464" s="306" t="s">
        <v>1081</v>
      </c>
      <c r="P464" s="306" t="s">
        <v>1082</v>
      </c>
      <c r="Q464" s="328" t="s">
        <v>121</v>
      </c>
      <c r="R464" s="383">
        <v>41883</v>
      </c>
      <c r="S464" s="306" t="s">
        <v>1083</v>
      </c>
      <c r="T464" s="306" t="s">
        <v>1082</v>
      </c>
      <c r="U464" s="306"/>
      <c r="V464" s="383">
        <v>41792</v>
      </c>
      <c r="W464" s="199" t="s">
        <v>1077</v>
      </c>
      <c r="X464" s="306" t="s">
        <v>1089</v>
      </c>
      <c r="Y464" s="264">
        <v>42359</v>
      </c>
      <c r="Z464" s="212">
        <v>1</v>
      </c>
      <c r="AA464" s="212">
        <v>1</v>
      </c>
      <c r="AB464" s="212">
        <v>1</v>
      </c>
      <c r="AC464" s="212">
        <v>3</v>
      </c>
      <c r="AD464" s="212">
        <v>2</v>
      </c>
      <c r="AE464" s="212">
        <v>3</v>
      </c>
      <c r="AF464" s="336">
        <f t="shared" si="8"/>
        <v>1.8</v>
      </c>
      <c r="AG464" s="212" t="s">
        <v>2871</v>
      </c>
      <c r="AH464" s="212"/>
      <c r="AI464" s="212"/>
      <c r="AJ464" s="212" t="s">
        <v>2871</v>
      </c>
      <c r="AK464" s="212"/>
      <c r="AL464" s="212" t="s">
        <v>3036</v>
      </c>
      <c r="AM464" s="212" t="s">
        <v>3202</v>
      </c>
      <c r="AN464" s="212" t="s">
        <v>3203</v>
      </c>
      <c r="AO464" s="238" t="s">
        <v>2932</v>
      </c>
      <c r="AP464" s="211"/>
      <c r="AQ464" s="211"/>
    </row>
    <row r="465" spans="1:43" s="96" customFormat="1" ht="15" customHeight="1" x14ac:dyDescent="0.25">
      <c r="A465" s="192"/>
      <c r="B465" s="192"/>
      <c r="C465" s="192" t="s">
        <v>1330</v>
      </c>
      <c r="D465" s="192" t="s">
        <v>121</v>
      </c>
      <c r="E465" s="192" t="s">
        <v>1532</v>
      </c>
      <c r="F465" s="192" t="s">
        <v>759</v>
      </c>
      <c r="G465" s="192" t="s">
        <v>757</v>
      </c>
      <c r="H465" s="192" t="s">
        <v>1494</v>
      </c>
      <c r="I465" s="192" t="s">
        <v>976</v>
      </c>
      <c r="J465" s="372" t="s">
        <v>1069</v>
      </c>
      <c r="K465" s="372" t="s">
        <v>1075</v>
      </c>
      <c r="L465" s="192"/>
      <c r="M465" s="192" t="s">
        <v>1076</v>
      </c>
      <c r="N465" s="381" t="s">
        <v>1078</v>
      </c>
      <c r="O465" s="192" t="s">
        <v>1079</v>
      </c>
      <c r="P465" s="192" t="s">
        <v>1082</v>
      </c>
      <c r="Q465" s="328" t="s">
        <v>121</v>
      </c>
      <c r="R465" s="329">
        <v>41883</v>
      </c>
      <c r="S465" s="192" t="s">
        <v>1083</v>
      </c>
      <c r="T465" s="192" t="s">
        <v>1082</v>
      </c>
      <c r="U465" s="192"/>
      <c r="V465" s="329">
        <v>41792</v>
      </c>
      <c r="W465" s="199" t="s">
        <v>1077</v>
      </c>
      <c r="X465" s="192" t="s">
        <v>1089</v>
      </c>
      <c r="Y465" s="292">
        <v>42359</v>
      </c>
      <c r="Z465" s="212">
        <v>1</v>
      </c>
      <c r="AA465" s="212">
        <v>1</v>
      </c>
      <c r="AB465" s="212">
        <v>1</v>
      </c>
      <c r="AC465" s="212">
        <v>3</v>
      </c>
      <c r="AD465" s="212">
        <v>4</v>
      </c>
      <c r="AE465" s="212">
        <v>3</v>
      </c>
      <c r="AF465" s="336">
        <f t="shared" si="8"/>
        <v>3.6</v>
      </c>
      <c r="AG465" s="212" t="s">
        <v>2840</v>
      </c>
      <c r="AH465" s="238"/>
      <c r="AI465" s="212" t="s">
        <v>2454</v>
      </c>
      <c r="AJ465" s="212" t="s">
        <v>3148</v>
      </c>
      <c r="AK465" s="238"/>
      <c r="AL465" s="212"/>
      <c r="AM465" s="212"/>
      <c r="AN465" s="212"/>
      <c r="AO465" s="238" t="s">
        <v>2937</v>
      </c>
      <c r="AP465" s="211"/>
      <c r="AQ465" s="211"/>
    </row>
    <row r="466" spans="1:43" s="96" customFormat="1" ht="15" customHeight="1" x14ac:dyDescent="0.25">
      <c r="A466" s="306"/>
      <c r="B466" s="306"/>
      <c r="C466" s="192" t="s">
        <v>1255</v>
      </c>
      <c r="D466" s="192" t="s">
        <v>1504</v>
      </c>
      <c r="E466" s="306" t="s">
        <v>1533</v>
      </c>
      <c r="F466" s="306" t="s">
        <v>214</v>
      </c>
      <c r="G466" s="306" t="s">
        <v>219</v>
      </c>
      <c r="H466" s="306" t="s">
        <v>1485</v>
      </c>
      <c r="I466" s="306" t="s">
        <v>1003</v>
      </c>
      <c r="J466" s="373" t="s">
        <v>1073</v>
      </c>
      <c r="K466" s="374" t="s">
        <v>268</v>
      </c>
      <c r="L466" s="306"/>
      <c r="M466" s="306" t="s">
        <v>1076</v>
      </c>
      <c r="N466" s="382" t="s">
        <v>1078</v>
      </c>
      <c r="O466" s="306" t="s">
        <v>1081</v>
      </c>
      <c r="P466" s="306" t="s">
        <v>1082</v>
      </c>
      <c r="Q466" s="328" t="s">
        <v>121</v>
      </c>
      <c r="R466" s="383">
        <v>41883</v>
      </c>
      <c r="S466" s="306" t="s">
        <v>1083</v>
      </c>
      <c r="T466" s="306" t="s">
        <v>1082</v>
      </c>
      <c r="U466" s="306"/>
      <c r="V466" s="383">
        <v>41792</v>
      </c>
      <c r="W466" s="199" t="s">
        <v>1077</v>
      </c>
      <c r="X466" s="306" t="s">
        <v>1089</v>
      </c>
      <c r="Y466" s="264">
        <v>42359</v>
      </c>
      <c r="Z466" s="212">
        <v>3</v>
      </c>
      <c r="AA466" s="212">
        <v>1</v>
      </c>
      <c r="AB466" s="212">
        <v>1</v>
      </c>
      <c r="AC466" s="212">
        <v>3</v>
      </c>
      <c r="AD466" s="212">
        <v>2</v>
      </c>
      <c r="AE466" s="212">
        <v>3</v>
      </c>
      <c r="AF466" s="342">
        <f t="shared" si="8"/>
        <v>5.4</v>
      </c>
      <c r="AG466" s="212"/>
      <c r="AH466" s="212"/>
      <c r="AI466" s="212"/>
      <c r="AJ466" s="212"/>
      <c r="AK466" s="212"/>
      <c r="AL466" s="212"/>
      <c r="AM466" s="212"/>
      <c r="AN466" s="212"/>
      <c r="AO466" s="238" t="s">
        <v>3014</v>
      </c>
      <c r="AP466" s="211"/>
      <c r="AQ466" s="211"/>
    </row>
    <row r="467" spans="1:43" s="96" customFormat="1" ht="15" customHeight="1" x14ac:dyDescent="0.25">
      <c r="A467" s="306"/>
      <c r="B467" s="306"/>
      <c r="C467" s="192" t="s">
        <v>1288</v>
      </c>
      <c r="D467" s="192" t="s">
        <v>121</v>
      </c>
      <c r="E467" s="306" t="s">
        <v>1532</v>
      </c>
      <c r="F467" s="306" t="s">
        <v>214</v>
      </c>
      <c r="G467" s="306" t="s">
        <v>219</v>
      </c>
      <c r="H467" s="306" t="s">
        <v>1485</v>
      </c>
      <c r="I467" s="378" t="s">
        <v>997</v>
      </c>
      <c r="J467" s="373" t="s">
        <v>1074</v>
      </c>
      <c r="K467" s="380" t="s">
        <v>267</v>
      </c>
      <c r="L467" s="306"/>
      <c r="M467" s="306" t="s">
        <v>1076</v>
      </c>
      <c r="N467" s="382" t="s">
        <v>1078</v>
      </c>
      <c r="O467" s="306" t="s">
        <v>1081</v>
      </c>
      <c r="P467" s="306" t="s">
        <v>1082</v>
      </c>
      <c r="Q467" s="328" t="s">
        <v>121</v>
      </c>
      <c r="R467" s="383">
        <v>41883</v>
      </c>
      <c r="S467" s="306" t="s">
        <v>1083</v>
      </c>
      <c r="T467" s="306" t="s">
        <v>1082</v>
      </c>
      <c r="U467" s="306"/>
      <c r="V467" s="383">
        <v>41792</v>
      </c>
      <c r="W467" s="199" t="s">
        <v>1077</v>
      </c>
      <c r="X467" s="306" t="s">
        <v>1089</v>
      </c>
      <c r="Y467" s="264">
        <v>42359</v>
      </c>
      <c r="Z467" s="212">
        <v>3</v>
      </c>
      <c r="AA467" s="212">
        <v>1</v>
      </c>
      <c r="AB467" s="212">
        <v>1</v>
      </c>
      <c r="AC467" s="212">
        <v>3</v>
      </c>
      <c r="AD467" s="212">
        <v>4</v>
      </c>
      <c r="AE467" s="212">
        <v>3</v>
      </c>
      <c r="AF467" s="338">
        <f t="shared" si="8"/>
        <v>10.8</v>
      </c>
      <c r="AG467" s="212" t="s">
        <v>2840</v>
      </c>
      <c r="AH467" s="212" t="s">
        <v>599</v>
      </c>
      <c r="AI467" s="212" t="s">
        <v>2454</v>
      </c>
      <c r="AJ467" s="212" t="s">
        <v>2843</v>
      </c>
      <c r="AK467" s="212" t="s">
        <v>2994</v>
      </c>
      <c r="AL467" s="212" t="s">
        <v>2844</v>
      </c>
      <c r="AM467" s="212"/>
      <c r="AN467" s="212"/>
      <c r="AO467" s="238" t="s">
        <v>3014</v>
      </c>
      <c r="AP467" s="211"/>
      <c r="AQ467" s="211"/>
    </row>
    <row r="468" spans="1:43" s="96" customFormat="1" ht="15" customHeight="1" x14ac:dyDescent="0.25">
      <c r="A468" s="109"/>
      <c r="B468" s="109"/>
      <c r="C468" s="90" t="s">
        <v>1993</v>
      </c>
      <c r="D468" s="90" t="s">
        <v>121</v>
      </c>
      <c r="E468" s="109"/>
      <c r="F468" s="119" t="s">
        <v>759</v>
      </c>
      <c r="G468" s="119" t="s">
        <v>758</v>
      </c>
      <c r="H468" s="120" t="s">
        <v>1491</v>
      </c>
      <c r="I468" s="91" t="s">
        <v>1966</v>
      </c>
      <c r="J468" s="109" t="s">
        <v>1967</v>
      </c>
      <c r="K468" s="99" t="s">
        <v>287</v>
      </c>
      <c r="L468" s="109"/>
      <c r="M468" s="109" t="s">
        <v>1791</v>
      </c>
      <c r="N468" s="109">
        <v>2000</v>
      </c>
      <c r="O468" s="109" t="s">
        <v>1949</v>
      </c>
      <c r="P468" s="109" t="s">
        <v>272</v>
      </c>
      <c r="Q468" s="98" t="s">
        <v>121</v>
      </c>
      <c r="R468" s="135">
        <v>36735</v>
      </c>
      <c r="S468" s="109" t="s">
        <v>1950</v>
      </c>
      <c r="T468" s="109" t="s">
        <v>1951</v>
      </c>
      <c r="U468" s="109"/>
      <c r="V468" s="135">
        <v>38245</v>
      </c>
      <c r="W468" s="111" t="s">
        <v>1077</v>
      </c>
      <c r="X468" s="109" t="s">
        <v>2167</v>
      </c>
      <c r="Y468" s="284">
        <v>42359</v>
      </c>
      <c r="Z468" s="211">
        <v>1</v>
      </c>
      <c r="AA468" s="211">
        <v>3</v>
      </c>
      <c r="AB468" s="212">
        <v>1</v>
      </c>
      <c r="AC468" s="212">
        <v>1</v>
      </c>
      <c r="AD468" s="212">
        <v>2</v>
      </c>
      <c r="AE468" s="212">
        <v>3</v>
      </c>
      <c r="AF468" s="336">
        <f t="shared" si="8"/>
        <v>1.8</v>
      </c>
      <c r="AG468" s="212" t="s">
        <v>599</v>
      </c>
      <c r="AH468" s="212" t="s">
        <v>599</v>
      </c>
      <c r="AI468" s="212" t="s">
        <v>2454</v>
      </c>
      <c r="AJ468" s="212" t="s">
        <v>2852</v>
      </c>
      <c r="AK468" s="212" t="s">
        <v>3208</v>
      </c>
      <c r="AL468" s="212" t="s">
        <v>3209</v>
      </c>
      <c r="AM468" s="212"/>
      <c r="AN468" s="212"/>
      <c r="AO468" s="212" t="s">
        <v>2935</v>
      </c>
      <c r="AP468" s="211"/>
      <c r="AQ468" s="211"/>
    </row>
    <row r="469" spans="1:43" s="96" customFormat="1" ht="15" customHeight="1" x14ac:dyDescent="0.25">
      <c r="A469" s="109"/>
      <c r="B469" s="109"/>
      <c r="C469" s="90" t="s">
        <v>1996</v>
      </c>
      <c r="D469" s="90" t="s">
        <v>121</v>
      </c>
      <c r="E469" s="109" t="s">
        <v>2008</v>
      </c>
      <c r="F469" s="119" t="s">
        <v>759</v>
      </c>
      <c r="G469" s="119" t="s">
        <v>758</v>
      </c>
      <c r="H469" s="120" t="s">
        <v>1491</v>
      </c>
      <c r="I469" s="91" t="s">
        <v>2003</v>
      </c>
      <c r="J469" s="130" t="s">
        <v>2004</v>
      </c>
      <c r="K469" s="99" t="s">
        <v>268</v>
      </c>
      <c r="L469" s="109"/>
      <c r="M469" s="109" t="s">
        <v>2005</v>
      </c>
      <c r="N469" s="109">
        <v>2001</v>
      </c>
      <c r="O469" s="109" t="s">
        <v>2006</v>
      </c>
      <c r="P469" s="109" t="s">
        <v>272</v>
      </c>
      <c r="Q469" s="98" t="s">
        <v>121</v>
      </c>
      <c r="R469" s="135">
        <v>38569</v>
      </c>
      <c r="S469" s="109" t="s">
        <v>1983</v>
      </c>
      <c r="T469" s="109" t="s">
        <v>1951</v>
      </c>
      <c r="U469" s="109"/>
      <c r="V469" s="135">
        <v>41897</v>
      </c>
      <c r="W469" s="111" t="s">
        <v>1077</v>
      </c>
      <c r="X469" s="109" t="s">
        <v>2167</v>
      </c>
      <c r="Y469" s="284">
        <v>42359</v>
      </c>
      <c r="Z469" s="211">
        <v>1</v>
      </c>
      <c r="AA469" s="211">
        <v>3</v>
      </c>
      <c r="AB469" s="212">
        <v>1</v>
      </c>
      <c r="AC469" s="212">
        <v>1</v>
      </c>
      <c r="AD469" s="212">
        <v>2</v>
      </c>
      <c r="AE469" s="212">
        <v>3</v>
      </c>
      <c r="AF469" s="336">
        <f t="shared" si="8"/>
        <v>1.8</v>
      </c>
      <c r="AG469" s="212" t="s">
        <v>599</v>
      </c>
      <c r="AH469" s="212" t="s">
        <v>599</v>
      </c>
      <c r="AI469" s="212" t="s">
        <v>2454</v>
      </c>
      <c r="AJ469" s="212" t="s">
        <v>2850</v>
      </c>
      <c r="AK469" s="212" t="s">
        <v>3208</v>
      </c>
      <c r="AL469" s="212" t="s">
        <v>3210</v>
      </c>
      <c r="AM469" s="212"/>
      <c r="AN469" s="212"/>
      <c r="AO469" s="212" t="s">
        <v>2935</v>
      </c>
      <c r="AP469" s="211"/>
      <c r="AQ469" s="211"/>
    </row>
    <row r="470" spans="1:43" s="96" customFormat="1" ht="15" customHeight="1" x14ac:dyDescent="0.25">
      <c r="A470" s="109"/>
      <c r="B470" s="109"/>
      <c r="C470" s="90" t="s">
        <v>1999</v>
      </c>
      <c r="D470" s="90" t="s">
        <v>121</v>
      </c>
      <c r="E470" s="109"/>
      <c r="F470" s="119" t="s">
        <v>759</v>
      </c>
      <c r="G470" s="119" t="s">
        <v>758</v>
      </c>
      <c r="H470" s="120" t="s">
        <v>1491</v>
      </c>
      <c r="I470" s="91" t="s">
        <v>1975</v>
      </c>
      <c r="J470" s="109" t="s">
        <v>1976</v>
      </c>
      <c r="K470" s="99" t="s">
        <v>287</v>
      </c>
      <c r="L470" s="109"/>
      <c r="M470" s="109" t="s">
        <v>1977</v>
      </c>
      <c r="N470" s="109">
        <v>1975</v>
      </c>
      <c r="O470" s="109" t="s">
        <v>1949</v>
      </c>
      <c r="P470" s="109" t="s">
        <v>272</v>
      </c>
      <c r="Q470" s="98" t="s">
        <v>121</v>
      </c>
      <c r="R470" s="135">
        <v>36766</v>
      </c>
      <c r="S470" s="109" t="s">
        <v>1950</v>
      </c>
      <c r="T470" s="109" t="s">
        <v>1951</v>
      </c>
      <c r="U470" s="109"/>
      <c r="V470" s="135">
        <v>38245</v>
      </c>
      <c r="W470" s="111" t="s">
        <v>1077</v>
      </c>
      <c r="X470" s="109" t="s">
        <v>2167</v>
      </c>
      <c r="Y470" s="284">
        <v>42359</v>
      </c>
      <c r="Z470" s="211">
        <v>1</v>
      </c>
      <c r="AA470" s="211">
        <v>3</v>
      </c>
      <c r="AB470" s="212">
        <v>1</v>
      </c>
      <c r="AC470" s="212">
        <v>1</v>
      </c>
      <c r="AD470" s="212">
        <v>2</v>
      </c>
      <c r="AE470" s="212">
        <v>3</v>
      </c>
      <c r="AF470" s="336">
        <f t="shared" si="8"/>
        <v>1.8</v>
      </c>
      <c r="AG470" s="212" t="s">
        <v>599</v>
      </c>
      <c r="AH470" s="212" t="s">
        <v>599</v>
      </c>
      <c r="AI470" s="212" t="s">
        <v>2454</v>
      </c>
      <c r="AJ470" s="212" t="s">
        <v>2852</v>
      </c>
      <c r="AK470" s="212" t="s">
        <v>3208</v>
      </c>
      <c r="AL470" s="212" t="s">
        <v>3209</v>
      </c>
      <c r="AM470" s="212"/>
      <c r="AN470" s="212"/>
      <c r="AO470" s="212" t="s">
        <v>2935</v>
      </c>
      <c r="AP470" s="211"/>
      <c r="AQ470" s="211"/>
    </row>
    <row r="471" spans="1:43" s="96" customFormat="1" ht="15" customHeight="1" x14ac:dyDescent="0.25">
      <c r="A471" s="109"/>
      <c r="B471" s="109"/>
      <c r="C471" s="90" t="s">
        <v>2002</v>
      </c>
      <c r="D471" s="90" t="s">
        <v>121</v>
      </c>
      <c r="E471" s="109" t="s">
        <v>2008</v>
      </c>
      <c r="F471" s="119" t="s">
        <v>759</v>
      </c>
      <c r="G471" s="119" t="s">
        <v>758</v>
      </c>
      <c r="H471" s="120" t="s">
        <v>1491</v>
      </c>
      <c r="I471" s="91" t="s">
        <v>2017</v>
      </c>
      <c r="J471" s="130" t="s">
        <v>2018</v>
      </c>
      <c r="K471" s="99" t="s">
        <v>268</v>
      </c>
      <c r="L471" s="109"/>
      <c r="M471" s="109" t="s">
        <v>2019</v>
      </c>
      <c r="N471" s="109">
        <v>2007</v>
      </c>
      <c r="O471" s="109" t="s">
        <v>2020</v>
      </c>
      <c r="P471" s="109" t="s">
        <v>272</v>
      </c>
      <c r="Q471" s="98" t="s">
        <v>121</v>
      </c>
      <c r="R471" s="135">
        <v>39311</v>
      </c>
      <c r="S471" s="109" t="s">
        <v>1983</v>
      </c>
      <c r="T471" s="109" t="s">
        <v>1951</v>
      </c>
      <c r="U471" s="109"/>
      <c r="V471" s="135">
        <v>41897</v>
      </c>
      <c r="W471" s="111" t="s">
        <v>1077</v>
      </c>
      <c r="X471" s="109" t="s">
        <v>2167</v>
      </c>
      <c r="Y471" s="284">
        <v>42359</v>
      </c>
      <c r="Z471" s="211">
        <v>1</v>
      </c>
      <c r="AA471" s="211">
        <v>3</v>
      </c>
      <c r="AB471" s="212">
        <v>1</v>
      </c>
      <c r="AC471" s="212">
        <v>1</v>
      </c>
      <c r="AD471" s="212">
        <v>2</v>
      </c>
      <c r="AE471" s="212">
        <v>3</v>
      </c>
      <c r="AF471" s="336">
        <f t="shared" si="8"/>
        <v>1.8</v>
      </c>
      <c r="AG471" s="212" t="s">
        <v>599</v>
      </c>
      <c r="AH471" s="212" t="s">
        <v>599</v>
      </c>
      <c r="AI471" s="212" t="s">
        <v>2454</v>
      </c>
      <c r="AJ471" s="212" t="s">
        <v>2850</v>
      </c>
      <c r="AK471" s="212" t="s">
        <v>3208</v>
      </c>
      <c r="AL471" s="212" t="s">
        <v>3211</v>
      </c>
      <c r="AM471" s="212"/>
      <c r="AN471" s="212"/>
      <c r="AO471" s="212" t="s">
        <v>2935</v>
      </c>
      <c r="AP471" s="211"/>
      <c r="AQ471" s="211"/>
    </row>
    <row r="472" spans="1:43" s="96" customFormat="1" ht="15" customHeight="1" x14ac:dyDescent="0.25">
      <c r="A472" s="109"/>
      <c r="B472" s="109"/>
      <c r="C472" s="90" t="s">
        <v>2007</v>
      </c>
      <c r="D472" s="90" t="s">
        <v>121</v>
      </c>
      <c r="E472" s="109" t="s">
        <v>2008</v>
      </c>
      <c r="F472" s="119" t="s">
        <v>759</v>
      </c>
      <c r="G472" s="119" t="s">
        <v>758</v>
      </c>
      <c r="H472" s="120" t="s">
        <v>1491</v>
      </c>
      <c r="I472" s="91" t="s">
        <v>2022</v>
      </c>
      <c r="J472" s="130" t="s">
        <v>2023</v>
      </c>
      <c r="K472" s="99" t="s">
        <v>268</v>
      </c>
      <c r="L472" s="109"/>
      <c r="M472" s="109" t="s">
        <v>2019</v>
      </c>
      <c r="N472" s="109">
        <v>2007</v>
      </c>
      <c r="O472" s="109" t="s">
        <v>2020</v>
      </c>
      <c r="P472" s="109" t="s">
        <v>272</v>
      </c>
      <c r="Q472" s="98" t="s">
        <v>121</v>
      </c>
      <c r="R472" s="135">
        <v>39311</v>
      </c>
      <c r="S472" s="109" t="s">
        <v>1983</v>
      </c>
      <c r="T472" s="109" t="s">
        <v>1951</v>
      </c>
      <c r="U472" s="109"/>
      <c r="V472" s="135">
        <v>41897</v>
      </c>
      <c r="W472" s="111" t="s">
        <v>1077</v>
      </c>
      <c r="X472" s="109" t="s">
        <v>2167</v>
      </c>
      <c r="Y472" s="284">
        <v>42359</v>
      </c>
      <c r="Z472" s="211">
        <v>1</v>
      </c>
      <c r="AA472" s="211">
        <v>3</v>
      </c>
      <c r="AB472" s="212">
        <v>1</v>
      </c>
      <c r="AC472" s="212">
        <v>1</v>
      </c>
      <c r="AD472" s="212">
        <v>2</v>
      </c>
      <c r="AE472" s="212">
        <v>3</v>
      </c>
      <c r="AF472" s="336">
        <f t="shared" si="8"/>
        <v>1.8</v>
      </c>
      <c r="AG472" s="212" t="s">
        <v>599</v>
      </c>
      <c r="AH472" s="212" t="s">
        <v>599</v>
      </c>
      <c r="AI472" s="212" t="s">
        <v>2454</v>
      </c>
      <c r="AJ472" s="212" t="s">
        <v>2850</v>
      </c>
      <c r="AK472" s="212" t="s">
        <v>3208</v>
      </c>
      <c r="AL472" s="212" t="s">
        <v>3211</v>
      </c>
      <c r="AM472" s="212"/>
      <c r="AN472" s="212"/>
      <c r="AO472" s="212" t="s">
        <v>2935</v>
      </c>
      <c r="AP472" s="211"/>
      <c r="AQ472" s="211"/>
    </row>
    <row r="473" spans="1:43" s="96" customFormat="1" ht="15" customHeight="1" x14ac:dyDescent="0.25">
      <c r="A473" s="109"/>
      <c r="B473" s="109"/>
      <c r="C473" s="90" t="s">
        <v>2016</v>
      </c>
      <c r="D473" s="90" t="s">
        <v>121</v>
      </c>
      <c r="E473" s="109" t="s">
        <v>2008</v>
      </c>
      <c r="F473" s="119" t="s">
        <v>759</v>
      </c>
      <c r="G473" s="119" t="s">
        <v>758</v>
      </c>
      <c r="H473" s="120" t="s">
        <v>1491</v>
      </c>
      <c r="I473" s="91" t="s">
        <v>2103</v>
      </c>
      <c r="J473" s="109" t="s">
        <v>2104</v>
      </c>
      <c r="K473" s="99" t="s">
        <v>268</v>
      </c>
      <c r="L473" s="109"/>
      <c r="M473" s="109" t="s">
        <v>2005</v>
      </c>
      <c r="N473" s="109">
        <v>2001</v>
      </c>
      <c r="O473" s="109" t="s">
        <v>2006</v>
      </c>
      <c r="P473" s="109" t="s">
        <v>272</v>
      </c>
      <c r="Q473" s="98" t="s">
        <v>121</v>
      </c>
      <c r="R473" s="135">
        <v>38569</v>
      </c>
      <c r="S473" s="109" t="s">
        <v>1983</v>
      </c>
      <c r="T473" s="109" t="s">
        <v>1951</v>
      </c>
      <c r="U473" s="109"/>
      <c r="V473" s="135">
        <v>41897</v>
      </c>
      <c r="W473" s="111" t="s">
        <v>1077</v>
      </c>
      <c r="X473" s="109" t="s">
        <v>2167</v>
      </c>
      <c r="Y473" s="284">
        <v>42359</v>
      </c>
      <c r="Z473" s="211">
        <v>1</v>
      </c>
      <c r="AA473" s="211">
        <v>3</v>
      </c>
      <c r="AB473" s="212">
        <v>1</v>
      </c>
      <c r="AC473" s="212">
        <v>1</v>
      </c>
      <c r="AD473" s="212">
        <v>2</v>
      </c>
      <c r="AE473" s="212">
        <v>3</v>
      </c>
      <c r="AF473" s="336">
        <f t="shared" si="8"/>
        <v>1.8</v>
      </c>
      <c r="AG473" s="212" t="s">
        <v>599</v>
      </c>
      <c r="AH473" s="212" t="s">
        <v>599</v>
      </c>
      <c r="AI473" s="212"/>
      <c r="AJ473" s="212" t="s">
        <v>2853</v>
      </c>
      <c r="AK473" s="212" t="s">
        <v>3208</v>
      </c>
      <c r="AL473" s="212" t="s">
        <v>3211</v>
      </c>
      <c r="AM473" s="212"/>
      <c r="AN473" s="212"/>
      <c r="AO473" s="212" t="s">
        <v>2935</v>
      </c>
      <c r="AP473" s="211"/>
      <c r="AQ473" s="211"/>
    </row>
    <row r="474" spans="1:43" s="96" customFormat="1" ht="15" customHeight="1" x14ac:dyDescent="0.25">
      <c r="A474" s="109"/>
      <c r="B474" s="109"/>
      <c r="C474" s="90" t="s">
        <v>2021</v>
      </c>
      <c r="D474" s="90" t="s">
        <v>121</v>
      </c>
      <c r="E474" s="109" t="s">
        <v>2008</v>
      </c>
      <c r="F474" s="119" t="s">
        <v>759</v>
      </c>
      <c r="G474" s="119" t="s">
        <v>758</v>
      </c>
      <c r="H474" s="120" t="s">
        <v>1491</v>
      </c>
      <c r="I474" s="90" t="s">
        <v>2057</v>
      </c>
      <c r="J474" s="109" t="s">
        <v>2058</v>
      </c>
      <c r="K474" s="99" t="s">
        <v>268</v>
      </c>
      <c r="L474" s="109"/>
      <c r="M474" s="109" t="s">
        <v>2059</v>
      </c>
      <c r="N474" s="109">
        <v>2004</v>
      </c>
      <c r="O474" s="109" t="s">
        <v>2060</v>
      </c>
      <c r="P474" s="109" t="s">
        <v>272</v>
      </c>
      <c r="Q474" s="98" t="s">
        <v>121</v>
      </c>
      <c r="R474" s="135">
        <v>38036</v>
      </c>
      <c r="S474" s="109" t="s">
        <v>1983</v>
      </c>
      <c r="T474" s="109" t="s">
        <v>1951</v>
      </c>
      <c r="U474" s="109"/>
      <c r="V474" s="135">
        <v>41897</v>
      </c>
      <c r="W474" s="111" t="s">
        <v>1077</v>
      </c>
      <c r="X474" s="109" t="s">
        <v>2167</v>
      </c>
      <c r="Y474" s="284">
        <v>42359</v>
      </c>
      <c r="Z474" s="211">
        <v>1</v>
      </c>
      <c r="AA474" s="211">
        <v>3</v>
      </c>
      <c r="AB474" s="212">
        <v>1</v>
      </c>
      <c r="AC474" s="212">
        <v>1</v>
      </c>
      <c r="AD474" s="212">
        <v>2</v>
      </c>
      <c r="AE474" s="212">
        <v>3</v>
      </c>
      <c r="AF474" s="336">
        <f t="shared" si="8"/>
        <v>1.8</v>
      </c>
      <c r="AG474" s="212" t="s">
        <v>599</v>
      </c>
      <c r="AH474" s="212" t="s">
        <v>599</v>
      </c>
      <c r="AI474" s="212"/>
      <c r="AJ474" s="212" t="s">
        <v>2853</v>
      </c>
      <c r="AK474" s="212" t="s">
        <v>3208</v>
      </c>
      <c r="AL474" s="212" t="s">
        <v>3211</v>
      </c>
      <c r="AM474" s="212"/>
      <c r="AN474" s="212"/>
      <c r="AO474" s="212" t="s">
        <v>2935</v>
      </c>
      <c r="AP474" s="211"/>
      <c r="AQ474" s="211"/>
    </row>
    <row r="475" spans="1:43" s="96" customFormat="1" ht="15" customHeight="1" x14ac:dyDescent="0.25">
      <c r="A475" s="109"/>
      <c r="B475" s="109"/>
      <c r="C475" s="90" t="s">
        <v>2029</v>
      </c>
      <c r="D475" s="90" t="s">
        <v>121</v>
      </c>
      <c r="E475" s="109" t="s">
        <v>2008</v>
      </c>
      <c r="F475" s="119" t="s">
        <v>759</v>
      </c>
      <c r="G475" s="119" t="s">
        <v>758</v>
      </c>
      <c r="H475" s="120" t="s">
        <v>1491</v>
      </c>
      <c r="I475" s="91" t="s">
        <v>2025</v>
      </c>
      <c r="J475" s="109" t="s">
        <v>2026</v>
      </c>
      <c r="K475" s="99" t="s">
        <v>268</v>
      </c>
      <c r="L475" s="109"/>
      <c r="M475" s="109" t="s">
        <v>2027</v>
      </c>
      <c r="N475" s="109">
        <v>1995</v>
      </c>
      <c r="O475" s="109" t="s">
        <v>2028</v>
      </c>
      <c r="P475" s="109" t="s">
        <v>272</v>
      </c>
      <c r="Q475" s="98" t="s">
        <v>121</v>
      </c>
      <c r="R475" s="135">
        <v>39353</v>
      </c>
      <c r="S475" s="109" t="s">
        <v>1983</v>
      </c>
      <c r="T475" s="109" t="s">
        <v>1951</v>
      </c>
      <c r="U475" s="109"/>
      <c r="V475" s="135">
        <v>41897</v>
      </c>
      <c r="W475" s="111" t="s">
        <v>1077</v>
      </c>
      <c r="X475" s="109" t="s">
        <v>2167</v>
      </c>
      <c r="Y475" s="284">
        <v>42359</v>
      </c>
      <c r="Z475" s="211">
        <v>1</v>
      </c>
      <c r="AA475" s="211">
        <v>3</v>
      </c>
      <c r="AB475" s="212">
        <v>1</v>
      </c>
      <c r="AC475" s="212">
        <v>1</v>
      </c>
      <c r="AD475" s="212">
        <v>2</v>
      </c>
      <c r="AE475" s="212">
        <v>3</v>
      </c>
      <c r="AF475" s="336">
        <f t="shared" si="8"/>
        <v>1.8</v>
      </c>
      <c r="AG475" s="212" t="s">
        <v>599</v>
      </c>
      <c r="AH475" s="212" t="s">
        <v>599</v>
      </c>
      <c r="AI475" s="212" t="s">
        <v>2454</v>
      </c>
      <c r="AJ475" s="212" t="s">
        <v>2852</v>
      </c>
      <c r="AK475" s="212" t="s">
        <v>3208</v>
      </c>
      <c r="AL475" s="212" t="s">
        <v>3211</v>
      </c>
      <c r="AM475" s="212"/>
      <c r="AN475" s="212"/>
      <c r="AO475" s="212" t="s">
        <v>2935</v>
      </c>
      <c r="AP475" s="211"/>
      <c r="AQ475" s="211"/>
    </row>
    <row r="476" spans="1:43" s="96" customFormat="1" ht="15" customHeight="1" x14ac:dyDescent="0.25">
      <c r="A476" s="109"/>
      <c r="B476" s="109"/>
      <c r="C476" s="90" t="s">
        <v>2033</v>
      </c>
      <c r="D476" s="90" t="s">
        <v>121</v>
      </c>
      <c r="E476" s="109" t="s">
        <v>2008</v>
      </c>
      <c r="F476" s="119" t="s">
        <v>759</v>
      </c>
      <c r="G476" s="119" t="s">
        <v>758</v>
      </c>
      <c r="H476" s="120" t="s">
        <v>1491</v>
      </c>
      <c r="I476" s="91" t="s">
        <v>2030</v>
      </c>
      <c r="J476" s="109" t="s">
        <v>2031</v>
      </c>
      <c r="K476" s="99" t="s">
        <v>268</v>
      </c>
      <c r="L476" s="109"/>
      <c r="M476" s="109" t="s">
        <v>2032</v>
      </c>
      <c r="N476" s="109">
        <v>1994</v>
      </c>
      <c r="O476" s="109" t="s">
        <v>2028</v>
      </c>
      <c r="P476" s="109" t="s">
        <v>272</v>
      </c>
      <c r="Q476" s="98" t="s">
        <v>121</v>
      </c>
      <c r="R476" s="135">
        <v>39400</v>
      </c>
      <c r="S476" s="109" t="s">
        <v>1983</v>
      </c>
      <c r="T476" s="109" t="s">
        <v>1951</v>
      </c>
      <c r="U476" s="109"/>
      <c r="V476" s="135">
        <v>41897</v>
      </c>
      <c r="W476" s="111" t="s">
        <v>1077</v>
      </c>
      <c r="X476" s="109" t="s">
        <v>2167</v>
      </c>
      <c r="Y476" s="284">
        <v>42359</v>
      </c>
      <c r="Z476" s="211">
        <v>1</v>
      </c>
      <c r="AA476" s="211">
        <v>3</v>
      </c>
      <c r="AB476" s="212">
        <v>1</v>
      </c>
      <c r="AC476" s="212">
        <v>1</v>
      </c>
      <c r="AD476" s="212">
        <v>2</v>
      </c>
      <c r="AE476" s="212">
        <v>3</v>
      </c>
      <c r="AF476" s="336">
        <f t="shared" si="8"/>
        <v>1.8</v>
      </c>
      <c r="AG476" s="212" t="s">
        <v>599</v>
      </c>
      <c r="AH476" s="212" t="s">
        <v>599</v>
      </c>
      <c r="AI476" s="212" t="s">
        <v>2454</v>
      </c>
      <c r="AJ476" s="212" t="s">
        <v>2852</v>
      </c>
      <c r="AK476" s="212" t="s">
        <v>3208</v>
      </c>
      <c r="AL476" s="212" t="s">
        <v>3211</v>
      </c>
      <c r="AM476" s="212"/>
      <c r="AN476" s="212"/>
      <c r="AO476" s="212" t="s">
        <v>2935</v>
      </c>
      <c r="AP476" s="211"/>
      <c r="AQ476" s="211"/>
    </row>
    <row r="477" spans="1:43" s="96" customFormat="1" ht="15" customHeight="1" x14ac:dyDescent="0.25">
      <c r="A477" s="109"/>
      <c r="B477" s="109"/>
      <c r="C477" s="90" t="s">
        <v>2037</v>
      </c>
      <c r="D477" s="90" t="s">
        <v>121</v>
      </c>
      <c r="E477" s="109" t="s">
        <v>2008</v>
      </c>
      <c r="F477" s="119" t="s">
        <v>759</v>
      </c>
      <c r="G477" s="119" t="s">
        <v>758</v>
      </c>
      <c r="H477" s="120" t="s">
        <v>1491</v>
      </c>
      <c r="I477" s="91" t="s">
        <v>2091</v>
      </c>
      <c r="J477" s="109" t="s">
        <v>2092</v>
      </c>
      <c r="K477" s="99" t="s">
        <v>268</v>
      </c>
      <c r="L477" s="109"/>
      <c r="M477" s="109" t="s">
        <v>2089</v>
      </c>
      <c r="N477" s="109">
        <v>1993</v>
      </c>
      <c r="O477" s="109" t="s">
        <v>2028</v>
      </c>
      <c r="P477" s="109" t="s">
        <v>272</v>
      </c>
      <c r="Q477" s="98" t="s">
        <v>121</v>
      </c>
      <c r="R477" s="135">
        <v>39364</v>
      </c>
      <c r="S477" s="109" t="s">
        <v>1983</v>
      </c>
      <c r="T477" s="109" t="s">
        <v>1951</v>
      </c>
      <c r="U477" s="109"/>
      <c r="V477" s="135">
        <v>41897</v>
      </c>
      <c r="W477" s="111" t="s">
        <v>1077</v>
      </c>
      <c r="X477" s="109" t="s">
        <v>2167</v>
      </c>
      <c r="Y477" s="284">
        <v>42359</v>
      </c>
      <c r="Z477" s="211">
        <v>1</v>
      </c>
      <c r="AA477" s="211">
        <v>3</v>
      </c>
      <c r="AB477" s="212">
        <v>1</v>
      </c>
      <c r="AC477" s="212">
        <v>1</v>
      </c>
      <c r="AD477" s="212">
        <v>2</v>
      </c>
      <c r="AE477" s="212">
        <v>3</v>
      </c>
      <c r="AF477" s="336">
        <f t="shared" si="8"/>
        <v>1.8</v>
      </c>
      <c r="AG477" s="212" t="s">
        <v>599</v>
      </c>
      <c r="AH477" s="212" t="s">
        <v>599</v>
      </c>
      <c r="AI477" s="212" t="s">
        <v>2454</v>
      </c>
      <c r="AJ477" s="212" t="s">
        <v>2852</v>
      </c>
      <c r="AK477" s="212" t="s">
        <v>3208</v>
      </c>
      <c r="AL477" s="212" t="s">
        <v>3211</v>
      </c>
      <c r="AM477" s="212"/>
      <c r="AN477" s="212"/>
      <c r="AO477" s="212" t="s">
        <v>2935</v>
      </c>
      <c r="AP477" s="211"/>
      <c r="AQ477" s="211"/>
    </row>
    <row r="478" spans="1:43" s="96" customFormat="1" ht="15" customHeight="1" x14ac:dyDescent="0.25">
      <c r="A478" s="109"/>
      <c r="B478" s="109"/>
      <c r="C478" s="90" t="s">
        <v>2041</v>
      </c>
      <c r="D478" s="90" t="s">
        <v>121</v>
      </c>
      <c r="E478" s="109" t="s">
        <v>2008</v>
      </c>
      <c r="F478" s="119" t="s">
        <v>759</v>
      </c>
      <c r="G478" s="119" t="s">
        <v>758</v>
      </c>
      <c r="H478" s="120" t="s">
        <v>1491</v>
      </c>
      <c r="I478" s="90" t="s">
        <v>2034</v>
      </c>
      <c r="J478" s="109" t="s">
        <v>2035</v>
      </c>
      <c r="K478" s="99" t="s">
        <v>268</v>
      </c>
      <c r="L478" s="109"/>
      <c r="M478" s="109" t="s">
        <v>2036</v>
      </c>
      <c r="N478" s="109">
        <v>1997</v>
      </c>
      <c r="O478" s="109" t="s">
        <v>2028</v>
      </c>
      <c r="P478" s="109" t="s">
        <v>272</v>
      </c>
      <c r="Q478" s="98" t="s">
        <v>121</v>
      </c>
      <c r="R478" s="135">
        <v>39367</v>
      </c>
      <c r="S478" s="109" t="s">
        <v>1983</v>
      </c>
      <c r="T478" s="109" t="s">
        <v>1951</v>
      </c>
      <c r="U478" s="109"/>
      <c r="V478" s="135">
        <v>41897</v>
      </c>
      <c r="W478" s="111" t="s">
        <v>1077</v>
      </c>
      <c r="X478" s="109" t="s">
        <v>2167</v>
      </c>
      <c r="Y478" s="284">
        <v>42359</v>
      </c>
      <c r="Z478" s="211">
        <v>1</v>
      </c>
      <c r="AA478" s="211">
        <v>3</v>
      </c>
      <c r="AB478" s="212">
        <v>1</v>
      </c>
      <c r="AC478" s="212">
        <v>1</v>
      </c>
      <c r="AD478" s="212">
        <v>2</v>
      </c>
      <c r="AE478" s="212">
        <v>3</v>
      </c>
      <c r="AF478" s="336">
        <f t="shared" si="8"/>
        <v>1.8</v>
      </c>
      <c r="AG478" s="212" t="s">
        <v>599</v>
      </c>
      <c r="AH478" s="212" t="s">
        <v>599</v>
      </c>
      <c r="AI478" s="212" t="s">
        <v>2454</v>
      </c>
      <c r="AJ478" s="212" t="s">
        <v>2852</v>
      </c>
      <c r="AK478" s="212" t="s">
        <v>3208</v>
      </c>
      <c r="AL478" s="212" t="s">
        <v>3211</v>
      </c>
      <c r="AM478" s="212"/>
      <c r="AN478" s="212"/>
      <c r="AO478" s="212" t="s">
        <v>2935</v>
      </c>
      <c r="AP478" s="211"/>
      <c r="AQ478" s="211"/>
    </row>
    <row r="479" spans="1:43" s="96" customFormat="1" ht="15" customHeight="1" x14ac:dyDescent="0.25">
      <c r="A479" s="109"/>
      <c r="B479" s="109"/>
      <c r="C479" s="90" t="s">
        <v>2045</v>
      </c>
      <c r="D479" s="90" t="s">
        <v>121</v>
      </c>
      <c r="E479" s="109" t="s">
        <v>2008</v>
      </c>
      <c r="F479" s="119" t="s">
        <v>759</v>
      </c>
      <c r="G479" s="119" t="s">
        <v>758</v>
      </c>
      <c r="H479" s="120" t="s">
        <v>1491</v>
      </c>
      <c r="I479" s="91" t="s">
        <v>2038</v>
      </c>
      <c r="J479" s="109" t="s">
        <v>2039</v>
      </c>
      <c r="K479" s="99" t="s">
        <v>268</v>
      </c>
      <c r="L479" s="109"/>
      <c r="M479" s="109" t="s">
        <v>2040</v>
      </c>
      <c r="N479" s="109">
        <v>1995</v>
      </c>
      <c r="O479" s="109" t="s">
        <v>2028</v>
      </c>
      <c r="P479" s="109" t="s">
        <v>272</v>
      </c>
      <c r="Q479" s="98" t="s">
        <v>121</v>
      </c>
      <c r="R479" s="135">
        <v>39353</v>
      </c>
      <c r="S479" s="109" t="s">
        <v>1983</v>
      </c>
      <c r="T479" s="118" t="s">
        <v>1951</v>
      </c>
      <c r="U479" s="109"/>
      <c r="V479" s="135">
        <v>41897</v>
      </c>
      <c r="W479" s="111" t="s">
        <v>1077</v>
      </c>
      <c r="X479" s="109" t="s">
        <v>2167</v>
      </c>
      <c r="Y479" s="284">
        <v>42359</v>
      </c>
      <c r="Z479" s="211">
        <v>1</v>
      </c>
      <c r="AA479" s="211">
        <v>3</v>
      </c>
      <c r="AB479" s="212">
        <v>1</v>
      </c>
      <c r="AC479" s="212">
        <v>1</v>
      </c>
      <c r="AD479" s="212">
        <v>2</v>
      </c>
      <c r="AE479" s="212">
        <v>3</v>
      </c>
      <c r="AF479" s="336">
        <f t="shared" si="8"/>
        <v>1.8</v>
      </c>
      <c r="AG479" s="212" t="s">
        <v>599</v>
      </c>
      <c r="AH479" s="212" t="s">
        <v>599</v>
      </c>
      <c r="AI479" s="212" t="s">
        <v>2454</v>
      </c>
      <c r="AJ479" s="212" t="s">
        <v>2852</v>
      </c>
      <c r="AK479" s="212" t="s">
        <v>3208</v>
      </c>
      <c r="AL479" s="212" t="s">
        <v>3211</v>
      </c>
      <c r="AM479" s="212"/>
      <c r="AN479" s="212"/>
      <c r="AO479" s="212" t="s">
        <v>2935</v>
      </c>
      <c r="AP479" s="211"/>
      <c r="AQ479" s="211"/>
    </row>
    <row r="480" spans="1:43" s="96" customFormat="1" ht="15" customHeight="1" x14ac:dyDescent="0.25">
      <c r="A480" s="109"/>
      <c r="B480" s="109"/>
      <c r="C480" s="90" t="s">
        <v>2049</v>
      </c>
      <c r="D480" s="90" t="s">
        <v>121</v>
      </c>
      <c r="E480" s="109" t="s">
        <v>2008</v>
      </c>
      <c r="F480" s="119" t="s">
        <v>759</v>
      </c>
      <c r="G480" s="119" t="s">
        <v>758</v>
      </c>
      <c r="H480" s="120" t="s">
        <v>1491</v>
      </c>
      <c r="I480" s="91" t="s">
        <v>2042</v>
      </c>
      <c r="J480" s="109" t="s">
        <v>2043</v>
      </c>
      <c r="K480" s="99" t="s">
        <v>268</v>
      </c>
      <c r="L480" s="109"/>
      <c r="M480" s="109" t="s">
        <v>2044</v>
      </c>
      <c r="N480" s="109">
        <v>1993</v>
      </c>
      <c r="O480" s="109" t="s">
        <v>2028</v>
      </c>
      <c r="P480" s="109" t="s">
        <v>272</v>
      </c>
      <c r="Q480" s="98" t="s">
        <v>121</v>
      </c>
      <c r="R480" s="135">
        <v>39367</v>
      </c>
      <c r="S480" s="109" t="s">
        <v>1983</v>
      </c>
      <c r="T480" s="109" t="s">
        <v>1951</v>
      </c>
      <c r="U480" s="109"/>
      <c r="V480" s="135">
        <v>41897</v>
      </c>
      <c r="W480" s="111" t="s">
        <v>1077</v>
      </c>
      <c r="X480" s="109" t="s">
        <v>2167</v>
      </c>
      <c r="Y480" s="284">
        <v>42359</v>
      </c>
      <c r="Z480" s="211">
        <v>1</v>
      </c>
      <c r="AA480" s="211">
        <v>3</v>
      </c>
      <c r="AB480" s="212">
        <v>1</v>
      </c>
      <c r="AC480" s="212">
        <v>1</v>
      </c>
      <c r="AD480" s="212">
        <v>2</v>
      </c>
      <c r="AE480" s="212">
        <v>3</v>
      </c>
      <c r="AF480" s="336">
        <f t="shared" si="8"/>
        <v>1.8</v>
      </c>
      <c r="AG480" s="212" t="s">
        <v>599</v>
      </c>
      <c r="AH480" s="212" t="s">
        <v>599</v>
      </c>
      <c r="AI480" s="212" t="s">
        <v>2454</v>
      </c>
      <c r="AJ480" s="212" t="s">
        <v>2852</v>
      </c>
      <c r="AK480" s="212" t="s">
        <v>3208</v>
      </c>
      <c r="AL480" s="212" t="s">
        <v>3211</v>
      </c>
      <c r="AM480" s="212"/>
      <c r="AN480" s="212"/>
      <c r="AO480" s="212" t="s">
        <v>2935</v>
      </c>
      <c r="AP480" s="211"/>
      <c r="AQ480" s="211"/>
    </row>
    <row r="481" spans="1:43" s="96" customFormat="1" ht="15" customHeight="1" x14ac:dyDescent="0.25">
      <c r="A481" s="109"/>
      <c r="B481" s="109"/>
      <c r="C481" s="90" t="s">
        <v>2053</v>
      </c>
      <c r="D481" s="90" t="s">
        <v>121</v>
      </c>
      <c r="E481" s="109" t="s">
        <v>2008</v>
      </c>
      <c r="F481" s="119" t="s">
        <v>759</v>
      </c>
      <c r="G481" s="119" t="s">
        <v>758</v>
      </c>
      <c r="H481" s="120" t="s">
        <v>1491</v>
      </c>
      <c r="I481" s="90" t="s">
        <v>2046</v>
      </c>
      <c r="J481" s="109" t="s">
        <v>2047</v>
      </c>
      <c r="K481" s="99" t="s">
        <v>268</v>
      </c>
      <c r="L481" s="109"/>
      <c r="M481" s="109" t="s">
        <v>2048</v>
      </c>
      <c r="N481" s="109">
        <v>1996</v>
      </c>
      <c r="O481" s="109" t="s">
        <v>2028</v>
      </c>
      <c r="P481" s="109" t="s">
        <v>272</v>
      </c>
      <c r="Q481" s="98" t="s">
        <v>121</v>
      </c>
      <c r="R481" s="135">
        <v>38274</v>
      </c>
      <c r="S481" s="109" t="s">
        <v>1983</v>
      </c>
      <c r="T481" s="109" t="s">
        <v>1951</v>
      </c>
      <c r="U481" s="109"/>
      <c r="V481" s="135">
        <v>41897</v>
      </c>
      <c r="W481" s="111" t="s">
        <v>1077</v>
      </c>
      <c r="X481" s="109" t="s">
        <v>2167</v>
      </c>
      <c r="Y481" s="284">
        <v>42359</v>
      </c>
      <c r="Z481" s="211">
        <v>1</v>
      </c>
      <c r="AA481" s="211">
        <v>3</v>
      </c>
      <c r="AB481" s="212">
        <v>1</v>
      </c>
      <c r="AC481" s="212">
        <v>1</v>
      </c>
      <c r="AD481" s="212">
        <v>2</v>
      </c>
      <c r="AE481" s="212">
        <v>3</v>
      </c>
      <c r="AF481" s="336">
        <f t="shared" si="8"/>
        <v>1.8</v>
      </c>
      <c r="AG481" s="212" t="s">
        <v>599</v>
      </c>
      <c r="AH481" s="212" t="s">
        <v>599</v>
      </c>
      <c r="AI481" s="212" t="s">
        <v>2454</v>
      </c>
      <c r="AJ481" s="212" t="s">
        <v>2852</v>
      </c>
      <c r="AK481" s="212" t="s">
        <v>3208</v>
      </c>
      <c r="AL481" s="212" t="s">
        <v>3211</v>
      </c>
      <c r="AM481" s="212"/>
      <c r="AN481" s="212"/>
      <c r="AO481" s="212" t="s">
        <v>2935</v>
      </c>
      <c r="AP481" s="211"/>
      <c r="AQ481" s="211"/>
    </row>
    <row r="482" spans="1:43" s="96" customFormat="1" ht="15" customHeight="1" x14ac:dyDescent="0.25">
      <c r="A482" s="109"/>
      <c r="B482" s="109"/>
      <c r="C482" s="90" t="s">
        <v>2061</v>
      </c>
      <c r="D482" s="90" t="s">
        <v>121</v>
      </c>
      <c r="E482" s="109" t="s">
        <v>2008</v>
      </c>
      <c r="F482" s="119" t="s">
        <v>759</v>
      </c>
      <c r="G482" s="119" t="s">
        <v>758</v>
      </c>
      <c r="H482" s="120" t="s">
        <v>1491</v>
      </c>
      <c r="I482" s="90" t="s">
        <v>2012</v>
      </c>
      <c r="J482" s="130" t="s">
        <v>2013</v>
      </c>
      <c r="K482" s="99" t="s">
        <v>268</v>
      </c>
      <c r="L482" s="109"/>
      <c r="M482" s="109" t="s">
        <v>2014</v>
      </c>
      <c r="N482" s="109">
        <v>2003</v>
      </c>
      <c r="O482" s="109" t="s">
        <v>2015</v>
      </c>
      <c r="P482" s="109" t="s">
        <v>272</v>
      </c>
      <c r="Q482" s="98" t="s">
        <v>121</v>
      </c>
      <c r="R482" s="135">
        <v>39177</v>
      </c>
      <c r="S482" s="109" t="s">
        <v>1983</v>
      </c>
      <c r="T482" s="109" t="s">
        <v>1951</v>
      </c>
      <c r="U482" s="109"/>
      <c r="V482" s="135">
        <v>41897</v>
      </c>
      <c r="W482" s="111" t="s">
        <v>1077</v>
      </c>
      <c r="X482" s="109" t="s">
        <v>2167</v>
      </c>
      <c r="Y482" s="284">
        <v>42359</v>
      </c>
      <c r="Z482" s="211">
        <v>1</v>
      </c>
      <c r="AA482" s="211">
        <v>3</v>
      </c>
      <c r="AB482" s="212">
        <v>1</v>
      </c>
      <c r="AC482" s="212">
        <v>1</v>
      </c>
      <c r="AD482" s="212">
        <v>2</v>
      </c>
      <c r="AE482" s="212">
        <v>3</v>
      </c>
      <c r="AF482" s="336">
        <f t="shared" si="8"/>
        <v>1.8</v>
      </c>
      <c r="AG482" s="212" t="s">
        <v>599</v>
      </c>
      <c r="AH482" s="212" t="s">
        <v>599</v>
      </c>
      <c r="AI482" s="212" t="s">
        <v>2454</v>
      </c>
      <c r="AJ482" s="212" t="s">
        <v>2852</v>
      </c>
      <c r="AK482" s="212" t="s">
        <v>3208</v>
      </c>
      <c r="AL482" s="212" t="s">
        <v>3211</v>
      </c>
      <c r="AM482" s="212"/>
      <c r="AN482" s="212"/>
      <c r="AO482" s="212" t="s">
        <v>2935</v>
      </c>
      <c r="AP482" s="211"/>
      <c r="AQ482" s="211"/>
    </row>
    <row r="483" spans="1:43" s="96" customFormat="1" ht="15" customHeight="1" x14ac:dyDescent="0.25">
      <c r="A483" s="109"/>
      <c r="B483" s="109"/>
      <c r="C483" s="90" t="s">
        <v>2071</v>
      </c>
      <c r="D483" s="90" t="s">
        <v>121</v>
      </c>
      <c r="E483" s="109" t="s">
        <v>2008</v>
      </c>
      <c r="F483" s="119" t="s">
        <v>759</v>
      </c>
      <c r="G483" s="119" t="s">
        <v>758</v>
      </c>
      <c r="H483" s="120" t="s">
        <v>1491</v>
      </c>
      <c r="I483" s="90" t="s">
        <v>2054</v>
      </c>
      <c r="J483" s="109" t="s">
        <v>2055</v>
      </c>
      <c r="K483" s="99" t="s">
        <v>268</v>
      </c>
      <c r="L483" s="109"/>
      <c r="M483" s="109" t="s">
        <v>2052</v>
      </c>
      <c r="N483" s="109">
        <v>1991</v>
      </c>
      <c r="O483" s="109" t="s">
        <v>1949</v>
      </c>
      <c r="P483" s="109" t="s">
        <v>272</v>
      </c>
      <c r="Q483" s="98" t="s">
        <v>121</v>
      </c>
      <c r="R483" s="135">
        <v>39576</v>
      </c>
      <c r="S483" s="109" t="s">
        <v>1983</v>
      </c>
      <c r="T483" s="109" t="s">
        <v>1951</v>
      </c>
      <c r="U483" s="109"/>
      <c r="V483" s="135">
        <v>41897</v>
      </c>
      <c r="W483" s="111" t="s">
        <v>1077</v>
      </c>
      <c r="X483" s="109" t="s">
        <v>2167</v>
      </c>
      <c r="Y483" s="284">
        <v>42359</v>
      </c>
      <c r="Z483" s="211">
        <v>1</v>
      </c>
      <c r="AA483" s="211">
        <v>3</v>
      </c>
      <c r="AB483" s="212">
        <v>1</v>
      </c>
      <c r="AC483" s="212">
        <v>1</v>
      </c>
      <c r="AD483" s="212">
        <v>2</v>
      </c>
      <c r="AE483" s="212">
        <v>3</v>
      </c>
      <c r="AF483" s="336">
        <f t="shared" si="8"/>
        <v>1.8</v>
      </c>
      <c r="AG483" s="212" t="s">
        <v>599</v>
      </c>
      <c r="AH483" s="212" t="s">
        <v>599</v>
      </c>
      <c r="AI483" s="212" t="s">
        <v>2454</v>
      </c>
      <c r="AJ483" s="212" t="s">
        <v>2852</v>
      </c>
      <c r="AK483" s="212" t="s">
        <v>3208</v>
      </c>
      <c r="AL483" s="212" t="s">
        <v>3211</v>
      </c>
      <c r="AM483" s="212"/>
      <c r="AN483" s="212"/>
      <c r="AO483" s="212" t="s">
        <v>2935</v>
      </c>
      <c r="AP483" s="211"/>
      <c r="AQ483" s="211"/>
    </row>
    <row r="484" spans="1:43" s="96" customFormat="1" ht="15" customHeight="1" x14ac:dyDescent="0.25">
      <c r="A484" s="109"/>
      <c r="B484" s="109"/>
      <c r="C484" s="90" t="s">
        <v>2074</v>
      </c>
      <c r="D484" s="90" t="s">
        <v>121</v>
      </c>
      <c r="E484" s="109" t="s">
        <v>2008</v>
      </c>
      <c r="F484" s="119" t="s">
        <v>759</v>
      </c>
      <c r="G484" s="119" t="s">
        <v>758</v>
      </c>
      <c r="H484" s="120" t="s">
        <v>1491</v>
      </c>
      <c r="I484" s="91" t="s">
        <v>2009</v>
      </c>
      <c r="J484" s="109" t="s">
        <v>2010</v>
      </c>
      <c r="K484" s="99" t="s">
        <v>268</v>
      </c>
      <c r="L484" s="109"/>
      <c r="M484" s="109" t="s">
        <v>2005</v>
      </c>
      <c r="N484" s="109">
        <v>2001</v>
      </c>
      <c r="O484" s="109" t="s">
        <v>2006</v>
      </c>
      <c r="P484" s="109" t="s">
        <v>272</v>
      </c>
      <c r="Q484" s="98" t="s">
        <v>121</v>
      </c>
      <c r="R484" s="135">
        <v>38569</v>
      </c>
      <c r="S484" s="109" t="s">
        <v>1983</v>
      </c>
      <c r="T484" s="109" t="s">
        <v>1951</v>
      </c>
      <c r="U484" s="109"/>
      <c r="V484" s="135">
        <v>41897</v>
      </c>
      <c r="W484" s="111" t="s">
        <v>1077</v>
      </c>
      <c r="X484" s="109" t="s">
        <v>2167</v>
      </c>
      <c r="Y484" s="284">
        <v>42359</v>
      </c>
      <c r="Z484" s="211">
        <v>1</v>
      </c>
      <c r="AA484" s="211">
        <v>3</v>
      </c>
      <c r="AB484" s="212">
        <v>1</v>
      </c>
      <c r="AC484" s="212">
        <v>1</v>
      </c>
      <c r="AD484" s="212">
        <v>2</v>
      </c>
      <c r="AE484" s="212">
        <v>3</v>
      </c>
      <c r="AF484" s="336">
        <f t="shared" si="8"/>
        <v>1.8</v>
      </c>
      <c r="AG484" s="212" t="s">
        <v>599</v>
      </c>
      <c r="AH484" s="212" t="s">
        <v>599</v>
      </c>
      <c r="AI484" s="212" t="s">
        <v>2454</v>
      </c>
      <c r="AJ484" s="212" t="s">
        <v>2853</v>
      </c>
      <c r="AK484" s="212" t="s">
        <v>3208</v>
      </c>
      <c r="AL484" s="212" t="s">
        <v>3211</v>
      </c>
      <c r="AM484" s="212"/>
      <c r="AN484" s="212"/>
      <c r="AO484" s="212" t="s">
        <v>2935</v>
      </c>
      <c r="AP484" s="211"/>
      <c r="AQ484" s="211"/>
    </row>
    <row r="485" spans="1:43" s="96" customFormat="1" ht="15" customHeight="1" x14ac:dyDescent="0.25">
      <c r="A485" s="109"/>
      <c r="B485" s="109"/>
      <c r="C485" s="109" t="s">
        <v>2080</v>
      </c>
      <c r="D485" s="109" t="s">
        <v>121</v>
      </c>
      <c r="E485" s="109" t="s">
        <v>2008</v>
      </c>
      <c r="F485" s="110" t="s">
        <v>759</v>
      </c>
      <c r="G485" s="110" t="s">
        <v>758</v>
      </c>
      <c r="H485" s="302" t="s">
        <v>1491</v>
      </c>
      <c r="I485" s="109" t="s">
        <v>2097</v>
      </c>
      <c r="J485" s="109" t="s">
        <v>2098</v>
      </c>
      <c r="K485" s="100" t="s">
        <v>268</v>
      </c>
      <c r="L485" s="109"/>
      <c r="M485" s="109" t="s">
        <v>2059</v>
      </c>
      <c r="N485" s="109">
        <v>2004</v>
      </c>
      <c r="O485" s="109" t="s">
        <v>2060</v>
      </c>
      <c r="P485" s="109" t="s">
        <v>272</v>
      </c>
      <c r="Q485" s="303" t="s">
        <v>121</v>
      </c>
      <c r="R485" s="135">
        <v>38036</v>
      </c>
      <c r="S485" s="109" t="s">
        <v>1983</v>
      </c>
      <c r="T485" s="109" t="s">
        <v>1951</v>
      </c>
      <c r="U485" s="109"/>
      <c r="V485" s="135">
        <v>41897</v>
      </c>
      <c r="W485" s="304" t="s">
        <v>1077</v>
      </c>
      <c r="X485" s="109" t="s">
        <v>2167</v>
      </c>
      <c r="Y485" s="284">
        <v>42359</v>
      </c>
      <c r="Z485" s="211">
        <v>1</v>
      </c>
      <c r="AA485" s="211">
        <v>3</v>
      </c>
      <c r="AB485" s="212">
        <v>1</v>
      </c>
      <c r="AC485" s="212">
        <v>1</v>
      </c>
      <c r="AD485" s="212">
        <v>2</v>
      </c>
      <c r="AE485" s="212">
        <v>3</v>
      </c>
      <c r="AF485" s="336">
        <f t="shared" si="8"/>
        <v>1.8</v>
      </c>
      <c r="AG485" s="212" t="s">
        <v>599</v>
      </c>
      <c r="AH485" s="212" t="s">
        <v>599</v>
      </c>
      <c r="AI485" s="212" t="s">
        <v>2454</v>
      </c>
      <c r="AJ485" s="212" t="s">
        <v>2850</v>
      </c>
      <c r="AK485" s="212" t="s">
        <v>3208</v>
      </c>
      <c r="AL485" s="212" t="s">
        <v>3211</v>
      </c>
      <c r="AM485" s="212"/>
      <c r="AN485" s="212"/>
      <c r="AO485" s="212" t="s">
        <v>2935</v>
      </c>
      <c r="AP485" s="211"/>
      <c r="AQ485" s="211"/>
    </row>
    <row r="486" spans="1:43" s="96" customFormat="1" ht="15" customHeight="1" x14ac:dyDescent="0.25">
      <c r="A486" s="109"/>
      <c r="B486" s="109"/>
      <c r="C486" s="109" t="s">
        <v>2083</v>
      </c>
      <c r="D486" s="109" t="s">
        <v>121</v>
      </c>
      <c r="E486" s="109" t="s">
        <v>2008</v>
      </c>
      <c r="F486" s="110" t="s">
        <v>759</v>
      </c>
      <c r="G486" s="110" t="s">
        <v>758</v>
      </c>
      <c r="H486" s="302" t="s">
        <v>1491</v>
      </c>
      <c r="I486" s="109" t="s">
        <v>2094</v>
      </c>
      <c r="J486" s="109" t="s">
        <v>2095</v>
      </c>
      <c r="K486" s="100" t="s">
        <v>268</v>
      </c>
      <c r="L486" s="109"/>
      <c r="M486" s="109" t="s">
        <v>2064</v>
      </c>
      <c r="N486" s="109">
        <v>2005</v>
      </c>
      <c r="O486" s="109" t="s">
        <v>2065</v>
      </c>
      <c r="P486" s="109" t="s">
        <v>272</v>
      </c>
      <c r="Q486" s="303" t="s">
        <v>121</v>
      </c>
      <c r="R486" s="135">
        <v>38353</v>
      </c>
      <c r="S486" s="109" t="s">
        <v>1983</v>
      </c>
      <c r="T486" s="109" t="s">
        <v>1951</v>
      </c>
      <c r="U486" s="109"/>
      <c r="V486" s="135">
        <v>41897</v>
      </c>
      <c r="W486" s="304" t="s">
        <v>1077</v>
      </c>
      <c r="X486" s="109" t="s">
        <v>2167</v>
      </c>
      <c r="Y486" s="284">
        <v>42359</v>
      </c>
      <c r="Z486" s="211">
        <v>1</v>
      </c>
      <c r="AA486" s="211">
        <v>3</v>
      </c>
      <c r="AB486" s="212">
        <v>1</v>
      </c>
      <c r="AC486" s="212">
        <v>1</v>
      </c>
      <c r="AD486" s="212">
        <v>2</v>
      </c>
      <c r="AE486" s="212">
        <v>3</v>
      </c>
      <c r="AF486" s="336">
        <f t="shared" si="8"/>
        <v>1.8</v>
      </c>
      <c r="AG486" s="212" t="s">
        <v>599</v>
      </c>
      <c r="AH486" s="212" t="s">
        <v>599</v>
      </c>
      <c r="AI486" s="212" t="s">
        <v>2454</v>
      </c>
      <c r="AJ486" s="212" t="s">
        <v>2854</v>
      </c>
      <c r="AK486" s="212" t="s">
        <v>3208</v>
      </c>
      <c r="AL486" s="212" t="s">
        <v>3211</v>
      </c>
      <c r="AM486" s="212"/>
      <c r="AN486" s="212"/>
      <c r="AO486" s="212" t="s">
        <v>2935</v>
      </c>
      <c r="AP486" s="211"/>
      <c r="AQ486" s="211"/>
    </row>
    <row r="487" spans="1:43" s="96" customFormat="1" ht="15" customHeight="1" x14ac:dyDescent="0.25">
      <c r="A487" s="109"/>
      <c r="B487" s="109"/>
      <c r="C487" s="90" t="s">
        <v>2086</v>
      </c>
      <c r="D487" s="90" t="s">
        <v>121</v>
      </c>
      <c r="E487" s="109" t="s">
        <v>2008</v>
      </c>
      <c r="F487" s="119" t="s">
        <v>759</v>
      </c>
      <c r="G487" s="119" t="s">
        <v>758</v>
      </c>
      <c r="H487" s="120" t="s">
        <v>1491</v>
      </c>
      <c r="I487" s="90" t="s">
        <v>2067</v>
      </c>
      <c r="J487" s="109" t="s">
        <v>2068</v>
      </c>
      <c r="K487" s="99" t="s">
        <v>268</v>
      </c>
      <c r="L487" s="109"/>
      <c r="M487" s="109" t="s">
        <v>2069</v>
      </c>
      <c r="N487" s="109">
        <v>1995</v>
      </c>
      <c r="O487" s="109" t="s">
        <v>2070</v>
      </c>
      <c r="P487" s="109" t="s">
        <v>272</v>
      </c>
      <c r="Q487" s="98" t="s">
        <v>121</v>
      </c>
      <c r="R487" s="135">
        <v>39353</v>
      </c>
      <c r="S487" s="109" t="s">
        <v>1983</v>
      </c>
      <c r="T487" s="109" t="s">
        <v>1951</v>
      </c>
      <c r="U487" s="109"/>
      <c r="V487" s="135">
        <v>41897</v>
      </c>
      <c r="W487" s="111" t="s">
        <v>1077</v>
      </c>
      <c r="X487" s="109" t="s">
        <v>2167</v>
      </c>
      <c r="Y487" s="284">
        <v>42359</v>
      </c>
      <c r="Z487" s="211">
        <v>1</v>
      </c>
      <c r="AA487" s="211">
        <v>3</v>
      </c>
      <c r="AB487" s="212">
        <v>1</v>
      </c>
      <c r="AC487" s="212">
        <v>1</v>
      </c>
      <c r="AD487" s="212">
        <v>2</v>
      </c>
      <c r="AE487" s="212">
        <v>3</v>
      </c>
      <c r="AF487" s="336">
        <f t="shared" si="8"/>
        <v>1.8</v>
      </c>
      <c r="AG487" s="212" t="s">
        <v>599</v>
      </c>
      <c r="AH487" s="212" t="s">
        <v>599</v>
      </c>
      <c r="AI487" s="212" t="s">
        <v>2454</v>
      </c>
      <c r="AJ487" s="212" t="s">
        <v>2852</v>
      </c>
      <c r="AK487" s="212" t="s">
        <v>3208</v>
      </c>
      <c r="AL487" s="212" t="s">
        <v>3211</v>
      </c>
      <c r="AM487" s="212"/>
      <c r="AN487" s="212"/>
      <c r="AO487" s="212" t="s">
        <v>2935</v>
      </c>
      <c r="AP487" s="211"/>
      <c r="AQ487" s="211"/>
    </row>
    <row r="488" spans="1:43" s="96" customFormat="1" ht="15" customHeight="1" x14ac:dyDescent="0.25">
      <c r="A488" s="109"/>
      <c r="B488" s="109"/>
      <c r="C488" s="90" t="s">
        <v>2090</v>
      </c>
      <c r="D488" s="90" t="s">
        <v>121</v>
      </c>
      <c r="E488" s="109" t="s">
        <v>2008</v>
      </c>
      <c r="F488" s="119" t="s">
        <v>759</v>
      </c>
      <c r="G488" s="119" t="s">
        <v>758</v>
      </c>
      <c r="H488" s="120" t="s">
        <v>1491</v>
      </c>
      <c r="I488" s="90" t="s">
        <v>2072</v>
      </c>
      <c r="J488" s="109" t="s">
        <v>2073</v>
      </c>
      <c r="K488" s="99" t="s">
        <v>268</v>
      </c>
      <c r="L488" s="109"/>
      <c r="M488" s="109" t="s">
        <v>2032</v>
      </c>
      <c r="N488" s="109">
        <v>1994</v>
      </c>
      <c r="O488" s="109" t="s">
        <v>2028</v>
      </c>
      <c r="P488" s="109" t="s">
        <v>272</v>
      </c>
      <c r="Q488" s="98" t="s">
        <v>121</v>
      </c>
      <c r="R488" s="135">
        <v>39400</v>
      </c>
      <c r="S488" s="109" t="s">
        <v>1983</v>
      </c>
      <c r="T488" s="109" t="s">
        <v>1951</v>
      </c>
      <c r="U488" s="109"/>
      <c r="V488" s="135">
        <v>41897</v>
      </c>
      <c r="W488" s="111" t="s">
        <v>1077</v>
      </c>
      <c r="X488" s="109" t="s">
        <v>2167</v>
      </c>
      <c r="Y488" s="284">
        <v>42359</v>
      </c>
      <c r="Z488" s="211">
        <v>1</v>
      </c>
      <c r="AA488" s="211">
        <v>3</v>
      </c>
      <c r="AB488" s="212">
        <v>1</v>
      </c>
      <c r="AC488" s="212">
        <v>1</v>
      </c>
      <c r="AD488" s="212">
        <v>2</v>
      </c>
      <c r="AE488" s="212">
        <v>3</v>
      </c>
      <c r="AF488" s="336">
        <f t="shared" si="8"/>
        <v>1.8</v>
      </c>
      <c r="AG488" s="212" t="s">
        <v>599</v>
      </c>
      <c r="AH488" s="212" t="s">
        <v>599</v>
      </c>
      <c r="AI488" s="212" t="s">
        <v>2454</v>
      </c>
      <c r="AJ488" s="212" t="s">
        <v>2852</v>
      </c>
      <c r="AK488" s="212" t="s">
        <v>3208</v>
      </c>
      <c r="AL488" s="212" t="s">
        <v>3211</v>
      </c>
      <c r="AM488" s="212"/>
      <c r="AN488" s="212"/>
      <c r="AO488" s="212" t="s">
        <v>2935</v>
      </c>
      <c r="AP488" s="211"/>
      <c r="AQ488" s="211"/>
    </row>
    <row r="489" spans="1:43" s="96" customFormat="1" ht="15" customHeight="1" x14ac:dyDescent="0.25">
      <c r="A489" s="109"/>
      <c r="B489" s="109"/>
      <c r="C489" s="90" t="s">
        <v>2093</v>
      </c>
      <c r="D489" s="90" t="s">
        <v>121</v>
      </c>
      <c r="E489" s="109" t="s">
        <v>2008</v>
      </c>
      <c r="F489" s="119" t="s">
        <v>759</v>
      </c>
      <c r="G489" s="119" t="s">
        <v>758</v>
      </c>
      <c r="H489" s="120" t="s">
        <v>1491</v>
      </c>
      <c r="I489" s="91" t="s">
        <v>2087</v>
      </c>
      <c r="J489" s="109" t="s">
        <v>2088</v>
      </c>
      <c r="K489" s="99" t="s">
        <v>268</v>
      </c>
      <c r="L489" s="109"/>
      <c r="M489" s="109" t="s">
        <v>2089</v>
      </c>
      <c r="N489" s="109">
        <v>1993</v>
      </c>
      <c r="O489" s="109" t="s">
        <v>2028</v>
      </c>
      <c r="P489" s="109" t="s">
        <v>272</v>
      </c>
      <c r="Q489" s="98" t="s">
        <v>121</v>
      </c>
      <c r="R489" s="135">
        <v>39364</v>
      </c>
      <c r="S489" s="109" t="s">
        <v>1983</v>
      </c>
      <c r="T489" s="109" t="s">
        <v>1951</v>
      </c>
      <c r="U489" s="109"/>
      <c r="V489" s="135">
        <v>41897</v>
      </c>
      <c r="W489" s="111" t="s">
        <v>1077</v>
      </c>
      <c r="X489" s="109" t="s">
        <v>2167</v>
      </c>
      <c r="Y489" s="284">
        <v>42359</v>
      </c>
      <c r="Z489" s="211">
        <v>1</v>
      </c>
      <c r="AA489" s="211">
        <v>3</v>
      </c>
      <c r="AB489" s="212">
        <v>1</v>
      </c>
      <c r="AC489" s="212">
        <v>1</v>
      </c>
      <c r="AD489" s="212">
        <v>2</v>
      </c>
      <c r="AE489" s="212">
        <v>3</v>
      </c>
      <c r="AF489" s="336">
        <f t="shared" si="8"/>
        <v>1.8</v>
      </c>
      <c r="AG489" s="212" t="s">
        <v>599</v>
      </c>
      <c r="AH489" s="212" t="s">
        <v>599</v>
      </c>
      <c r="AI489" s="212" t="s">
        <v>2454</v>
      </c>
      <c r="AJ489" s="212" t="s">
        <v>2852</v>
      </c>
      <c r="AK489" s="212" t="s">
        <v>3208</v>
      </c>
      <c r="AL489" s="212" t="s">
        <v>3211</v>
      </c>
      <c r="AM489" s="212"/>
      <c r="AN489" s="212"/>
      <c r="AO489" s="212" t="s">
        <v>2935</v>
      </c>
      <c r="AP489" s="211"/>
      <c r="AQ489" s="211"/>
    </row>
    <row r="490" spans="1:43" s="96" customFormat="1" ht="15" customHeight="1" x14ac:dyDescent="0.25">
      <c r="A490" s="109"/>
      <c r="B490" s="109"/>
      <c r="C490" s="90" t="s">
        <v>2096</v>
      </c>
      <c r="D490" s="90" t="s">
        <v>121</v>
      </c>
      <c r="E490" s="109" t="s">
        <v>2008</v>
      </c>
      <c r="F490" s="119" t="s">
        <v>759</v>
      </c>
      <c r="G490" s="119" t="s">
        <v>758</v>
      </c>
      <c r="H490" s="120" t="s">
        <v>1491</v>
      </c>
      <c r="I490" s="91" t="s">
        <v>2075</v>
      </c>
      <c r="J490" s="109" t="s">
        <v>2076</v>
      </c>
      <c r="K490" s="99" t="s">
        <v>268</v>
      </c>
      <c r="L490" s="109"/>
      <c r="M490" s="109" t="s">
        <v>2036</v>
      </c>
      <c r="N490" s="109">
        <v>1997</v>
      </c>
      <c r="O490" s="109" t="s">
        <v>2028</v>
      </c>
      <c r="P490" s="109" t="s">
        <v>272</v>
      </c>
      <c r="Q490" s="98" t="s">
        <v>121</v>
      </c>
      <c r="R490" s="135">
        <v>39367</v>
      </c>
      <c r="S490" s="109" t="s">
        <v>1983</v>
      </c>
      <c r="T490" s="109" t="s">
        <v>1951</v>
      </c>
      <c r="U490" s="109"/>
      <c r="V490" s="135">
        <v>41897</v>
      </c>
      <c r="W490" s="111" t="s">
        <v>1077</v>
      </c>
      <c r="X490" s="109" t="s">
        <v>2167</v>
      </c>
      <c r="Y490" s="284">
        <v>42359</v>
      </c>
      <c r="Z490" s="211">
        <v>1</v>
      </c>
      <c r="AA490" s="211">
        <v>3</v>
      </c>
      <c r="AB490" s="212">
        <v>1</v>
      </c>
      <c r="AC490" s="212">
        <v>1</v>
      </c>
      <c r="AD490" s="212">
        <v>2</v>
      </c>
      <c r="AE490" s="212">
        <v>3</v>
      </c>
      <c r="AF490" s="336">
        <f t="shared" si="8"/>
        <v>1.8</v>
      </c>
      <c r="AG490" s="212" t="s">
        <v>599</v>
      </c>
      <c r="AH490" s="212" t="s">
        <v>599</v>
      </c>
      <c r="AI490" s="212" t="s">
        <v>2454</v>
      </c>
      <c r="AJ490" s="212" t="s">
        <v>2852</v>
      </c>
      <c r="AK490" s="212" t="s">
        <v>3208</v>
      </c>
      <c r="AL490" s="212" t="s">
        <v>3211</v>
      </c>
      <c r="AM490" s="212"/>
      <c r="AN490" s="212"/>
      <c r="AO490" s="212" t="s">
        <v>2935</v>
      </c>
      <c r="AP490" s="211"/>
      <c r="AQ490" s="211"/>
    </row>
    <row r="491" spans="1:43" s="96" customFormat="1" ht="15" customHeight="1" x14ac:dyDescent="0.25">
      <c r="A491" s="109"/>
      <c r="B491" s="109"/>
      <c r="C491" s="90" t="s">
        <v>2099</v>
      </c>
      <c r="D491" s="90" t="s">
        <v>121</v>
      </c>
      <c r="E491" s="109" t="s">
        <v>2008</v>
      </c>
      <c r="F491" s="119" t="s">
        <v>759</v>
      </c>
      <c r="G491" s="119" t="s">
        <v>758</v>
      </c>
      <c r="H491" s="120" t="s">
        <v>1491</v>
      </c>
      <c r="I491" s="90" t="s">
        <v>2078</v>
      </c>
      <c r="J491" s="109" t="s">
        <v>2079</v>
      </c>
      <c r="K491" s="99" t="s">
        <v>268</v>
      </c>
      <c r="L491" s="109"/>
      <c r="M491" s="109" t="s">
        <v>2040</v>
      </c>
      <c r="N491" s="109">
        <v>1995</v>
      </c>
      <c r="O491" s="109" t="s">
        <v>2028</v>
      </c>
      <c r="P491" s="109" t="s">
        <v>272</v>
      </c>
      <c r="Q491" s="98" t="s">
        <v>121</v>
      </c>
      <c r="R491" s="135">
        <v>39353</v>
      </c>
      <c r="S491" s="109" t="s">
        <v>1983</v>
      </c>
      <c r="T491" s="109" t="s">
        <v>1951</v>
      </c>
      <c r="U491" s="109"/>
      <c r="V491" s="135">
        <v>41897</v>
      </c>
      <c r="W491" s="111" t="s">
        <v>1077</v>
      </c>
      <c r="X491" s="109" t="s">
        <v>2167</v>
      </c>
      <c r="Y491" s="284">
        <v>42359</v>
      </c>
      <c r="Z491" s="211">
        <v>1</v>
      </c>
      <c r="AA491" s="211">
        <v>3</v>
      </c>
      <c r="AB491" s="212">
        <v>1</v>
      </c>
      <c r="AC491" s="212">
        <v>1</v>
      </c>
      <c r="AD491" s="212">
        <v>2</v>
      </c>
      <c r="AE491" s="212">
        <v>3</v>
      </c>
      <c r="AF491" s="336">
        <f t="shared" si="8"/>
        <v>1.8</v>
      </c>
      <c r="AG491" s="212" t="s">
        <v>599</v>
      </c>
      <c r="AH491" s="212" t="s">
        <v>599</v>
      </c>
      <c r="AI491" s="212" t="s">
        <v>2454</v>
      </c>
      <c r="AJ491" s="212" t="s">
        <v>2852</v>
      </c>
      <c r="AK491" s="212" t="s">
        <v>3208</v>
      </c>
      <c r="AL491" s="212" t="s">
        <v>3211</v>
      </c>
      <c r="AM491" s="212"/>
      <c r="AN491" s="212"/>
      <c r="AO491" s="212" t="s">
        <v>2935</v>
      </c>
      <c r="AP491" s="211"/>
      <c r="AQ491" s="211"/>
    </row>
    <row r="492" spans="1:43" s="96" customFormat="1" ht="15" customHeight="1" x14ac:dyDescent="0.25">
      <c r="A492" s="109"/>
      <c r="B492" s="109"/>
      <c r="C492" s="90" t="s">
        <v>2102</v>
      </c>
      <c r="D492" s="90" t="s">
        <v>121</v>
      </c>
      <c r="E492" s="109" t="s">
        <v>2008</v>
      </c>
      <c r="F492" s="119" t="s">
        <v>759</v>
      </c>
      <c r="G492" s="119" t="s">
        <v>758</v>
      </c>
      <c r="H492" s="120" t="s">
        <v>1491</v>
      </c>
      <c r="I492" s="90" t="s">
        <v>2081</v>
      </c>
      <c r="J492" s="109" t="s">
        <v>2082</v>
      </c>
      <c r="K492" s="99" t="s">
        <v>268</v>
      </c>
      <c r="L492" s="109"/>
      <c r="M492" s="109" t="s">
        <v>2044</v>
      </c>
      <c r="N492" s="109">
        <v>1993</v>
      </c>
      <c r="O492" s="109" t="s">
        <v>2028</v>
      </c>
      <c r="P492" s="109" t="s">
        <v>272</v>
      </c>
      <c r="Q492" s="98" t="s">
        <v>121</v>
      </c>
      <c r="R492" s="135">
        <v>39367</v>
      </c>
      <c r="S492" s="109" t="s">
        <v>1983</v>
      </c>
      <c r="T492" s="109" t="s">
        <v>1951</v>
      </c>
      <c r="U492" s="109"/>
      <c r="V492" s="135">
        <v>41897</v>
      </c>
      <c r="W492" s="111" t="s">
        <v>1077</v>
      </c>
      <c r="X492" s="109" t="s">
        <v>2167</v>
      </c>
      <c r="Y492" s="284">
        <v>42359</v>
      </c>
      <c r="Z492" s="211">
        <v>1</v>
      </c>
      <c r="AA492" s="211">
        <v>3</v>
      </c>
      <c r="AB492" s="212">
        <v>1</v>
      </c>
      <c r="AC492" s="212">
        <v>1</v>
      </c>
      <c r="AD492" s="212">
        <v>2</v>
      </c>
      <c r="AE492" s="212">
        <v>3</v>
      </c>
      <c r="AF492" s="336">
        <f t="shared" si="8"/>
        <v>1.8</v>
      </c>
      <c r="AG492" s="212" t="s">
        <v>599</v>
      </c>
      <c r="AH492" s="212" t="s">
        <v>599</v>
      </c>
      <c r="AI492" s="212" t="s">
        <v>2454</v>
      </c>
      <c r="AJ492" s="212" t="s">
        <v>2852</v>
      </c>
      <c r="AK492" s="212" t="s">
        <v>3208</v>
      </c>
      <c r="AL492" s="212" t="s">
        <v>3211</v>
      </c>
      <c r="AM492" s="212"/>
      <c r="AN492" s="212"/>
      <c r="AO492" s="212" t="s">
        <v>2935</v>
      </c>
      <c r="AP492" s="211"/>
      <c r="AQ492" s="211"/>
    </row>
    <row r="493" spans="1:43" s="96" customFormat="1" ht="15" customHeight="1" x14ac:dyDescent="0.25">
      <c r="A493" s="109"/>
      <c r="B493" s="109"/>
      <c r="C493" s="90" t="s">
        <v>2105</v>
      </c>
      <c r="D493" s="90" t="s">
        <v>121</v>
      </c>
      <c r="E493" s="109" t="s">
        <v>2008</v>
      </c>
      <c r="F493" s="119" t="s">
        <v>759</v>
      </c>
      <c r="G493" s="119" t="s">
        <v>758</v>
      </c>
      <c r="H493" s="120" t="s">
        <v>1491</v>
      </c>
      <c r="I493" s="91" t="s">
        <v>2084</v>
      </c>
      <c r="J493" s="109" t="s">
        <v>2085</v>
      </c>
      <c r="K493" s="99" t="s">
        <v>268</v>
      </c>
      <c r="L493" s="109"/>
      <c r="M493" s="109" t="s">
        <v>2048</v>
      </c>
      <c r="N493" s="109">
        <v>1996</v>
      </c>
      <c r="O493" s="109" t="s">
        <v>2028</v>
      </c>
      <c r="P493" s="109" t="s">
        <v>272</v>
      </c>
      <c r="Q493" s="98" t="s">
        <v>121</v>
      </c>
      <c r="R493" s="135">
        <v>38274</v>
      </c>
      <c r="S493" s="109" t="s">
        <v>1983</v>
      </c>
      <c r="T493" s="109" t="s">
        <v>1951</v>
      </c>
      <c r="U493" s="109"/>
      <c r="V493" s="135">
        <v>41897</v>
      </c>
      <c r="W493" s="111" t="s">
        <v>1077</v>
      </c>
      <c r="X493" s="109" t="s">
        <v>2167</v>
      </c>
      <c r="Y493" s="284">
        <v>42359</v>
      </c>
      <c r="Z493" s="211">
        <v>1</v>
      </c>
      <c r="AA493" s="211">
        <v>3</v>
      </c>
      <c r="AB493" s="212">
        <v>1</v>
      </c>
      <c r="AC493" s="212">
        <v>1</v>
      </c>
      <c r="AD493" s="212">
        <v>2</v>
      </c>
      <c r="AE493" s="212">
        <v>3</v>
      </c>
      <c r="AF493" s="336">
        <f t="shared" si="8"/>
        <v>1.8</v>
      </c>
      <c r="AG493" s="212" t="s">
        <v>599</v>
      </c>
      <c r="AH493" s="212" t="s">
        <v>599</v>
      </c>
      <c r="AI493" s="212" t="s">
        <v>2454</v>
      </c>
      <c r="AJ493" s="212" t="s">
        <v>2852</v>
      </c>
      <c r="AK493" s="212" t="s">
        <v>3208</v>
      </c>
      <c r="AL493" s="212" t="s">
        <v>3211</v>
      </c>
      <c r="AM493" s="212"/>
      <c r="AN493" s="212"/>
      <c r="AO493" s="212" t="s">
        <v>2935</v>
      </c>
      <c r="AP493" s="211"/>
      <c r="AQ493" s="211"/>
    </row>
    <row r="494" spans="1:43" s="96" customFormat="1" ht="15" customHeight="1" x14ac:dyDescent="0.25">
      <c r="A494" s="109"/>
      <c r="B494" s="109"/>
      <c r="C494" s="90" t="s">
        <v>2056</v>
      </c>
      <c r="D494" s="90" t="s">
        <v>121</v>
      </c>
      <c r="E494" s="109" t="s">
        <v>2008</v>
      </c>
      <c r="F494" s="119" t="s">
        <v>759</v>
      </c>
      <c r="G494" s="119" t="s">
        <v>758</v>
      </c>
      <c r="H494" s="120" t="s">
        <v>1491</v>
      </c>
      <c r="I494" s="90" t="s">
        <v>2050</v>
      </c>
      <c r="J494" s="109" t="s">
        <v>2051</v>
      </c>
      <c r="K494" s="99" t="s">
        <v>268</v>
      </c>
      <c r="L494" s="109"/>
      <c r="M494" s="109" t="s">
        <v>2052</v>
      </c>
      <c r="N494" s="109">
        <v>1992</v>
      </c>
      <c r="O494" s="109" t="s">
        <v>1949</v>
      </c>
      <c r="P494" s="109" t="s">
        <v>272</v>
      </c>
      <c r="Q494" s="98" t="s">
        <v>121</v>
      </c>
      <c r="R494" s="135">
        <v>36750</v>
      </c>
      <c r="S494" s="109" t="s">
        <v>1950</v>
      </c>
      <c r="T494" s="109" t="s">
        <v>1951</v>
      </c>
      <c r="U494" s="109"/>
      <c r="V494" s="135">
        <v>41897</v>
      </c>
      <c r="W494" s="111" t="s">
        <v>1077</v>
      </c>
      <c r="X494" s="109" t="s">
        <v>2167</v>
      </c>
      <c r="Y494" s="284">
        <v>42359</v>
      </c>
      <c r="Z494" s="211">
        <v>1</v>
      </c>
      <c r="AA494" s="211">
        <v>2</v>
      </c>
      <c r="AB494" s="212">
        <v>1</v>
      </c>
      <c r="AC494" s="212">
        <v>1</v>
      </c>
      <c r="AD494" s="212">
        <v>2</v>
      </c>
      <c r="AE494" s="212">
        <v>3</v>
      </c>
      <c r="AF494" s="336">
        <f t="shared" si="8"/>
        <v>1.2</v>
      </c>
      <c r="AG494" s="212" t="s">
        <v>599</v>
      </c>
      <c r="AH494" s="212" t="s">
        <v>599</v>
      </c>
      <c r="AI494" s="212" t="s">
        <v>2454</v>
      </c>
      <c r="AJ494" s="212" t="s">
        <v>2852</v>
      </c>
      <c r="AK494" s="212" t="s">
        <v>3208</v>
      </c>
      <c r="AL494" s="212" t="s">
        <v>3211</v>
      </c>
      <c r="AM494" s="212"/>
      <c r="AN494" s="212"/>
      <c r="AO494" s="212" t="s">
        <v>2935</v>
      </c>
      <c r="AP494" s="211"/>
      <c r="AQ494" s="211"/>
    </row>
    <row r="495" spans="1:43" s="96" customFormat="1" ht="15" customHeight="1" x14ac:dyDescent="0.25">
      <c r="A495" s="109"/>
      <c r="B495" s="109"/>
      <c r="C495" s="90" t="s">
        <v>1952</v>
      </c>
      <c r="D495" s="90" t="s">
        <v>121</v>
      </c>
      <c r="E495" s="109" t="s">
        <v>2168</v>
      </c>
      <c r="F495" s="119" t="s">
        <v>214</v>
      </c>
      <c r="G495" s="119" t="s">
        <v>219</v>
      </c>
      <c r="H495" s="120" t="s">
        <v>1485</v>
      </c>
      <c r="I495" s="130" t="s">
        <v>1972</v>
      </c>
      <c r="J495" s="109" t="s">
        <v>1973</v>
      </c>
      <c r="K495" s="91" t="s">
        <v>267</v>
      </c>
      <c r="L495" s="109"/>
      <c r="M495" s="109" t="s">
        <v>1791</v>
      </c>
      <c r="N495" s="109">
        <v>1952</v>
      </c>
      <c r="O495" s="109" t="s">
        <v>1949</v>
      </c>
      <c r="P495" s="109" t="s">
        <v>272</v>
      </c>
      <c r="Q495" s="98" t="s">
        <v>121</v>
      </c>
      <c r="R495" s="135">
        <v>36740</v>
      </c>
      <c r="S495" s="109" t="s">
        <v>1950</v>
      </c>
      <c r="T495" s="118" t="s">
        <v>1951</v>
      </c>
      <c r="U495" s="109"/>
      <c r="V495" s="135">
        <v>38245</v>
      </c>
      <c r="W495" s="111" t="s">
        <v>1077</v>
      </c>
      <c r="X495" s="109" t="s">
        <v>2167</v>
      </c>
      <c r="Y495" s="284">
        <v>42359</v>
      </c>
      <c r="Z495" s="211">
        <v>1</v>
      </c>
      <c r="AA495" s="211">
        <v>3</v>
      </c>
      <c r="AB495" s="212">
        <v>1</v>
      </c>
      <c r="AC495" s="212">
        <v>1</v>
      </c>
      <c r="AD495" s="212">
        <v>2</v>
      </c>
      <c r="AE495" s="212">
        <v>2</v>
      </c>
      <c r="AF495" s="336">
        <f t="shared" si="8"/>
        <v>1.2</v>
      </c>
      <c r="AG495" s="212" t="s">
        <v>599</v>
      </c>
      <c r="AH495" s="212" t="s">
        <v>599</v>
      </c>
      <c r="AI495" s="212" t="s">
        <v>2454</v>
      </c>
      <c r="AJ495" s="212" t="s">
        <v>2845</v>
      </c>
      <c r="AK495" s="371" t="s">
        <v>3229</v>
      </c>
      <c r="AL495" s="212" t="s">
        <v>2846</v>
      </c>
      <c r="AM495" s="212" t="s">
        <v>2959</v>
      </c>
      <c r="AN495" s="212" t="s">
        <v>3212</v>
      </c>
      <c r="AO495" s="212" t="s">
        <v>2932</v>
      </c>
      <c r="AP495" s="211"/>
      <c r="AQ495" s="211"/>
    </row>
    <row r="496" spans="1:43" s="96" customFormat="1" ht="15" customHeight="1" x14ac:dyDescent="0.25">
      <c r="A496" s="109"/>
      <c r="B496" s="109"/>
      <c r="C496" s="90" t="s">
        <v>1984</v>
      </c>
      <c r="D496" s="90" t="s">
        <v>121</v>
      </c>
      <c r="E496" s="109" t="s">
        <v>2168</v>
      </c>
      <c r="F496" s="119" t="s">
        <v>214</v>
      </c>
      <c r="G496" s="119" t="s">
        <v>219</v>
      </c>
      <c r="H496" s="120" t="s">
        <v>1485</v>
      </c>
      <c r="I496" s="130" t="s">
        <v>1962</v>
      </c>
      <c r="J496" s="109" t="s">
        <v>1963</v>
      </c>
      <c r="K496" s="91" t="s">
        <v>267</v>
      </c>
      <c r="L496" s="109"/>
      <c r="M496" s="109" t="s">
        <v>1791</v>
      </c>
      <c r="N496" s="109" t="s">
        <v>1964</v>
      </c>
      <c r="O496" s="109" t="s">
        <v>1949</v>
      </c>
      <c r="P496" s="109" t="s">
        <v>272</v>
      </c>
      <c r="Q496" s="98" t="s">
        <v>121</v>
      </c>
      <c r="R496" s="135">
        <v>36766</v>
      </c>
      <c r="S496" s="109" t="s">
        <v>1950</v>
      </c>
      <c r="T496" s="109" t="s">
        <v>1951</v>
      </c>
      <c r="U496" s="109"/>
      <c r="V496" s="135">
        <v>38245</v>
      </c>
      <c r="W496" s="111" t="s">
        <v>1077</v>
      </c>
      <c r="X496" s="109" t="s">
        <v>2167</v>
      </c>
      <c r="Y496" s="284">
        <v>42359</v>
      </c>
      <c r="Z496" s="211">
        <v>1</v>
      </c>
      <c r="AA496" s="211">
        <v>3</v>
      </c>
      <c r="AB496" s="212">
        <v>1</v>
      </c>
      <c r="AC496" s="212">
        <v>1</v>
      </c>
      <c r="AD496" s="212">
        <v>2</v>
      </c>
      <c r="AE496" s="212">
        <v>2</v>
      </c>
      <c r="AF496" s="336">
        <f t="shared" si="8"/>
        <v>1.2</v>
      </c>
      <c r="AG496" s="212" t="s">
        <v>599</v>
      </c>
      <c r="AH496" s="212" t="s">
        <v>599</v>
      </c>
      <c r="AI496" s="212" t="s">
        <v>2454</v>
      </c>
      <c r="AJ496" s="212" t="s">
        <v>2845</v>
      </c>
      <c r="AK496" s="371" t="s">
        <v>3229</v>
      </c>
      <c r="AL496" s="212" t="s">
        <v>2846</v>
      </c>
      <c r="AM496" s="212" t="s">
        <v>2961</v>
      </c>
      <c r="AN496" s="212" t="s">
        <v>3213</v>
      </c>
      <c r="AO496" s="212" t="s">
        <v>2932</v>
      </c>
      <c r="AP496" s="211"/>
      <c r="AQ496" s="211"/>
    </row>
    <row r="497" spans="1:43" s="96" customFormat="1" ht="15" customHeight="1" x14ac:dyDescent="0.25">
      <c r="A497" s="109"/>
      <c r="B497" s="109"/>
      <c r="C497" s="90" t="s">
        <v>1955</v>
      </c>
      <c r="D497" s="90" t="s">
        <v>121</v>
      </c>
      <c r="E497" s="109" t="s">
        <v>2168</v>
      </c>
      <c r="F497" s="119" t="s">
        <v>214</v>
      </c>
      <c r="G497" s="119" t="s">
        <v>219</v>
      </c>
      <c r="H497" s="120" t="s">
        <v>1485</v>
      </c>
      <c r="I497" s="109" t="s">
        <v>1985</v>
      </c>
      <c r="J497" s="109" t="s">
        <v>1986</v>
      </c>
      <c r="K497" s="91" t="s">
        <v>267</v>
      </c>
      <c r="L497" s="109"/>
      <c r="M497" s="109" t="s">
        <v>1791</v>
      </c>
      <c r="N497" s="109" t="s">
        <v>1964</v>
      </c>
      <c r="O497" s="109" t="s">
        <v>1949</v>
      </c>
      <c r="P497" s="109" t="s">
        <v>272</v>
      </c>
      <c r="Q497" s="98" t="s">
        <v>121</v>
      </c>
      <c r="R497" s="135">
        <v>36742</v>
      </c>
      <c r="S497" s="109" t="s">
        <v>1950</v>
      </c>
      <c r="T497" s="109" t="s">
        <v>1951</v>
      </c>
      <c r="U497" s="109"/>
      <c r="V497" s="135">
        <v>41897</v>
      </c>
      <c r="W497" s="111" t="s">
        <v>1077</v>
      </c>
      <c r="X497" s="109" t="s">
        <v>2167</v>
      </c>
      <c r="Y497" s="284">
        <v>42359</v>
      </c>
      <c r="Z497" s="211">
        <v>1</v>
      </c>
      <c r="AA497" s="211">
        <v>3</v>
      </c>
      <c r="AB497" s="212">
        <v>1</v>
      </c>
      <c r="AC497" s="212">
        <v>1</v>
      </c>
      <c r="AD497" s="212">
        <v>2</v>
      </c>
      <c r="AE497" s="212">
        <v>2</v>
      </c>
      <c r="AF497" s="336">
        <f t="shared" si="8"/>
        <v>1.2</v>
      </c>
      <c r="AG497" s="212" t="s">
        <v>599</v>
      </c>
      <c r="AH497" s="212" t="s">
        <v>599</v>
      </c>
      <c r="AI497" s="212" t="s">
        <v>2454</v>
      </c>
      <c r="AJ497" s="212" t="s">
        <v>2847</v>
      </c>
      <c r="AK497" s="371" t="s">
        <v>3229</v>
      </c>
      <c r="AL497" s="212" t="s">
        <v>2846</v>
      </c>
      <c r="AM497" s="212" t="s">
        <v>2962</v>
      </c>
      <c r="AN497" s="212" t="s">
        <v>3214</v>
      </c>
      <c r="AO497" s="212" t="s">
        <v>2932</v>
      </c>
      <c r="AP497" s="211"/>
      <c r="AQ497" s="211"/>
    </row>
    <row r="498" spans="1:43" s="96" customFormat="1" ht="15" customHeight="1" x14ac:dyDescent="0.25">
      <c r="A498" s="109"/>
      <c r="B498" s="109"/>
      <c r="C498" s="90" t="s">
        <v>1958</v>
      </c>
      <c r="D498" s="90" t="s">
        <v>121</v>
      </c>
      <c r="E498" s="109" t="s">
        <v>2168</v>
      </c>
      <c r="F498" s="119" t="s">
        <v>214</v>
      </c>
      <c r="G498" s="119" t="s">
        <v>219</v>
      </c>
      <c r="H498" s="120" t="s">
        <v>1485</v>
      </c>
      <c r="I498" s="130" t="s">
        <v>1988</v>
      </c>
      <c r="J498" s="109" t="s">
        <v>1989</v>
      </c>
      <c r="K498" s="91" t="s">
        <v>267</v>
      </c>
      <c r="L498" s="109"/>
      <c r="M498" s="109" t="s">
        <v>1791</v>
      </c>
      <c r="N498" s="109">
        <v>1983</v>
      </c>
      <c r="O498" s="109" t="s">
        <v>1949</v>
      </c>
      <c r="P498" s="109" t="s">
        <v>272</v>
      </c>
      <c r="Q498" s="98" t="s">
        <v>121</v>
      </c>
      <c r="R498" s="135">
        <v>36748</v>
      </c>
      <c r="S498" s="109" t="s">
        <v>1950</v>
      </c>
      <c r="T498" s="118" t="s">
        <v>1951</v>
      </c>
      <c r="U498" s="109"/>
      <c r="V498" s="135">
        <v>41897</v>
      </c>
      <c r="W498" s="111" t="s">
        <v>1077</v>
      </c>
      <c r="X498" s="109" t="s">
        <v>2167</v>
      </c>
      <c r="Y498" s="284">
        <v>42359</v>
      </c>
      <c r="Z498" s="211">
        <v>1</v>
      </c>
      <c r="AA498" s="211">
        <v>3</v>
      </c>
      <c r="AB498" s="212">
        <v>1</v>
      </c>
      <c r="AC498" s="212">
        <v>1</v>
      </c>
      <c r="AD498" s="212">
        <v>2</v>
      </c>
      <c r="AE498" s="212">
        <v>2</v>
      </c>
      <c r="AF498" s="336">
        <f t="shared" si="8"/>
        <v>1.2</v>
      </c>
      <c r="AG498" s="212" t="s">
        <v>599</v>
      </c>
      <c r="AH498" s="212" t="s">
        <v>599</v>
      </c>
      <c r="AI498" s="212" t="s">
        <v>2454</v>
      </c>
      <c r="AJ498" s="212" t="s">
        <v>2849</v>
      </c>
      <c r="AK498" s="371" t="s">
        <v>3229</v>
      </c>
      <c r="AL498" s="212" t="s">
        <v>2848</v>
      </c>
      <c r="AM498" s="212" t="s">
        <v>3215</v>
      </c>
      <c r="AN498" s="212" t="s">
        <v>2963</v>
      </c>
      <c r="AO498" s="212" t="s">
        <v>2932</v>
      </c>
      <c r="AP498" s="211"/>
      <c r="AQ498" s="211"/>
    </row>
    <row r="499" spans="1:43" s="96" customFormat="1" ht="15" customHeight="1" x14ac:dyDescent="0.25">
      <c r="A499" s="109"/>
      <c r="B499" s="109"/>
      <c r="C499" s="90" t="s">
        <v>1961</v>
      </c>
      <c r="D499" s="90" t="s">
        <v>121</v>
      </c>
      <c r="E499" s="109" t="s">
        <v>2168</v>
      </c>
      <c r="F499" s="119" t="s">
        <v>214</v>
      </c>
      <c r="G499" s="119" t="s">
        <v>219</v>
      </c>
      <c r="H499" s="120" t="s">
        <v>1485</v>
      </c>
      <c r="I499" s="130" t="s">
        <v>1994</v>
      </c>
      <c r="J499" s="109" t="s">
        <v>1995</v>
      </c>
      <c r="K499" s="91" t="s">
        <v>267</v>
      </c>
      <c r="L499" s="109"/>
      <c r="M499" s="109" t="s">
        <v>1791</v>
      </c>
      <c r="N499" s="109">
        <v>1965</v>
      </c>
      <c r="O499" s="109" t="s">
        <v>1949</v>
      </c>
      <c r="P499" s="109" t="s">
        <v>272</v>
      </c>
      <c r="Q499" s="98" t="s">
        <v>121</v>
      </c>
      <c r="R499" s="135">
        <v>36740</v>
      </c>
      <c r="S499" s="109" t="s">
        <v>1950</v>
      </c>
      <c r="T499" s="118" t="s">
        <v>1951</v>
      </c>
      <c r="U499" s="109"/>
      <c r="V499" s="135">
        <v>41897</v>
      </c>
      <c r="W499" s="111" t="s">
        <v>1077</v>
      </c>
      <c r="X499" s="109" t="s">
        <v>2167</v>
      </c>
      <c r="Y499" s="284">
        <v>42359</v>
      </c>
      <c r="Z499" s="211">
        <v>1</v>
      </c>
      <c r="AA499" s="211">
        <v>3</v>
      </c>
      <c r="AB499" s="212">
        <v>1</v>
      </c>
      <c r="AC499" s="212">
        <v>1</v>
      </c>
      <c r="AD499" s="212">
        <v>2</v>
      </c>
      <c r="AE499" s="212">
        <v>2</v>
      </c>
      <c r="AF499" s="336">
        <f t="shared" si="8"/>
        <v>1.2</v>
      </c>
      <c r="AG499" s="212" t="s">
        <v>599</v>
      </c>
      <c r="AH499" s="212" t="s">
        <v>599</v>
      </c>
      <c r="AI499" s="212" t="s">
        <v>2454</v>
      </c>
      <c r="AJ499" s="212" t="s">
        <v>2845</v>
      </c>
      <c r="AK499" s="371" t="s">
        <v>3229</v>
      </c>
      <c r="AL499" s="212" t="s">
        <v>2846</v>
      </c>
      <c r="AM499" s="212" t="s">
        <v>2960</v>
      </c>
      <c r="AN499" s="212" t="s">
        <v>3216</v>
      </c>
      <c r="AO499" s="212" t="s">
        <v>2932</v>
      </c>
      <c r="AP499" s="211"/>
      <c r="AQ499" s="211"/>
    </row>
    <row r="500" spans="1:43" s="96" customFormat="1" ht="15" customHeight="1" x14ac:dyDescent="0.25">
      <c r="A500" s="109"/>
      <c r="B500" s="109"/>
      <c r="C500" s="90" t="s">
        <v>1965</v>
      </c>
      <c r="D500" s="90" t="s">
        <v>121</v>
      </c>
      <c r="E500" s="109" t="s">
        <v>2168</v>
      </c>
      <c r="F500" s="119" t="s">
        <v>214</v>
      </c>
      <c r="G500" s="119" t="s">
        <v>219</v>
      </c>
      <c r="H500" s="120" t="s">
        <v>1485</v>
      </c>
      <c r="I500" s="130" t="s">
        <v>1997</v>
      </c>
      <c r="J500" s="109" t="s">
        <v>1998</v>
      </c>
      <c r="K500" s="91" t="s">
        <v>267</v>
      </c>
      <c r="L500" s="109"/>
      <c r="M500" s="109" t="s">
        <v>1791</v>
      </c>
      <c r="N500" s="109">
        <v>1979</v>
      </c>
      <c r="O500" s="109" t="s">
        <v>1949</v>
      </c>
      <c r="P500" s="109" t="s">
        <v>272</v>
      </c>
      <c r="Q500" s="98" t="s">
        <v>121</v>
      </c>
      <c r="R500" s="135">
        <v>36526</v>
      </c>
      <c r="S500" s="109" t="s">
        <v>1950</v>
      </c>
      <c r="T500" s="109" t="s">
        <v>1951</v>
      </c>
      <c r="U500" s="109"/>
      <c r="V500" s="135">
        <v>41897</v>
      </c>
      <c r="W500" s="111" t="s">
        <v>1077</v>
      </c>
      <c r="X500" s="109" t="s">
        <v>2167</v>
      </c>
      <c r="Y500" s="284">
        <v>42359</v>
      </c>
      <c r="Z500" s="211">
        <v>1</v>
      </c>
      <c r="AA500" s="211">
        <v>3</v>
      </c>
      <c r="AB500" s="212">
        <v>1</v>
      </c>
      <c r="AC500" s="212">
        <v>1</v>
      </c>
      <c r="AD500" s="212">
        <v>2</v>
      </c>
      <c r="AE500" s="212">
        <v>2</v>
      </c>
      <c r="AF500" s="336">
        <f t="shared" si="8"/>
        <v>1.2</v>
      </c>
      <c r="AG500" s="212" t="s">
        <v>599</v>
      </c>
      <c r="AH500" s="212" t="s">
        <v>599</v>
      </c>
      <c r="AI500" s="212" t="s">
        <v>2454</v>
      </c>
      <c r="AJ500" s="212" t="s">
        <v>2849</v>
      </c>
      <c r="AK500" s="371" t="s">
        <v>3229</v>
      </c>
      <c r="AL500" s="212" t="s">
        <v>2846</v>
      </c>
      <c r="AM500" s="212" t="s">
        <v>2964</v>
      </c>
      <c r="AN500" s="212" t="s">
        <v>3217</v>
      </c>
      <c r="AO500" s="212" t="s">
        <v>2932</v>
      </c>
      <c r="AP500" s="211"/>
      <c r="AQ500" s="211"/>
    </row>
    <row r="501" spans="1:43" s="96" customFormat="1" ht="15" customHeight="1" x14ac:dyDescent="0.25">
      <c r="A501" s="109"/>
      <c r="B501" s="109"/>
      <c r="C501" s="90" t="s">
        <v>1968</v>
      </c>
      <c r="D501" s="90" t="s">
        <v>121</v>
      </c>
      <c r="E501" s="109" t="s">
        <v>2168</v>
      </c>
      <c r="F501" s="119" t="s">
        <v>214</v>
      </c>
      <c r="G501" s="119" t="s">
        <v>219</v>
      </c>
      <c r="H501" s="120" t="s">
        <v>1485</v>
      </c>
      <c r="I501" s="109" t="s">
        <v>2000</v>
      </c>
      <c r="J501" s="109" t="s">
        <v>2001</v>
      </c>
      <c r="K501" s="91" t="s">
        <v>267</v>
      </c>
      <c r="L501" s="109"/>
      <c r="M501" s="109" t="s">
        <v>1791</v>
      </c>
      <c r="N501" s="109">
        <v>1956</v>
      </c>
      <c r="O501" s="109" t="s">
        <v>1949</v>
      </c>
      <c r="P501" s="109" t="s">
        <v>272</v>
      </c>
      <c r="Q501" s="98" t="s">
        <v>121</v>
      </c>
      <c r="R501" s="135">
        <v>38569</v>
      </c>
      <c r="S501" s="109" t="s">
        <v>1950</v>
      </c>
      <c r="T501" s="109" t="s">
        <v>1951</v>
      </c>
      <c r="U501" s="109"/>
      <c r="V501" s="135">
        <v>41897</v>
      </c>
      <c r="W501" s="111" t="s">
        <v>1077</v>
      </c>
      <c r="X501" s="109" t="s">
        <v>2167</v>
      </c>
      <c r="Y501" s="284">
        <v>42359</v>
      </c>
      <c r="Z501" s="211">
        <v>1</v>
      </c>
      <c r="AA501" s="211">
        <v>3</v>
      </c>
      <c r="AB501" s="212">
        <v>1</v>
      </c>
      <c r="AC501" s="212">
        <v>1</v>
      </c>
      <c r="AD501" s="212">
        <v>2</v>
      </c>
      <c r="AE501" s="212">
        <v>2</v>
      </c>
      <c r="AF501" s="336">
        <f t="shared" si="8"/>
        <v>1.2</v>
      </c>
      <c r="AG501" s="212" t="s">
        <v>599</v>
      </c>
      <c r="AH501" s="212" t="s">
        <v>599</v>
      </c>
      <c r="AI501" s="212" t="s">
        <v>2454</v>
      </c>
      <c r="AJ501" s="212" t="s">
        <v>2849</v>
      </c>
      <c r="AK501" s="371" t="s">
        <v>3229</v>
      </c>
      <c r="AL501" s="212" t="s">
        <v>2846</v>
      </c>
      <c r="AM501" s="212" t="s">
        <v>2965</v>
      </c>
      <c r="AN501" s="212" t="s">
        <v>3218</v>
      </c>
      <c r="AO501" s="212" t="s">
        <v>2932</v>
      </c>
      <c r="AP501" s="211"/>
      <c r="AQ501" s="211"/>
    </row>
    <row r="502" spans="1:43" s="96" customFormat="1" ht="15" customHeight="1" x14ac:dyDescent="0.25">
      <c r="A502" s="109"/>
      <c r="B502" s="109"/>
      <c r="C502" s="90" t="s">
        <v>1971</v>
      </c>
      <c r="D502" s="90" t="s">
        <v>121</v>
      </c>
      <c r="E502" s="109" t="s">
        <v>2168</v>
      </c>
      <c r="F502" s="119" t="s">
        <v>214</v>
      </c>
      <c r="G502" s="119" t="s">
        <v>219</v>
      </c>
      <c r="H502" s="120" t="s">
        <v>1485</v>
      </c>
      <c r="I502" s="130" t="s">
        <v>1947</v>
      </c>
      <c r="J502" s="109" t="s">
        <v>1948</v>
      </c>
      <c r="K502" s="91" t="s">
        <v>267</v>
      </c>
      <c r="L502" s="109"/>
      <c r="M502" s="109" t="s">
        <v>1791</v>
      </c>
      <c r="N502" s="109">
        <v>1975</v>
      </c>
      <c r="O502" s="109" t="s">
        <v>1949</v>
      </c>
      <c r="P502" s="109" t="s">
        <v>272</v>
      </c>
      <c r="Q502" s="98" t="s">
        <v>121</v>
      </c>
      <c r="R502" s="135">
        <v>36526</v>
      </c>
      <c r="S502" s="109" t="s">
        <v>1083</v>
      </c>
      <c r="T502" s="118" t="s">
        <v>1951</v>
      </c>
      <c r="U502" s="109"/>
      <c r="V502" s="135">
        <v>41897</v>
      </c>
      <c r="W502" s="111" t="s">
        <v>1077</v>
      </c>
      <c r="X502" s="109" t="s">
        <v>2167</v>
      </c>
      <c r="Y502" s="284">
        <v>42359</v>
      </c>
      <c r="Z502" s="211">
        <v>1</v>
      </c>
      <c r="AA502" s="211">
        <v>3</v>
      </c>
      <c r="AB502" s="212">
        <v>1</v>
      </c>
      <c r="AC502" s="212">
        <v>1</v>
      </c>
      <c r="AD502" s="212">
        <v>2</v>
      </c>
      <c r="AE502" s="212">
        <v>2</v>
      </c>
      <c r="AF502" s="336">
        <f t="shared" si="8"/>
        <v>1.2</v>
      </c>
      <c r="AG502" s="212" t="s">
        <v>599</v>
      </c>
      <c r="AH502" s="212" t="s">
        <v>599</v>
      </c>
      <c r="AI502" s="212" t="s">
        <v>2454</v>
      </c>
      <c r="AJ502" s="212" t="s">
        <v>2849</v>
      </c>
      <c r="AK502" s="371" t="s">
        <v>3229</v>
      </c>
      <c r="AL502" s="212" t="s">
        <v>2846</v>
      </c>
      <c r="AM502" s="212" t="s">
        <v>2966</v>
      </c>
      <c r="AN502" s="212" t="s">
        <v>3219</v>
      </c>
      <c r="AO502" s="212" t="s">
        <v>2932</v>
      </c>
      <c r="AP502" s="211"/>
      <c r="AQ502" s="211"/>
    </row>
    <row r="503" spans="1:43" s="96" customFormat="1" ht="15" customHeight="1" x14ac:dyDescent="0.25">
      <c r="A503" s="109"/>
      <c r="B503" s="109"/>
      <c r="C503" s="90" t="s">
        <v>1974</v>
      </c>
      <c r="D503" s="90" t="s">
        <v>121</v>
      </c>
      <c r="E503" s="109" t="s">
        <v>2168</v>
      </c>
      <c r="F503" s="119" t="s">
        <v>214</v>
      </c>
      <c r="G503" s="119" t="s">
        <v>219</v>
      </c>
      <c r="H503" s="120" t="s">
        <v>1485</v>
      </c>
      <c r="I503" s="130" t="s">
        <v>1953</v>
      </c>
      <c r="J503" s="109" t="s">
        <v>1954</v>
      </c>
      <c r="K503" s="91" t="s">
        <v>267</v>
      </c>
      <c r="L503" s="109"/>
      <c r="M503" s="109" t="s">
        <v>1791</v>
      </c>
      <c r="N503" s="109">
        <v>1983</v>
      </c>
      <c r="O503" s="109" t="s">
        <v>1949</v>
      </c>
      <c r="P503" s="109" t="s">
        <v>272</v>
      </c>
      <c r="Q503" s="98" t="s">
        <v>121</v>
      </c>
      <c r="R503" s="135">
        <v>36526</v>
      </c>
      <c r="S503" s="109" t="s">
        <v>1950</v>
      </c>
      <c r="T503" s="118" t="s">
        <v>1951</v>
      </c>
      <c r="U503" s="109"/>
      <c r="V503" s="135">
        <v>41897</v>
      </c>
      <c r="W503" s="111" t="s">
        <v>1077</v>
      </c>
      <c r="X503" s="109" t="s">
        <v>2167</v>
      </c>
      <c r="Y503" s="284">
        <v>42359</v>
      </c>
      <c r="Z503" s="211">
        <v>1</v>
      </c>
      <c r="AA503" s="211">
        <v>3</v>
      </c>
      <c r="AB503" s="212">
        <v>1</v>
      </c>
      <c r="AC503" s="212">
        <v>1</v>
      </c>
      <c r="AD503" s="212">
        <v>2</v>
      </c>
      <c r="AE503" s="212">
        <v>2</v>
      </c>
      <c r="AF503" s="336">
        <f t="shared" si="8"/>
        <v>1.2</v>
      </c>
      <c r="AG503" s="212" t="s">
        <v>599</v>
      </c>
      <c r="AH503" s="212" t="s">
        <v>599</v>
      </c>
      <c r="AI503" s="212" t="s">
        <v>2454</v>
      </c>
      <c r="AJ503" s="212" t="s">
        <v>2849</v>
      </c>
      <c r="AK503" s="371" t="s">
        <v>3229</v>
      </c>
      <c r="AL503" s="212" t="s">
        <v>2846</v>
      </c>
      <c r="AM503" s="212" t="s">
        <v>2969</v>
      </c>
      <c r="AN503" s="212" t="s">
        <v>3220</v>
      </c>
      <c r="AO503" s="212" t="s">
        <v>2932</v>
      </c>
      <c r="AP503" s="211"/>
      <c r="AQ503" s="211"/>
    </row>
    <row r="504" spans="1:43" s="96" customFormat="1" ht="15" customHeight="1" x14ac:dyDescent="0.25">
      <c r="A504" s="109"/>
      <c r="B504" s="109"/>
      <c r="C504" s="90" t="s">
        <v>1978</v>
      </c>
      <c r="D504" s="90" t="s">
        <v>121</v>
      </c>
      <c r="E504" s="109" t="s">
        <v>2168</v>
      </c>
      <c r="F504" s="119" t="s">
        <v>214</v>
      </c>
      <c r="G504" s="119" t="s">
        <v>219</v>
      </c>
      <c r="H504" s="120" t="s">
        <v>1485</v>
      </c>
      <c r="I504" s="130" t="s">
        <v>1956</v>
      </c>
      <c r="J504" s="109" t="s">
        <v>1957</v>
      </c>
      <c r="K504" s="91" t="s">
        <v>267</v>
      </c>
      <c r="L504" s="109"/>
      <c r="M504" s="109" t="s">
        <v>1791</v>
      </c>
      <c r="N504" s="109">
        <v>1979</v>
      </c>
      <c r="O504" s="109" t="s">
        <v>1949</v>
      </c>
      <c r="P504" s="109" t="s">
        <v>272</v>
      </c>
      <c r="Q504" s="98" t="s">
        <v>121</v>
      </c>
      <c r="R504" s="135">
        <v>36526</v>
      </c>
      <c r="S504" s="109" t="s">
        <v>1950</v>
      </c>
      <c r="T504" s="118" t="s">
        <v>1951</v>
      </c>
      <c r="U504" s="109"/>
      <c r="V504" s="135">
        <v>41897</v>
      </c>
      <c r="W504" s="111" t="s">
        <v>1077</v>
      </c>
      <c r="X504" s="109" t="s">
        <v>2167</v>
      </c>
      <c r="Y504" s="284">
        <v>42359</v>
      </c>
      <c r="Z504" s="211">
        <v>1</v>
      </c>
      <c r="AA504" s="211">
        <v>3</v>
      </c>
      <c r="AB504" s="212">
        <v>1</v>
      </c>
      <c r="AC504" s="212">
        <v>1</v>
      </c>
      <c r="AD504" s="212">
        <v>2</v>
      </c>
      <c r="AE504" s="212">
        <v>2</v>
      </c>
      <c r="AF504" s="336">
        <f t="shared" si="8"/>
        <v>1.2</v>
      </c>
      <c r="AG504" s="212" t="s">
        <v>599</v>
      </c>
      <c r="AH504" s="212" t="s">
        <v>599</v>
      </c>
      <c r="AI504" s="212" t="s">
        <v>2454</v>
      </c>
      <c r="AJ504" s="212" t="s">
        <v>2849</v>
      </c>
      <c r="AK504" s="371" t="s">
        <v>3229</v>
      </c>
      <c r="AL504" s="212" t="s">
        <v>2846</v>
      </c>
      <c r="AM504" s="212" t="s">
        <v>2967</v>
      </c>
      <c r="AN504" s="212" t="s">
        <v>3221</v>
      </c>
      <c r="AO504" s="212" t="s">
        <v>2932</v>
      </c>
      <c r="AP504" s="211"/>
      <c r="AQ504" s="211"/>
    </row>
    <row r="505" spans="1:43" s="96" customFormat="1" ht="15" customHeight="1" x14ac:dyDescent="0.25">
      <c r="A505" s="109"/>
      <c r="B505" s="109"/>
      <c r="C505" s="90" t="s">
        <v>1987</v>
      </c>
      <c r="D505" s="90" t="s">
        <v>121</v>
      </c>
      <c r="E505" s="109"/>
      <c r="F505" s="119" t="s">
        <v>759</v>
      </c>
      <c r="G505" s="119" t="s">
        <v>757</v>
      </c>
      <c r="H505" s="120" t="s">
        <v>1494</v>
      </c>
      <c r="I505" s="130" t="s">
        <v>1969</v>
      </c>
      <c r="J505" s="109" t="s">
        <v>1970</v>
      </c>
      <c r="K505" s="109" t="s">
        <v>2246</v>
      </c>
      <c r="L505" s="109"/>
      <c r="M505" s="109" t="s">
        <v>1791</v>
      </c>
      <c r="N505" s="109">
        <v>2000</v>
      </c>
      <c r="O505" s="109" t="s">
        <v>1949</v>
      </c>
      <c r="P505" s="109" t="s">
        <v>272</v>
      </c>
      <c r="Q505" s="98" t="s">
        <v>121</v>
      </c>
      <c r="R505" s="135">
        <v>36740</v>
      </c>
      <c r="S505" s="109" t="s">
        <v>1950</v>
      </c>
      <c r="T505" s="109" t="s">
        <v>1951</v>
      </c>
      <c r="U505" s="109"/>
      <c r="V505" s="135">
        <v>38245</v>
      </c>
      <c r="W505" s="111" t="s">
        <v>1077</v>
      </c>
      <c r="X505" s="109" t="s">
        <v>2167</v>
      </c>
      <c r="Y505" s="284">
        <v>42359</v>
      </c>
      <c r="Z505" s="211">
        <v>1</v>
      </c>
      <c r="AA505" s="211">
        <v>3</v>
      </c>
      <c r="AB505" s="212">
        <v>1</v>
      </c>
      <c r="AC505" s="212">
        <v>1</v>
      </c>
      <c r="AD505" s="212">
        <v>2</v>
      </c>
      <c r="AE505" s="212">
        <v>2</v>
      </c>
      <c r="AF505" s="336">
        <f t="shared" si="8"/>
        <v>1.2</v>
      </c>
      <c r="AG505" s="212" t="s">
        <v>599</v>
      </c>
      <c r="AH505" s="212" t="s">
        <v>599</v>
      </c>
      <c r="AI505" s="212" t="s">
        <v>2454</v>
      </c>
      <c r="AJ505" s="212" t="s">
        <v>2850</v>
      </c>
      <c r="AK505" s="371" t="s">
        <v>3229</v>
      </c>
      <c r="AL505" s="371" t="s">
        <v>3234</v>
      </c>
      <c r="AM505" s="212" t="s">
        <v>2968</v>
      </c>
      <c r="AN505" s="212" t="s">
        <v>3222</v>
      </c>
      <c r="AO505" s="212" t="s">
        <v>2932</v>
      </c>
      <c r="AP505" s="211"/>
      <c r="AQ505" s="211"/>
    </row>
    <row r="506" spans="1:43" s="96" customFormat="1" ht="15" customHeight="1" x14ac:dyDescent="0.25">
      <c r="A506" s="109"/>
      <c r="B506" s="109"/>
      <c r="C506" s="90" t="s">
        <v>1990</v>
      </c>
      <c r="D506" s="90" t="s">
        <v>121</v>
      </c>
      <c r="E506" s="109"/>
      <c r="F506" s="119" t="s">
        <v>759</v>
      </c>
      <c r="G506" s="119" t="s">
        <v>757</v>
      </c>
      <c r="H506" s="120" t="s">
        <v>1494</v>
      </c>
      <c r="I506" s="130" t="s">
        <v>1991</v>
      </c>
      <c r="J506" s="109" t="s">
        <v>1992</v>
      </c>
      <c r="K506" s="91" t="s">
        <v>267</v>
      </c>
      <c r="L506" s="109"/>
      <c r="M506" s="109" t="s">
        <v>1791</v>
      </c>
      <c r="N506" s="109" t="s">
        <v>1964</v>
      </c>
      <c r="O506" s="109" t="s">
        <v>1949</v>
      </c>
      <c r="P506" s="109" t="s">
        <v>272</v>
      </c>
      <c r="Q506" s="98" t="s">
        <v>121</v>
      </c>
      <c r="R506" s="135">
        <v>36746</v>
      </c>
      <c r="S506" s="109" t="s">
        <v>1950</v>
      </c>
      <c r="T506" s="109" t="s">
        <v>1951</v>
      </c>
      <c r="U506" s="109"/>
      <c r="V506" s="135">
        <v>41897</v>
      </c>
      <c r="W506" s="111" t="s">
        <v>1077</v>
      </c>
      <c r="X506" s="109" t="s">
        <v>2167</v>
      </c>
      <c r="Y506" s="284">
        <v>42359</v>
      </c>
      <c r="Z506" s="211">
        <v>1</v>
      </c>
      <c r="AA506" s="211">
        <v>3</v>
      </c>
      <c r="AB506" s="212">
        <v>1</v>
      </c>
      <c r="AC506" s="212">
        <v>1</v>
      </c>
      <c r="AD506" s="212">
        <v>2</v>
      </c>
      <c r="AE506" s="212">
        <v>2</v>
      </c>
      <c r="AF506" s="336">
        <f t="shared" si="8"/>
        <v>1.2</v>
      </c>
      <c r="AG506" s="212" t="s">
        <v>599</v>
      </c>
      <c r="AH506" s="212" t="s">
        <v>599</v>
      </c>
      <c r="AI506" s="212" t="s">
        <v>2454</v>
      </c>
      <c r="AJ506" s="212" t="s">
        <v>2851</v>
      </c>
      <c r="AK506" s="371" t="s">
        <v>3229</v>
      </c>
      <c r="AL506" s="371" t="s">
        <v>3234</v>
      </c>
      <c r="AM506" s="212" t="s">
        <v>2970</v>
      </c>
      <c r="AN506" s="212" t="s">
        <v>3223</v>
      </c>
      <c r="AO506" s="212" t="s">
        <v>2932</v>
      </c>
      <c r="AP506" s="211"/>
      <c r="AQ506" s="211"/>
    </row>
    <row r="507" spans="1:43" s="96" customFormat="1" ht="15" customHeight="1" x14ac:dyDescent="0.25">
      <c r="A507" s="90"/>
      <c r="B507" s="90"/>
      <c r="C507" s="90" t="s">
        <v>2011</v>
      </c>
      <c r="D507" s="90" t="s">
        <v>121</v>
      </c>
      <c r="E507" s="90" t="s">
        <v>2008</v>
      </c>
      <c r="F507" s="119" t="s">
        <v>759</v>
      </c>
      <c r="G507" s="119" t="s">
        <v>758</v>
      </c>
      <c r="H507" s="123" t="s">
        <v>1491</v>
      </c>
      <c r="I507" s="91" t="s">
        <v>2100</v>
      </c>
      <c r="J507" s="90" t="s">
        <v>2101</v>
      </c>
      <c r="K507" s="99" t="s">
        <v>268</v>
      </c>
      <c r="L507" s="90"/>
      <c r="M507" s="90" t="s">
        <v>2059</v>
      </c>
      <c r="N507" s="90">
        <v>2004</v>
      </c>
      <c r="O507" s="90" t="s">
        <v>2060</v>
      </c>
      <c r="P507" s="90" t="s">
        <v>272</v>
      </c>
      <c r="Q507" s="98" t="s">
        <v>121</v>
      </c>
      <c r="R507" s="106">
        <v>38036</v>
      </c>
      <c r="S507" s="90" t="s">
        <v>1983</v>
      </c>
      <c r="T507" s="118" t="s">
        <v>1951</v>
      </c>
      <c r="U507" s="90"/>
      <c r="V507" s="106">
        <v>41897</v>
      </c>
      <c r="W507" s="111" t="s">
        <v>1077</v>
      </c>
      <c r="X507" s="90" t="s">
        <v>2167</v>
      </c>
      <c r="Y507" s="348">
        <v>42359</v>
      </c>
      <c r="Z507" s="237">
        <v>1</v>
      </c>
      <c r="AA507" s="237">
        <v>1</v>
      </c>
      <c r="AB507" s="238">
        <v>1</v>
      </c>
      <c r="AC507" s="238">
        <v>1</v>
      </c>
      <c r="AD507" s="238">
        <v>2</v>
      </c>
      <c r="AE507" s="238">
        <v>2</v>
      </c>
      <c r="AF507" s="384">
        <f t="shared" si="8"/>
        <v>0.4</v>
      </c>
      <c r="AG507" s="238" t="s">
        <v>599</v>
      </c>
      <c r="AH507" s="238" t="s">
        <v>599</v>
      </c>
      <c r="AI507" s="238" t="s">
        <v>2454</v>
      </c>
      <c r="AJ507" s="238"/>
      <c r="AK507" s="371" t="s">
        <v>3229</v>
      </c>
      <c r="AL507" s="371" t="s">
        <v>3234</v>
      </c>
      <c r="AM507" s="238" t="s">
        <v>3227</v>
      </c>
      <c r="AN507" s="238" t="s">
        <v>3228</v>
      </c>
      <c r="AO507" s="212" t="s">
        <v>2932</v>
      </c>
      <c r="AP507" s="211"/>
      <c r="AQ507" s="211"/>
    </row>
    <row r="508" spans="1:43" s="96" customFormat="1" ht="15" customHeight="1" x14ac:dyDescent="0.25">
      <c r="A508" s="290"/>
      <c r="B508" s="290"/>
      <c r="C508" s="290" t="s">
        <v>2024</v>
      </c>
      <c r="D508" s="290" t="s">
        <v>121</v>
      </c>
      <c r="E508" s="290" t="s">
        <v>2008</v>
      </c>
      <c r="F508" s="295" t="s">
        <v>759</v>
      </c>
      <c r="G508" s="295" t="s">
        <v>758</v>
      </c>
      <c r="H508" s="286" t="s">
        <v>1491</v>
      </c>
      <c r="I508" s="290" t="s">
        <v>2062</v>
      </c>
      <c r="J508" s="290" t="s">
        <v>2063</v>
      </c>
      <c r="K508" s="296" t="s">
        <v>268</v>
      </c>
      <c r="L508" s="290"/>
      <c r="M508" s="290" t="s">
        <v>2064</v>
      </c>
      <c r="N508" s="290">
        <v>2005</v>
      </c>
      <c r="O508" s="290" t="s">
        <v>2065</v>
      </c>
      <c r="P508" s="290" t="s">
        <v>272</v>
      </c>
      <c r="Q508" s="297" t="s">
        <v>121</v>
      </c>
      <c r="R508" s="298">
        <v>38353</v>
      </c>
      <c r="S508" s="290" t="s">
        <v>1983</v>
      </c>
      <c r="T508" s="290" t="s">
        <v>1951</v>
      </c>
      <c r="U508" s="290"/>
      <c r="V508" s="298">
        <v>41897</v>
      </c>
      <c r="W508" s="299" t="s">
        <v>1077</v>
      </c>
      <c r="X508" s="290" t="s">
        <v>2167</v>
      </c>
      <c r="Y508" s="300">
        <v>42359</v>
      </c>
      <c r="Z508" s="391">
        <v>3</v>
      </c>
      <c r="AA508" s="391">
        <v>1</v>
      </c>
      <c r="AB508" s="392">
        <v>1</v>
      </c>
      <c r="AC508" s="392">
        <v>1</v>
      </c>
      <c r="AD508" s="392">
        <v>2</v>
      </c>
      <c r="AE508" s="392">
        <v>3</v>
      </c>
      <c r="AF508" s="336">
        <f t="shared" si="8"/>
        <v>1.8</v>
      </c>
      <c r="AG508" s="392" t="s">
        <v>599</v>
      </c>
      <c r="AH508" s="392" t="s">
        <v>599</v>
      </c>
      <c r="AI508" s="392" t="s">
        <v>2454</v>
      </c>
      <c r="AJ508" s="392"/>
      <c r="AK508" s="371" t="s">
        <v>3235</v>
      </c>
      <c r="AL508" s="238" t="s">
        <v>3233</v>
      </c>
      <c r="AM508" s="392"/>
      <c r="AN508" s="392"/>
      <c r="AO508" s="238" t="s">
        <v>2997</v>
      </c>
      <c r="AP508" s="211"/>
      <c r="AQ508" s="211"/>
    </row>
    <row r="509" spans="1:43" s="96" customFormat="1" ht="15" customHeight="1" x14ac:dyDescent="0.25">
      <c r="A509" s="109"/>
      <c r="B509" s="109"/>
      <c r="C509" s="90" t="s">
        <v>2066</v>
      </c>
      <c r="D509" s="90" t="s">
        <v>1519</v>
      </c>
      <c r="E509" s="109" t="s">
        <v>2168</v>
      </c>
      <c r="F509" s="119" t="s">
        <v>759</v>
      </c>
      <c r="G509" s="119" t="s">
        <v>758</v>
      </c>
      <c r="H509" s="120" t="s">
        <v>1491</v>
      </c>
      <c r="I509" s="91" t="s">
        <v>1979</v>
      </c>
      <c r="J509" s="109" t="s">
        <v>1980</v>
      </c>
      <c r="K509" s="91" t="s">
        <v>267</v>
      </c>
      <c r="L509" s="109"/>
      <c r="M509" s="109" t="s">
        <v>1791</v>
      </c>
      <c r="N509" s="109" t="s">
        <v>1981</v>
      </c>
      <c r="O509" s="109" t="s">
        <v>1982</v>
      </c>
      <c r="P509" s="109" t="s">
        <v>272</v>
      </c>
      <c r="Q509" s="98" t="s">
        <v>121</v>
      </c>
      <c r="R509" s="135">
        <v>38567</v>
      </c>
      <c r="S509" s="109" t="s">
        <v>1983</v>
      </c>
      <c r="T509" s="109" t="s">
        <v>1951</v>
      </c>
      <c r="U509" s="109"/>
      <c r="V509" s="135">
        <v>41897</v>
      </c>
      <c r="W509" s="111" t="s">
        <v>1077</v>
      </c>
      <c r="X509" s="109" t="s">
        <v>2167</v>
      </c>
      <c r="Y509" s="284">
        <v>42359</v>
      </c>
      <c r="Z509" s="211">
        <v>1</v>
      </c>
      <c r="AA509" s="211">
        <v>3</v>
      </c>
      <c r="AB509" s="212">
        <v>1</v>
      </c>
      <c r="AC509" s="212">
        <v>1</v>
      </c>
      <c r="AD509" s="212">
        <v>2</v>
      </c>
      <c r="AE509" s="212">
        <v>2</v>
      </c>
      <c r="AF509" s="336">
        <f t="shared" si="8"/>
        <v>1.2</v>
      </c>
      <c r="AG509" s="212" t="s">
        <v>599</v>
      </c>
      <c r="AH509" s="212" t="s">
        <v>599</v>
      </c>
      <c r="AI509" s="212" t="s">
        <v>2454</v>
      </c>
      <c r="AJ509" s="212" t="s">
        <v>2850</v>
      </c>
      <c r="AK509" s="371" t="s">
        <v>3229</v>
      </c>
      <c r="AL509" s="371" t="s">
        <v>3234</v>
      </c>
      <c r="AM509" s="212" t="s">
        <v>2971</v>
      </c>
      <c r="AN509" s="212" t="s">
        <v>3224</v>
      </c>
      <c r="AO509" s="212" t="s">
        <v>2932</v>
      </c>
      <c r="AP509" s="211"/>
      <c r="AQ509" s="211"/>
    </row>
    <row r="510" spans="1:43" s="96" customFormat="1" ht="15" customHeight="1" x14ac:dyDescent="0.25">
      <c r="A510" s="109"/>
      <c r="B510" s="109"/>
      <c r="C510" s="90" t="s">
        <v>2110</v>
      </c>
      <c r="D510" s="90" t="s">
        <v>121</v>
      </c>
      <c r="E510" s="109"/>
      <c r="F510" s="119" t="s">
        <v>759</v>
      </c>
      <c r="G510" s="119" t="s">
        <v>758</v>
      </c>
      <c r="H510" s="120" t="s">
        <v>1491</v>
      </c>
      <c r="I510" s="91" t="s">
        <v>1959</v>
      </c>
      <c r="J510" s="109" t="s">
        <v>1960</v>
      </c>
      <c r="K510" s="109" t="s">
        <v>2244</v>
      </c>
      <c r="L510" s="109"/>
      <c r="M510" s="109" t="s">
        <v>1791</v>
      </c>
      <c r="N510" s="109">
        <v>2000</v>
      </c>
      <c r="O510" s="109" t="s">
        <v>1949</v>
      </c>
      <c r="P510" s="109" t="s">
        <v>272</v>
      </c>
      <c r="Q510" s="98" t="s">
        <v>121</v>
      </c>
      <c r="R510" s="135">
        <v>40745</v>
      </c>
      <c r="S510" s="109" t="s">
        <v>1950</v>
      </c>
      <c r="T510" s="118" t="s">
        <v>1951</v>
      </c>
      <c r="U510" s="109"/>
      <c r="V510" s="135">
        <v>38245</v>
      </c>
      <c r="W510" s="111" t="s">
        <v>1077</v>
      </c>
      <c r="X510" s="109" t="s">
        <v>2167</v>
      </c>
      <c r="Y510" s="284">
        <v>42359</v>
      </c>
      <c r="Z510" s="211">
        <v>1</v>
      </c>
      <c r="AA510" s="211">
        <v>1</v>
      </c>
      <c r="AB510" s="212">
        <v>1</v>
      </c>
      <c r="AC510" s="212">
        <v>1</v>
      </c>
      <c r="AD510" s="212">
        <v>2</v>
      </c>
      <c r="AE510" s="212">
        <v>2</v>
      </c>
      <c r="AF510" s="335">
        <f t="shared" si="8"/>
        <v>0.4</v>
      </c>
      <c r="AG510" s="212" t="s">
        <v>599</v>
      </c>
      <c r="AH510" s="212" t="s">
        <v>599</v>
      </c>
      <c r="AI510" s="212" t="s">
        <v>899</v>
      </c>
      <c r="AJ510" s="212" t="s">
        <v>899</v>
      </c>
      <c r="AK510" s="212" t="s">
        <v>3230</v>
      </c>
      <c r="AL510" s="212" t="s">
        <v>3238</v>
      </c>
      <c r="AM510" s="212" t="s">
        <v>3237</v>
      </c>
      <c r="AN510" s="212" t="s">
        <v>3236</v>
      </c>
      <c r="AO510" s="212" t="s">
        <v>2932</v>
      </c>
      <c r="AP510" s="211"/>
      <c r="AQ510" s="211"/>
    </row>
    <row r="511" spans="1:43" s="96" customFormat="1" ht="15" customHeight="1" x14ac:dyDescent="0.25">
      <c r="A511" s="290"/>
      <c r="B511" s="290"/>
      <c r="C511" s="290" t="s">
        <v>2077</v>
      </c>
      <c r="D511" s="290" t="s">
        <v>121</v>
      </c>
      <c r="E511" s="290"/>
      <c r="F511" s="119" t="s">
        <v>759</v>
      </c>
      <c r="G511" s="119" t="s">
        <v>758</v>
      </c>
      <c r="H511" s="123" t="s">
        <v>1491</v>
      </c>
      <c r="I511" s="90" t="s">
        <v>2106</v>
      </c>
      <c r="J511" s="90" t="s">
        <v>2107</v>
      </c>
      <c r="K511" s="90"/>
      <c r="L511" s="90"/>
      <c r="M511" s="90" t="s">
        <v>1791</v>
      </c>
      <c r="N511" s="90" t="s">
        <v>2108</v>
      </c>
      <c r="O511" s="90" t="s">
        <v>2109</v>
      </c>
      <c r="P511" s="90" t="s">
        <v>2109</v>
      </c>
      <c r="Q511" s="98" t="s">
        <v>121</v>
      </c>
      <c r="R511" s="106" t="s">
        <v>2109</v>
      </c>
      <c r="S511" s="90" t="s">
        <v>1983</v>
      </c>
      <c r="T511" s="118" t="s">
        <v>1951</v>
      </c>
      <c r="U511" s="290"/>
      <c r="V511" s="106">
        <v>41897</v>
      </c>
      <c r="W511" s="111" t="s">
        <v>1077</v>
      </c>
      <c r="X511" s="90" t="s">
        <v>2167</v>
      </c>
      <c r="Y511" s="348">
        <v>42359</v>
      </c>
      <c r="Z511" s="237">
        <v>1</v>
      </c>
      <c r="AA511" s="237">
        <v>1</v>
      </c>
      <c r="AB511" s="238">
        <v>1</v>
      </c>
      <c r="AC511" s="238">
        <v>1</v>
      </c>
      <c r="AD511" s="238">
        <v>2</v>
      </c>
      <c r="AE511" s="238">
        <v>3</v>
      </c>
      <c r="AF511" s="335">
        <f t="shared" si="8"/>
        <v>0.6</v>
      </c>
      <c r="AG511" s="238" t="s">
        <v>599</v>
      </c>
      <c r="AH511" s="238" t="s">
        <v>599</v>
      </c>
      <c r="AI511" s="238" t="s">
        <v>2454</v>
      </c>
      <c r="AJ511" s="238" t="s">
        <v>2871</v>
      </c>
      <c r="AK511" s="238" t="s">
        <v>3231</v>
      </c>
      <c r="AL511" s="238" t="s">
        <v>3232</v>
      </c>
      <c r="AM511" s="238" t="s">
        <v>3239</v>
      </c>
      <c r="AN511" s="238" t="s">
        <v>3240</v>
      </c>
      <c r="AO511" s="212" t="s">
        <v>2932</v>
      </c>
      <c r="AP511" s="211"/>
      <c r="AQ511" s="211"/>
    </row>
    <row r="512" spans="1:43" s="96" customFormat="1" ht="15" customHeight="1" x14ac:dyDescent="0.25">
      <c r="A512" s="86"/>
      <c r="B512" s="86"/>
      <c r="C512" s="91" t="s">
        <v>1248</v>
      </c>
      <c r="D512" s="90" t="s">
        <v>121</v>
      </c>
      <c r="E512" s="86"/>
      <c r="F512" s="86" t="s">
        <v>759</v>
      </c>
      <c r="G512" s="131" t="s">
        <v>760</v>
      </c>
      <c r="H512" s="86" t="s">
        <v>1492</v>
      </c>
      <c r="I512" s="86" t="s">
        <v>1521</v>
      </c>
      <c r="J512" s="86" t="s">
        <v>1521</v>
      </c>
      <c r="K512" s="86" t="s">
        <v>269</v>
      </c>
      <c r="L512" s="86" t="s">
        <v>1596</v>
      </c>
      <c r="M512" s="86" t="s">
        <v>131</v>
      </c>
      <c r="N512" s="86" t="s">
        <v>1607</v>
      </c>
      <c r="O512" s="86" t="s">
        <v>1608</v>
      </c>
      <c r="P512" s="86" t="s">
        <v>644</v>
      </c>
      <c r="Q512" s="129" t="s">
        <v>1596</v>
      </c>
      <c r="R512" s="86" t="s">
        <v>1596</v>
      </c>
      <c r="S512" s="86" t="s">
        <v>1596</v>
      </c>
      <c r="T512" s="86" t="s">
        <v>1603</v>
      </c>
      <c r="U512" s="86" t="s">
        <v>1596</v>
      </c>
      <c r="V512" s="135">
        <v>41904</v>
      </c>
      <c r="W512" s="98" t="s">
        <v>2242</v>
      </c>
      <c r="X512" s="86" t="s">
        <v>1088</v>
      </c>
      <c r="Y512" s="284">
        <v>42359</v>
      </c>
      <c r="Z512" s="211">
        <v>1</v>
      </c>
      <c r="AA512" s="211">
        <v>1</v>
      </c>
      <c r="AB512" s="212">
        <v>1</v>
      </c>
      <c r="AC512" s="212">
        <v>1</v>
      </c>
      <c r="AD512" s="212">
        <v>2</v>
      </c>
      <c r="AE512" s="212">
        <v>2</v>
      </c>
      <c r="AF512" s="335">
        <f>(Z512*AA512*AB512*AC512*AD512*AE512)/10</f>
        <v>0.4</v>
      </c>
      <c r="AG512" s="212" t="s">
        <v>599</v>
      </c>
      <c r="AH512" s="212" t="s">
        <v>2855</v>
      </c>
      <c r="AI512" s="212" t="s">
        <v>2861</v>
      </c>
      <c r="AJ512" s="212" t="s">
        <v>2856</v>
      </c>
      <c r="AK512" s="212" t="s">
        <v>2857</v>
      </c>
      <c r="AL512" s="212" t="s">
        <v>3234</v>
      </c>
      <c r="AM512" s="212" t="s">
        <v>3244</v>
      </c>
      <c r="AN512" s="212" t="s">
        <v>3243</v>
      </c>
      <c r="AO512" s="212" t="s">
        <v>3241</v>
      </c>
      <c r="AP512" s="211"/>
      <c r="AQ512" s="211"/>
    </row>
    <row r="513" spans="1:43" s="96" customFormat="1" ht="15" customHeight="1" x14ac:dyDescent="0.25">
      <c r="A513" s="86"/>
      <c r="B513" s="86"/>
      <c r="C513" s="91" t="s">
        <v>1602</v>
      </c>
      <c r="D513" s="90" t="s">
        <v>121</v>
      </c>
      <c r="E513" s="86"/>
      <c r="F513" s="131" t="s">
        <v>214</v>
      </c>
      <c r="G513" s="116" t="s">
        <v>219</v>
      </c>
      <c r="H513" s="86" t="s">
        <v>1485</v>
      </c>
      <c r="I513" s="86" t="s">
        <v>698</v>
      </c>
      <c r="J513" s="86" t="s">
        <v>1606</v>
      </c>
      <c r="K513" s="86" t="s">
        <v>268</v>
      </c>
      <c r="L513" s="86" t="s">
        <v>1596</v>
      </c>
      <c r="M513" s="86" t="s">
        <v>131</v>
      </c>
      <c r="N513" s="86" t="s">
        <v>1669</v>
      </c>
      <c r="O513" s="86" t="s">
        <v>644</v>
      </c>
      <c r="P513" s="86" t="s">
        <v>644</v>
      </c>
      <c r="Q513" s="129" t="s">
        <v>1596</v>
      </c>
      <c r="R513" s="86" t="s">
        <v>1596</v>
      </c>
      <c r="S513" s="86" t="s">
        <v>1596</v>
      </c>
      <c r="T513" s="86" t="s">
        <v>1603</v>
      </c>
      <c r="U513" s="86" t="s">
        <v>1596</v>
      </c>
      <c r="V513" s="135">
        <v>41904</v>
      </c>
      <c r="W513" s="98" t="s">
        <v>2242</v>
      </c>
      <c r="X513" s="86" t="s">
        <v>1088</v>
      </c>
      <c r="Y513" s="284">
        <v>42359</v>
      </c>
      <c r="Z513" s="211">
        <v>1</v>
      </c>
      <c r="AA513" s="211">
        <v>1</v>
      </c>
      <c r="AB513" s="212">
        <v>1</v>
      </c>
      <c r="AC513" s="212">
        <v>1</v>
      </c>
      <c r="AD513" s="212">
        <v>2</v>
      </c>
      <c r="AE513" s="212">
        <v>2</v>
      </c>
      <c r="AF513" s="335">
        <f t="shared" ref="AF513:AF521" si="9">(Z513*AA513*AB513*AC513*AD513*AE513)/10</f>
        <v>0.4</v>
      </c>
      <c r="AG513" s="212" t="s">
        <v>599</v>
      </c>
      <c r="AH513" s="212" t="s">
        <v>599</v>
      </c>
      <c r="AI513" s="212" t="s">
        <v>2861</v>
      </c>
      <c r="AJ513" s="212" t="s">
        <v>2856</v>
      </c>
      <c r="AK513" s="212" t="s">
        <v>2857</v>
      </c>
      <c r="AL513" s="212" t="s">
        <v>3234</v>
      </c>
      <c r="AM513" s="212" t="s">
        <v>3245</v>
      </c>
      <c r="AN513" s="212" t="s">
        <v>3246</v>
      </c>
      <c r="AO513" s="212" t="s">
        <v>3241</v>
      </c>
      <c r="AP513" s="211"/>
      <c r="AQ513" s="211"/>
    </row>
    <row r="514" spans="1:43" s="96" customFormat="1" ht="15" customHeight="1" x14ac:dyDescent="0.25">
      <c r="A514" s="86"/>
      <c r="B514" s="86"/>
      <c r="C514" s="91" t="s">
        <v>1250</v>
      </c>
      <c r="D514" s="90" t="s">
        <v>121</v>
      </c>
      <c r="E514" s="86"/>
      <c r="F514" s="131" t="s">
        <v>214</v>
      </c>
      <c r="G514" s="116" t="s">
        <v>219</v>
      </c>
      <c r="H514" s="86" t="s">
        <v>1485</v>
      </c>
      <c r="I514" s="86" t="s">
        <v>1522</v>
      </c>
      <c r="J514" s="86" t="s">
        <v>1609</v>
      </c>
      <c r="K514" s="86" t="s">
        <v>2858</v>
      </c>
      <c r="L514" s="86" t="s">
        <v>1596</v>
      </c>
      <c r="M514" s="86" t="s">
        <v>131</v>
      </c>
      <c r="N514" s="86" t="s">
        <v>1667</v>
      </c>
      <c r="O514" s="86" t="s">
        <v>1672</v>
      </c>
      <c r="P514" s="86" t="s">
        <v>644</v>
      </c>
      <c r="Q514" s="129" t="s">
        <v>1596</v>
      </c>
      <c r="R514" s="86" t="s">
        <v>1596</v>
      </c>
      <c r="S514" s="86" t="s">
        <v>1596</v>
      </c>
      <c r="T514" s="86" t="s">
        <v>1603</v>
      </c>
      <c r="U514" s="86" t="s">
        <v>1596</v>
      </c>
      <c r="V514" s="135">
        <v>41904</v>
      </c>
      <c r="W514" s="98" t="s">
        <v>2242</v>
      </c>
      <c r="X514" s="86" t="s">
        <v>1088</v>
      </c>
      <c r="Y514" s="284">
        <v>42359</v>
      </c>
      <c r="Z514" s="211">
        <v>1</v>
      </c>
      <c r="AA514" s="211">
        <v>1</v>
      </c>
      <c r="AB514" s="212">
        <v>1</v>
      </c>
      <c r="AC514" s="212">
        <v>1</v>
      </c>
      <c r="AD514" s="212">
        <v>2</v>
      </c>
      <c r="AE514" s="212">
        <v>2</v>
      </c>
      <c r="AF514" s="335">
        <f t="shared" si="9"/>
        <v>0.4</v>
      </c>
      <c r="AG514" s="212" t="s">
        <v>599</v>
      </c>
      <c r="AH514" s="212" t="s">
        <v>599</v>
      </c>
      <c r="AI514" s="212" t="s">
        <v>2861</v>
      </c>
      <c r="AJ514" s="212" t="s">
        <v>2856</v>
      </c>
      <c r="AK514" s="212" t="s">
        <v>2859</v>
      </c>
      <c r="AL514" s="212" t="s">
        <v>3234</v>
      </c>
      <c r="AM514" s="212" t="s">
        <v>3247</v>
      </c>
      <c r="AN514" s="212" t="s">
        <v>3248</v>
      </c>
      <c r="AO514" s="212" t="s">
        <v>3241</v>
      </c>
      <c r="AP514" s="211"/>
      <c r="AQ514" s="211"/>
    </row>
    <row r="515" spans="1:43" s="96" customFormat="1" ht="15" customHeight="1" x14ac:dyDescent="0.25">
      <c r="A515" s="86"/>
      <c r="B515" s="86"/>
      <c r="C515" s="91" t="s">
        <v>1252</v>
      </c>
      <c r="D515" s="90" t="s">
        <v>121</v>
      </c>
      <c r="E515" s="86"/>
      <c r="F515" s="131" t="s">
        <v>214</v>
      </c>
      <c r="G515" s="116" t="s">
        <v>219</v>
      </c>
      <c r="H515" s="86" t="s">
        <v>1485</v>
      </c>
      <c r="I515" s="86" t="s">
        <v>695</v>
      </c>
      <c r="J515" s="86" t="s">
        <v>1671</v>
      </c>
      <c r="K515" s="86" t="s">
        <v>269</v>
      </c>
      <c r="L515" s="86" t="s">
        <v>1596</v>
      </c>
      <c r="M515" s="86" t="s">
        <v>131</v>
      </c>
      <c r="N515" s="86" t="s">
        <v>1669</v>
      </c>
      <c r="O515" s="86" t="s">
        <v>644</v>
      </c>
      <c r="P515" s="86" t="s">
        <v>644</v>
      </c>
      <c r="Q515" s="129" t="s">
        <v>1596</v>
      </c>
      <c r="R515" s="86" t="s">
        <v>1596</v>
      </c>
      <c r="S515" s="86" t="s">
        <v>1596</v>
      </c>
      <c r="T515" s="86" t="s">
        <v>1603</v>
      </c>
      <c r="U515" s="86" t="s">
        <v>1596</v>
      </c>
      <c r="V515" s="135">
        <v>41904</v>
      </c>
      <c r="W515" s="98" t="s">
        <v>2242</v>
      </c>
      <c r="X515" s="86" t="s">
        <v>1088</v>
      </c>
      <c r="Y515" s="284">
        <v>42359</v>
      </c>
      <c r="Z515" s="211">
        <v>1</v>
      </c>
      <c r="AA515" s="211">
        <v>1</v>
      </c>
      <c r="AB515" s="212">
        <v>1</v>
      </c>
      <c r="AC515" s="212">
        <v>1</v>
      </c>
      <c r="AD515" s="212">
        <v>2</v>
      </c>
      <c r="AE515" s="212">
        <v>2</v>
      </c>
      <c r="AF515" s="335">
        <f t="shared" si="9"/>
        <v>0.4</v>
      </c>
      <c r="AG515" s="212" t="s">
        <v>599</v>
      </c>
      <c r="AH515" s="212" t="s">
        <v>2855</v>
      </c>
      <c r="AI515" s="212" t="s">
        <v>2861</v>
      </c>
      <c r="AJ515" s="212" t="s">
        <v>2856</v>
      </c>
      <c r="AK515" s="212" t="s">
        <v>2857</v>
      </c>
      <c r="AL515" s="212" t="s">
        <v>3234</v>
      </c>
      <c r="AM515" s="212" t="s">
        <v>3244</v>
      </c>
      <c r="AN515" s="212" t="s">
        <v>3249</v>
      </c>
      <c r="AO515" s="212" t="s">
        <v>3241</v>
      </c>
      <c r="AP515" s="211"/>
      <c r="AQ515" s="211"/>
    </row>
    <row r="516" spans="1:43" s="96" customFormat="1" ht="15" customHeight="1" x14ac:dyDescent="0.25">
      <c r="A516" s="86"/>
      <c r="B516" s="86"/>
      <c r="C516" s="91" t="s">
        <v>1601</v>
      </c>
      <c r="D516" s="90" t="s">
        <v>121</v>
      </c>
      <c r="E516" s="86"/>
      <c r="F516" s="131" t="s">
        <v>214</v>
      </c>
      <c r="G516" s="116" t="s">
        <v>219</v>
      </c>
      <c r="H516" s="86" t="s">
        <v>1485</v>
      </c>
      <c r="I516" s="86" t="s">
        <v>697</v>
      </c>
      <c r="J516" s="131" t="s">
        <v>3289</v>
      </c>
      <c r="K516" s="86" t="s">
        <v>268</v>
      </c>
      <c r="L516" s="86" t="s">
        <v>1596</v>
      </c>
      <c r="M516" s="86" t="s">
        <v>131</v>
      </c>
      <c r="N516" s="86" t="s">
        <v>1669</v>
      </c>
      <c r="O516" s="86" t="s">
        <v>644</v>
      </c>
      <c r="P516" s="86" t="s">
        <v>644</v>
      </c>
      <c r="Q516" s="129" t="s">
        <v>1596</v>
      </c>
      <c r="R516" s="86" t="s">
        <v>1596</v>
      </c>
      <c r="S516" s="86" t="s">
        <v>1596</v>
      </c>
      <c r="T516" s="86" t="s">
        <v>1603</v>
      </c>
      <c r="U516" s="86" t="s">
        <v>1596</v>
      </c>
      <c r="V516" s="135">
        <v>41904</v>
      </c>
      <c r="W516" s="98" t="s">
        <v>2242</v>
      </c>
      <c r="X516" s="86" t="s">
        <v>1088</v>
      </c>
      <c r="Y516" s="284">
        <v>42359</v>
      </c>
      <c r="Z516" s="211">
        <v>1</v>
      </c>
      <c r="AA516" s="211">
        <v>1</v>
      </c>
      <c r="AB516" s="212">
        <v>1</v>
      </c>
      <c r="AC516" s="212">
        <v>1</v>
      </c>
      <c r="AD516" s="212">
        <v>2</v>
      </c>
      <c r="AE516" s="212">
        <v>2</v>
      </c>
      <c r="AF516" s="335">
        <f t="shared" si="9"/>
        <v>0.4</v>
      </c>
      <c r="AG516" s="212" t="s">
        <v>599</v>
      </c>
      <c r="AH516" s="212" t="s">
        <v>599</v>
      </c>
      <c r="AI516" s="212" t="s">
        <v>2861</v>
      </c>
      <c r="AJ516" s="212" t="s">
        <v>2856</v>
      </c>
      <c r="AK516" s="212" t="s">
        <v>2857</v>
      </c>
      <c r="AL516" s="212" t="s">
        <v>3234</v>
      </c>
      <c r="AM516" s="212" t="s">
        <v>3250</v>
      </c>
      <c r="AN516" s="212" t="s">
        <v>3251</v>
      </c>
      <c r="AO516" s="212" t="s">
        <v>3241</v>
      </c>
      <c r="AP516" s="211"/>
      <c r="AQ516" s="211"/>
    </row>
    <row r="517" spans="1:43" s="96" customFormat="1" ht="15" customHeight="1" x14ac:dyDescent="0.25">
      <c r="A517" s="86"/>
      <c r="B517" s="86"/>
      <c r="C517" s="91" t="s">
        <v>1664</v>
      </c>
      <c r="D517" s="90" t="s">
        <v>121</v>
      </c>
      <c r="E517" s="86"/>
      <c r="F517" s="131" t="s">
        <v>214</v>
      </c>
      <c r="G517" s="116" t="s">
        <v>219</v>
      </c>
      <c r="H517" s="86" t="s">
        <v>1485</v>
      </c>
      <c r="I517" s="91" t="s">
        <v>696</v>
      </c>
      <c r="J517" s="86" t="s">
        <v>1605</v>
      </c>
      <c r="K517" s="86" t="s">
        <v>268</v>
      </c>
      <c r="L517" s="86" t="s">
        <v>1596</v>
      </c>
      <c r="M517" s="86" t="s">
        <v>131</v>
      </c>
      <c r="N517" s="86" t="s">
        <v>1669</v>
      </c>
      <c r="O517" s="86" t="s">
        <v>644</v>
      </c>
      <c r="P517" s="86" t="s">
        <v>644</v>
      </c>
      <c r="Q517" s="129" t="s">
        <v>1596</v>
      </c>
      <c r="R517" s="86" t="s">
        <v>1596</v>
      </c>
      <c r="S517" s="86" t="s">
        <v>1596</v>
      </c>
      <c r="T517" s="86" t="s">
        <v>1603</v>
      </c>
      <c r="U517" s="86" t="s">
        <v>1596</v>
      </c>
      <c r="V517" s="135">
        <v>41904</v>
      </c>
      <c r="W517" s="98" t="s">
        <v>2242</v>
      </c>
      <c r="X517" s="86" t="s">
        <v>1088</v>
      </c>
      <c r="Y517" s="284">
        <v>42359</v>
      </c>
      <c r="Z517" s="211">
        <v>1</v>
      </c>
      <c r="AA517" s="211">
        <v>1</v>
      </c>
      <c r="AB517" s="212">
        <v>1</v>
      </c>
      <c r="AC517" s="212">
        <v>1</v>
      </c>
      <c r="AD517" s="212">
        <v>2</v>
      </c>
      <c r="AE517" s="212">
        <v>2</v>
      </c>
      <c r="AF517" s="335">
        <f t="shared" si="9"/>
        <v>0.4</v>
      </c>
      <c r="AG517" s="212" t="s">
        <v>599</v>
      </c>
      <c r="AH517" s="212" t="s">
        <v>599</v>
      </c>
      <c r="AI517" s="212" t="s">
        <v>2861</v>
      </c>
      <c r="AJ517" s="212" t="s">
        <v>2856</v>
      </c>
      <c r="AK517" s="212" t="s">
        <v>3252</v>
      </c>
      <c r="AL517" s="212" t="s">
        <v>3253</v>
      </c>
      <c r="AM517" s="212"/>
      <c r="AN517" s="212"/>
      <c r="AO517" s="212" t="s">
        <v>3241</v>
      </c>
      <c r="AP517" s="211"/>
      <c r="AQ517" s="211"/>
    </row>
    <row r="518" spans="1:43" s="96" customFormat="1" ht="15" customHeight="1" x14ac:dyDescent="0.25">
      <c r="A518" s="86"/>
      <c r="B518" s="86"/>
      <c r="C518" s="91" t="s">
        <v>1249</v>
      </c>
      <c r="D518" s="90" t="s">
        <v>121</v>
      </c>
      <c r="E518" s="86"/>
      <c r="F518" s="131" t="s">
        <v>759</v>
      </c>
      <c r="G518" s="131" t="s">
        <v>758</v>
      </c>
      <c r="H518" s="86" t="s">
        <v>1491</v>
      </c>
      <c r="I518" s="91" t="s">
        <v>1595</v>
      </c>
      <c r="J518" s="86" t="s">
        <v>1665</v>
      </c>
      <c r="K518" s="86" t="s">
        <v>268</v>
      </c>
      <c r="L518" s="86" t="s">
        <v>1596</v>
      </c>
      <c r="M518" s="86" t="s">
        <v>131</v>
      </c>
      <c r="N518" s="86" t="s">
        <v>1666</v>
      </c>
      <c r="O518" s="86" t="s">
        <v>1673</v>
      </c>
      <c r="P518" s="86" t="s">
        <v>644</v>
      </c>
      <c r="Q518" s="129" t="s">
        <v>1596</v>
      </c>
      <c r="R518" s="86" t="s">
        <v>1596</v>
      </c>
      <c r="S518" s="86" t="s">
        <v>1596</v>
      </c>
      <c r="T518" s="86" t="s">
        <v>1603</v>
      </c>
      <c r="U518" s="86" t="s">
        <v>1596</v>
      </c>
      <c r="V518" s="135">
        <v>41904</v>
      </c>
      <c r="W518" s="98" t="s">
        <v>2242</v>
      </c>
      <c r="X518" s="86" t="s">
        <v>1088</v>
      </c>
      <c r="Y518" s="284">
        <v>42359</v>
      </c>
      <c r="Z518" s="211">
        <v>1</v>
      </c>
      <c r="AA518" s="211">
        <v>1</v>
      </c>
      <c r="AB518" s="212">
        <v>1</v>
      </c>
      <c r="AC518" s="212">
        <v>1</v>
      </c>
      <c r="AD518" s="212">
        <v>2</v>
      </c>
      <c r="AE518" s="212">
        <v>2</v>
      </c>
      <c r="AF518" s="335">
        <f t="shared" si="9"/>
        <v>0.4</v>
      </c>
      <c r="AG518" s="212" t="s">
        <v>599</v>
      </c>
      <c r="AH518" s="212" t="s">
        <v>599</v>
      </c>
      <c r="AI518" s="212" t="s">
        <v>2861</v>
      </c>
      <c r="AJ518" s="212" t="s">
        <v>2856</v>
      </c>
      <c r="AK518" s="212" t="s">
        <v>2936</v>
      </c>
      <c r="AL518" s="212" t="s">
        <v>3234</v>
      </c>
      <c r="AM518" s="212" t="s">
        <v>3244</v>
      </c>
      <c r="AN518" s="212" t="s">
        <v>3254</v>
      </c>
      <c r="AO518" s="212" t="s">
        <v>3241</v>
      </c>
      <c r="AP518" s="211"/>
      <c r="AQ518" s="211"/>
    </row>
    <row r="519" spans="1:43" s="96" customFormat="1" ht="15" customHeight="1" x14ac:dyDescent="0.25">
      <c r="A519" s="86"/>
      <c r="B519" s="86"/>
      <c r="C519" s="91" t="s">
        <v>1251</v>
      </c>
      <c r="D519" s="90" t="s">
        <v>121</v>
      </c>
      <c r="E519" s="86"/>
      <c r="F519" s="131" t="s">
        <v>759</v>
      </c>
      <c r="G519" s="131" t="s">
        <v>758</v>
      </c>
      <c r="H519" s="86" t="s">
        <v>1491</v>
      </c>
      <c r="I519" s="91" t="s">
        <v>1523</v>
      </c>
      <c r="J519" s="86" t="s">
        <v>1670</v>
      </c>
      <c r="K519" s="86" t="s">
        <v>269</v>
      </c>
      <c r="L519" s="86" t="s">
        <v>1596</v>
      </c>
      <c r="M519" s="86" t="s">
        <v>131</v>
      </c>
      <c r="N519" s="86" t="s">
        <v>1668</v>
      </c>
      <c r="O519" s="86" t="s">
        <v>644</v>
      </c>
      <c r="P519" s="86" t="s">
        <v>644</v>
      </c>
      <c r="Q519" s="129" t="s">
        <v>1596</v>
      </c>
      <c r="R519" s="86" t="s">
        <v>1596</v>
      </c>
      <c r="S519" s="86" t="s">
        <v>1596</v>
      </c>
      <c r="T519" s="86" t="s">
        <v>1603</v>
      </c>
      <c r="U519" s="86" t="s">
        <v>1596</v>
      </c>
      <c r="V519" s="135">
        <v>41904</v>
      </c>
      <c r="W519" s="98" t="s">
        <v>2242</v>
      </c>
      <c r="X519" s="86" t="s">
        <v>1088</v>
      </c>
      <c r="Y519" s="284">
        <v>42359</v>
      </c>
      <c r="Z519" s="211">
        <v>1</v>
      </c>
      <c r="AA519" s="211">
        <v>1</v>
      </c>
      <c r="AB519" s="212">
        <v>1</v>
      </c>
      <c r="AC519" s="212">
        <v>1</v>
      </c>
      <c r="AD519" s="212">
        <v>2</v>
      </c>
      <c r="AE519" s="212">
        <v>2</v>
      </c>
      <c r="AF519" s="335">
        <v>0.4</v>
      </c>
      <c r="AG519" s="212" t="s">
        <v>599</v>
      </c>
      <c r="AH519" s="212" t="s">
        <v>599</v>
      </c>
      <c r="AI519" s="212" t="s">
        <v>2861</v>
      </c>
      <c r="AJ519" s="212" t="s">
        <v>2856</v>
      </c>
      <c r="AK519" s="212" t="s">
        <v>2860</v>
      </c>
      <c r="AL519" s="212" t="s">
        <v>3234</v>
      </c>
      <c r="AM519" s="212" t="s">
        <v>3244</v>
      </c>
      <c r="AN519" s="212" t="s">
        <v>3255</v>
      </c>
      <c r="AO519" s="212" t="s">
        <v>3241</v>
      </c>
      <c r="AP519" s="211"/>
      <c r="AQ519" s="211"/>
    </row>
    <row r="520" spans="1:43" s="96" customFormat="1" ht="15" customHeight="1" x14ac:dyDescent="0.25">
      <c r="A520" s="86"/>
      <c r="B520" s="151"/>
      <c r="C520" s="91" t="s">
        <v>1599</v>
      </c>
      <c r="D520" s="90" t="s">
        <v>121</v>
      </c>
      <c r="E520" s="86"/>
      <c r="F520" s="131" t="s">
        <v>214</v>
      </c>
      <c r="G520" s="116" t="s">
        <v>217</v>
      </c>
      <c r="H520" s="86" t="s">
        <v>1484</v>
      </c>
      <c r="I520" s="86" t="s">
        <v>1597</v>
      </c>
      <c r="J520" s="86" t="s">
        <v>1675</v>
      </c>
      <c r="K520" s="86" t="s">
        <v>268</v>
      </c>
      <c r="L520" s="86" t="s">
        <v>1596</v>
      </c>
      <c r="M520" s="86" t="s">
        <v>131</v>
      </c>
      <c r="N520" s="86" t="s">
        <v>1677</v>
      </c>
      <c r="O520" s="86" t="s">
        <v>1674</v>
      </c>
      <c r="P520" s="86" t="s">
        <v>644</v>
      </c>
      <c r="Q520" s="129" t="s">
        <v>1596</v>
      </c>
      <c r="R520" s="86" t="s">
        <v>1596</v>
      </c>
      <c r="S520" s="86" t="s">
        <v>1596</v>
      </c>
      <c r="T520" s="86" t="s">
        <v>1603</v>
      </c>
      <c r="U520" s="86" t="s">
        <v>1596</v>
      </c>
      <c r="V520" s="135">
        <v>41904</v>
      </c>
      <c r="W520" s="98" t="s">
        <v>2242</v>
      </c>
      <c r="X520" s="86" t="s">
        <v>1088</v>
      </c>
      <c r="Y520" s="284">
        <v>42359</v>
      </c>
      <c r="Z520" s="211">
        <v>2</v>
      </c>
      <c r="AA520" s="211">
        <v>1</v>
      </c>
      <c r="AB520" s="212">
        <v>1</v>
      </c>
      <c r="AC520" s="212">
        <v>1</v>
      </c>
      <c r="AD520" s="212">
        <v>2</v>
      </c>
      <c r="AE520" s="212">
        <v>2</v>
      </c>
      <c r="AF520" s="335">
        <v>0.8</v>
      </c>
      <c r="AG520" s="212" t="s">
        <v>599</v>
      </c>
      <c r="AH520" s="212" t="s">
        <v>599</v>
      </c>
      <c r="AI520" s="212" t="s">
        <v>2861</v>
      </c>
      <c r="AJ520" s="212" t="s">
        <v>2856</v>
      </c>
      <c r="AK520" s="212" t="s">
        <v>3256</v>
      </c>
      <c r="AL520" s="212" t="s">
        <v>3234</v>
      </c>
      <c r="AM520" s="212"/>
      <c r="AN520" s="212"/>
      <c r="AO520" s="212" t="s">
        <v>3241</v>
      </c>
      <c r="AP520" s="211"/>
      <c r="AQ520" s="211"/>
    </row>
    <row r="521" spans="1:43" s="96" customFormat="1" ht="15" customHeight="1" x14ac:dyDescent="0.25">
      <c r="A521" s="86"/>
      <c r="B521" s="151"/>
      <c r="C521" s="91" t="s">
        <v>1600</v>
      </c>
      <c r="D521" s="90" t="s">
        <v>121</v>
      </c>
      <c r="E521" s="86"/>
      <c r="F521" s="131" t="s">
        <v>214</v>
      </c>
      <c r="G521" s="116" t="s">
        <v>217</v>
      </c>
      <c r="H521" s="86" t="s">
        <v>1484</v>
      </c>
      <c r="I521" s="86" t="s">
        <v>1598</v>
      </c>
      <c r="J521" s="86" t="s">
        <v>1676</v>
      </c>
      <c r="K521" s="86" t="s">
        <v>268</v>
      </c>
      <c r="L521" s="86" t="s">
        <v>1596</v>
      </c>
      <c r="M521" s="86" t="s">
        <v>131</v>
      </c>
      <c r="N521" s="86" t="s">
        <v>1677</v>
      </c>
      <c r="O521" s="86" t="s">
        <v>1674</v>
      </c>
      <c r="P521" s="86" t="s">
        <v>644</v>
      </c>
      <c r="Q521" s="129" t="s">
        <v>1596</v>
      </c>
      <c r="R521" s="86" t="s">
        <v>1596</v>
      </c>
      <c r="S521" s="86" t="s">
        <v>1596</v>
      </c>
      <c r="T521" s="86" t="s">
        <v>1603</v>
      </c>
      <c r="U521" s="86" t="s">
        <v>1596</v>
      </c>
      <c r="V521" s="135">
        <v>41904</v>
      </c>
      <c r="W521" s="98" t="s">
        <v>2242</v>
      </c>
      <c r="X521" s="86" t="s">
        <v>1088</v>
      </c>
      <c r="Y521" s="284">
        <v>42359</v>
      </c>
      <c r="Z521" s="211">
        <v>1</v>
      </c>
      <c r="AA521" s="211">
        <v>1</v>
      </c>
      <c r="AB521" s="212">
        <v>1</v>
      </c>
      <c r="AC521" s="212">
        <v>1</v>
      </c>
      <c r="AD521" s="212">
        <v>2</v>
      </c>
      <c r="AE521" s="212">
        <v>2</v>
      </c>
      <c r="AF521" s="335">
        <f t="shared" si="9"/>
        <v>0.4</v>
      </c>
      <c r="AG521" s="212" t="s">
        <v>599</v>
      </c>
      <c r="AH521" s="212" t="s">
        <v>599</v>
      </c>
      <c r="AI521" s="212" t="s">
        <v>2861</v>
      </c>
      <c r="AJ521" s="212" t="s">
        <v>2856</v>
      </c>
      <c r="AK521" s="212" t="s">
        <v>2857</v>
      </c>
      <c r="AL521" s="212" t="s">
        <v>3234</v>
      </c>
      <c r="AM521" s="212" t="s">
        <v>3257</v>
      </c>
      <c r="AN521" s="212" t="s">
        <v>3258</v>
      </c>
      <c r="AO521" s="212" t="s">
        <v>3241</v>
      </c>
      <c r="AP521" s="211"/>
      <c r="AQ521" s="211"/>
    </row>
    <row r="522" spans="1:43" s="96" customFormat="1" ht="15" customHeight="1" x14ac:dyDescent="0.25">
      <c r="A522" s="86"/>
      <c r="B522" s="86"/>
      <c r="C522" s="91" t="s">
        <v>2220</v>
      </c>
      <c r="D522" s="90" t="s">
        <v>121</v>
      </c>
      <c r="E522" s="86"/>
      <c r="F522" s="86" t="s">
        <v>759</v>
      </c>
      <c r="G522" s="86" t="s">
        <v>758</v>
      </c>
      <c r="H522" s="86" t="s">
        <v>1491</v>
      </c>
      <c r="I522" s="91" t="s">
        <v>1563</v>
      </c>
      <c r="J522" s="86" t="s">
        <v>2186</v>
      </c>
      <c r="K522" s="86" t="s">
        <v>287</v>
      </c>
      <c r="L522" s="86"/>
      <c r="M522" s="86" t="s">
        <v>2187</v>
      </c>
      <c r="N522" s="86" t="s">
        <v>2188</v>
      </c>
      <c r="O522" s="86" t="s">
        <v>875</v>
      </c>
      <c r="P522" s="86"/>
      <c r="Q522" s="129" t="s">
        <v>121</v>
      </c>
      <c r="R522" s="86" t="s">
        <v>2109</v>
      </c>
      <c r="S522" s="86" t="s">
        <v>2189</v>
      </c>
      <c r="T522" s="115" t="s">
        <v>2867</v>
      </c>
      <c r="U522" s="400" t="s">
        <v>2868</v>
      </c>
      <c r="V522" s="135">
        <v>41897</v>
      </c>
      <c r="W522" s="111" t="s">
        <v>1077</v>
      </c>
      <c r="X522" s="86" t="s">
        <v>2262</v>
      </c>
      <c r="Y522" s="284">
        <v>42360</v>
      </c>
      <c r="Z522" s="211">
        <v>1</v>
      </c>
      <c r="AA522" s="211">
        <v>1</v>
      </c>
      <c r="AB522" s="212">
        <v>1</v>
      </c>
      <c r="AC522" s="212">
        <v>1</v>
      </c>
      <c r="AD522" s="212">
        <v>1</v>
      </c>
      <c r="AE522" s="212">
        <v>1</v>
      </c>
      <c r="AF522" s="334">
        <f t="shared" ref="AF522:AF534" si="10">(AA522*Z522*AB522*AC522*AD522*AE522)/10</f>
        <v>0.1</v>
      </c>
      <c r="AG522" s="212" t="s">
        <v>599</v>
      </c>
      <c r="AH522" s="212" t="s">
        <v>599</v>
      </c>
      <c r="AI522" s="212" t="s">
        <v>2869</v>
      </c>
      <c r="AJ522" s="212" t="s">
        <v>2870</v>
      </c>
      <c r="AK522" s="212" t="s">
        <v>2866</v>
      </c>
      <c r="AL522" s="212" t="s">
        <v>3260</v>
      </c>
      <c r="AM522" s="212"/>
      <c r="AN522" s="212"/>
      <c r="AO522" s="212" t="s">
        <v>2934</v>
      </c>
      <c r="AP522" s="211"/>
      <c r="AQ522" s="211"/>
    </row>
    <row r="523" spans="1:43" s="96" customFormat="1" ht="15" customHeight="1" x14ac:dyDescent="0.25">
      <c r="A523" s="86"/>
      <c r="B523" s="86"/>
      <c r="C523" s="91" t="s">
        <v>2230</v>
      </c>
      <c r="D523" s="90" t="s">
        <v>121</v>
      </c>
      <c r="E523" s="86"/>
      <c r="F523" s="86" t="s">
        <v>759</v>
      </c>
      <c r="G523" s="86" t="s">
        <v>758</v>
      </c>
      <c r="H523" s="86" t="s">
        <v>1491</v>
      </c>
      <c r="I523" s="91" t="s">
        <v>1593</v>
      </c>
      <c r="J523" s="86" t="s">
        <v>1589</v>
      </c>
      <c r="K523" s="86" t="s">
        <v>287</v>
      </c>
      <c r="L523" s="86"/>
      <c r="M523" s="86" t="s">
        <v>1592</v>
      </c>
      <c r="N523" s="86">
        <v>2012</v>
      </c>
      <c r="O523" s="86" t="s">
        <v>1591</v>
      </c>
      <c r="P523" s="86" t="s">
        <v>1594</v>
      </c>
      <c r="Q523" s="129" t="s">
        <v>1590</v>
      </c>
      <c r="R523" s="190">
        <v>41801</v>
      </c>
      <c r="S523" s="86"/>
      <c r="T523" s="115" t="s">
        <v>1588</v>
      </c>
      <c r="U523" s="86"/>
      <c r="V523" s="135">
        <v>41872</v>
      </c>
      <c r="W523" s="98" t="s">
        <v>2242</v>
      </c>
      <c r="X523" s="86" t="s">
        <v>2262</v>
      </c>
      <c r="Y523" s="284">
        <v>42360</v>
      </c>
      <c r="Z523" s="211">
        <v>1</v>
      </c>
      <c r="AA523" s="211">
        <v>1</v>
      </c>
      <c r="AB523" s="212">
        <v>1</v>
      </c>
      <c r="AC523" s="212">
        <v>1</v>
      </c>
      <c r="AD523" s="212">
        <v>2</v>
      </c>
      <c r="AE523" s="212">
        <v>3</v>
      </c>
      <c r="AF523" s="335">
        <f t="shared" si="10"/>
        <v>0.6</v>
      </c>
      <c r="AG523" s="212" t="s">
        <v>599</v>
      </c>
      <c r="AH523" s="212" t="s">
        <v>599</v>
      </c>
      <c r="AI523" s="212" t="s">
        <v>899</v>
      </c>
      <c r="AJ523" s="212" t="s">
        <v>2883</v>
      </c>
      <c r="AK523" s="212" t="s">
        <v>3263</v>
      </c>
      <c r="AL523" s="212" t="s">
        <v>3264</v>
      </c>
      <c r="AM523" s="212"/>
      <c r="AN523" s="212"/>
      <c r="AO523" s="212" t="s">
        <v>2937</v>
      </c>
      <c r="AP523" s="211"/>
      <c r="AQ523" s="211"/>
    </row>
    <row r="524" spans="1:43" s="96" customFormat="1" ht="15" customHeight="1" x14ac:dyDescent="0.25">
      <c r="A524" s="151"/>
      <c r="B524" s="86"/>
      <c r="C524" s="91" t="s">
        <v>2231</v>
      </c>
      <c r="D524" s="90" t="s">
        <v>121</v>
      </c>
      <c r="E524" s="86"/>
      <c r="F524" s="86" t="s">
        <v>214</v>
      </c>
      <c r="G524" s="86" t="s">
        <v>217</v>
      </c>
      <c r="H524" s="86" t="s">
        <v>1484</v>
      </c>
      <c r="I524" s="86" t="s">
        <v>785</v>
      </c>
      <c r="J524" s="86" t="s">
        <v>2237</v>
      </c>
      <c r="K524" s="86"/>
      <c r="L524" s="115" t="s">
        <v>2238</v>
      </c>
      <c r="M524" s="86" t="s">
        <v>1791</v>
      </c>
      <c r="N524" s="86"/>
      <c r="O524" s="86" t="s">
        <v>243</v>
      </c>
      <c r="P524" s="86" t="s">
        <v>243</v>
      </c>
      <c r="Q524" s="129" t="s">
        <v>121</v>
      </c>
      <c r="R524" s="86"/>
      <c r="S524" s="86"/>
      <c r="T524" s="115" t="s">
        <v>2216</v>
      </c>
      <c r="U524" s="86"/>
      <c r="V524" s="135">
        <v>41907</v>
      </c>
      <c r="W524" s="98" t="s">
        <v>2242</v>
      </c>
      <c r="X524" s="86" t="s">
        <v>2262</v>
      </c>
      <c r="Y524" s="284">
        <v>42360</v>
      </c>
      <c r="Z524" s="211">
        <v>1</v>
      </c>
      <c r="AA524" s="211">
        <v>1</v>
      </c>
      <c r="AB524" s="212">
        <v>1</v>
      </c>
      <c r="AC524" s="212">
        <v>1</v>
      </c>
      <c r="AD524" s="212">
        <v>2</v>
      </c>
      <c r="AE524" s="212">
        <v>3</v>
      </c>
      <c r="AF524" s="335">
        <f t="shared" si="10"/>
        <v>0.6</v>
      </c>
      <c r="AG524" s="212" t="s">
        <v>599</v>
      </c>
      <c r="AH524" s="212" t="s">
        <v>599</v>
      </c>
      <c r="AI524" s="212" t="s">
        <v>2451</v>
      </c>
      <c r="AJ524" s="212" t="s">
        <v>2884</v>
      </c>
      <c r="AK524" s="212" t="s">
        <v>2887</v>
      </c>
      <c r="AL524" s="212" t="s">
        <v>2938</v>
      </c>
      <c r="AM524" s="212"/>
      <c r="AN524" s="212"/>
      <c r="AO524" s="212" t="s">
        <v>2996</v>
      </c>
      <c r="AP524" s="211"/>
      <c r="AQ524" s="211"/>
    </row>
    <row r="525" spans="1:43" s="96" customFormat="1" ht="15" customHeight="1" x14ac:dyDescent="0.25">
      <c r="A525" s="151"/>
      <c r="B525" s="86"/>
      <c r="C525" s="91" t="s">
        <v>2232</v>
      </c>
      <c r="D525" s="90" t="s">
        <v>121</v>
      </c>
      <c r="E525" s="86"/>
      <c r="F525" s="86" t="s">
        <v>1570</v>
      </c>
      <c r="G525" s="86" t="s">
        <v>1570</v>
      </c>
      <c r="H525" s="86" t="s">
        <v>2197</v>
      </c>
      <c r="I525" s="86" t="s">
        <v>2239</v>
      </c>
      <c r="J525" s="86" t="s">
        <v>2381</v>
      </c>
      <c r="K525" s="86"/>
      <c r="L525" s="86"/>
      <c r="M525" s="86" t="s">
        <v>1791</v>
      </c>
      <c r="N525" s="86"/>
      <c r="O525" s="86" t="s">
        <v>2382</v>
      </c>
      <c r="P525" s="86" t="s">
        <v>2382</v>
      </c>
      <c r="Q525" s="129" t="s">
        <v>121</v>
      </c>
      <c r="R525" s="86"/>
      <c r="S525" s="86"/>
      <c r="T525" s="86" t="s">
        <v>2885</v>
      </c>
      <c r="U525" s="115" t="s">
        <v>2240</v>
      </c>
      <c r="V525" s="135">
        <v>41907</v>
      </c>
      <c r="W525" s="176" t="s">
        <v>2243</v>
      </c>
      <c r="X525" s="86" t="s">
        <v>2262</v>
      </c>
      <c r="Y525" s="284">
        <v>42360</v>
      </c>
      <c r="Z525" s="211">
        <v>1</v>
      </c>
      <c r="AA525" s="211">
        <v>1</v>
      </c>
      <c r="AB525" s="212">
        <v>1</v>
      </c>
      <c r="AC525" s="212">
        <v>1</v>
      </c>
      <c r="AD525" s="212">
        <v>2</v>
      </c>
      <c r="AE525" s="212">
        <v>3</v>
      </c>
      <c r="AF525" s="335">
        <f t="shared" si="10"/>
        <v>0.6</v>
      </c>
      <c r="AG525" s="212" t="s">
        <v>599</v>
      </c>
      <c r="AH525" s="212" t="s">
        <v>2886</v>
      </c>
      <c r="AI525" s="212" t="s">
        <v>2752</v>
      </c>
      <c r="AJ525" s="212" t="s">
        <v>2382</v>
      </c>
      <c r="AK525" s="212" t="s">
        <v>3265</v>
      </c>
      <c r="AL525" s="212" t="s">
        <v>3262</v>
      </c>
      <c r="AM525" s="212"/>
      <c r="AN525" s="212"/>
      <c r="AO525" s="212" t="s">
        <v>2937</v>
      </c>
      <c r="AP525" s="211"/>
      <c r="AQ525" s="211"/>
    </row>
    <row r="526" spans="1:43" s="96" customFormat="1" ht="15" customHeight="1" x14ac:dyDescent="0.25">
      <c r="A526" s="151"/>
      <c r="B526" s="86"/>
      <c r="C526" s="91" t="s">
        <v>2221</v>
      </c>
      <c r="D526" s="90" t="s">
        <v>121</v>
      </c>
      <c r="E526" s="86"/>
      <c r="F526" s="86" t="s">
        <v>759</v>
      </c>
      <c r="G526" s="86" t="s">
        <v>758</v>
      </c>
      <c r="H526" s="86" t="s">
        <v>1491</v>
      </c>
      <c r="I526" s="91" t="s">
        <v>2190</v>
      </c>
      <c r="J526" s="86" t="s">
        <v>2191</v>
      </c>
      <c r="K526" s="86" t="s">
        <v>223</v>
      </c>
      <c r="L526" s="115" t="s">
        <v>2192</v>
      </c>
      <c r="M526" s="86" t="s">
        <v>2193</v>
      </c>
      <c r="N526" s="86" t="s">
        <v>2194</v>
      </c>
      <c r="O526" s="86" t="s">
        <v>875</v>
      </c>
      <c r="P526" s="86" t="s">
        <v>2195</v>
      </c>
      <c r="Q526" s="129" t="s">
        <v>121</v>
      </c>
      <c r="R526" s="86" t="s">
        <v>2109</v>
      </c>
      <c r="S526" s="86" t="s">
        <v>2196</v>
      </c>
      <c r="T526" s="86" t="s">
        <v>2192</v>
      </c>
      <c r="U526" s="115" t="s">
        <v>2874</v>
      </c>
      <c r="V526" s="135">
        <v>41897</v>
      </c>
      <c r="W526" s="111" t="s">
        <v>1077</v>
      </c>
      <c r="X526" s="86" t="s">
        <v>2262</v>
      </c>
      <c r="Y526" s="284">
        <v>42360</v>
      </c>
      <c r="Z526" s="211">
        <v>1</v>
      </c>
      <c r="AA526" s="211">
        <v>1</v>
      </c>
      <c r="AB526" s="212">
        <v>1</v>
      </c>
      <c r="AC526" s="212">
        <v>1</v>
      </c>
      <c r="AD526" s="212">
        <v>1</v>
      </c>
      <c r="AE526" s="212">
        <v>1</v>
      </c>
      <c r="AF526" s="334">
        <f t="shared" si="10"/>
        <v>0.1</v>
      </c>
      <c r="AG526" s="212" t="s">
        <v>599</v>
      </c>
      <c r="AH526" s="212" t="s">
        <v>2871</v>
      </c>
      <c r="AI526" s="212" t="s">
        <v>2872</v>
      </c>
      <c r="AJ526" s="401" t="s">
        <v>2873</v>
      </c>
      <c r="AK526" s="212" t="s">
        <v>2875</v>
      </c>
      <c r="AL526" s="212" t="s">
        <v>2979</v>
      </c>
      <c r="AM526" s="212"/>
      <c r="AN526" s="212"/>
      <c r="AO526" s="212" t="s">
        <v>2934</v>
      </c>
      <c r="AP526" s="211"/>
      <c r="AQ526" s="211"/>
    </row>
    <row r="527" spans="1:43" s="96" customFormat="1" ht="15" customHeight="1" x14ac:dyDescent="0.25">
      <c r="A527" s="151"/>
      <c r="B527" s="86"/>
      <c r="C527" s="91" t="s">
        <v>2218</v>
      </c>
      <c r="D527" s="90" t="s">
        <v>121</v>
      </c>
      <c r="E527" s="86" t="s">
        <v>2298</v>
      </c>
      <c r="F527" s="86" t="s">
        <v>718</v>
      </c>
      <c r="G527" s="86" t="s">
        <v>720</v>
      </c>
      <c r="H527" s="86" t="s">
        <v>1482</v>
      </c>
      <c r="I527" s="86" t="s">
        <v>1572</v>
      </c>
      <c r="J527" s="86" t="s">
        <v>2181</v>
      </c>
      <c r="K527" s="86" t="s">
        <v>2247</v>
      </c>
      <c r="L527" s="86"/>
      <c r="M527" s="86" t="s">
        <v>2175</v>
      </c>
      <c r="N527" s="86" t="s">
        <v>2182</v>
      </c>
      <c r="O527" s="86" t="s">
        <v>2183</v>
      </c>
      <c r="P527" s="86" t="s">
        <v>2178</v>
      </c>
      <c r="Q527" s="129" t="s">
        <v>121</v>
      </c>
      <c r="R527" s="86" t="s">
        <v>2109</v>
      </c>
      <c r="S527" s="86" t="s">
        <v>2179</v>
      </c>
      <c r="T527" s="115" t="s">
        <v>2180</v>
      </c>
      <c r="U527" s="86"/>
      <c r="V527" s="135">
        <v>41897</v>
      </c>
      <c r="W527" s="111" t="s">
        <v>1077</v>
      </c>
      <c r="X527" s="86" t="s">
        <v>2262</v>
      </c>
      <c r="Y527" s="284">
        <v>42360</v>
      </c>
      <c r="Z527" s="211">
        <v>1</v>
      </c>
      <c r="AA527" s="211">
        <v>2</v>
      </c>
      <c r="AB527" s="212">
        <v>3</v>
      </c>
      <c r="AC527" s="212">
        <v>1</v>
      </c>
      <c r="AD527" s="212">
        <v>2</v>
      </c>
      <c r="AE527" s="212">
        <v>2</v>
      </c>
      <c r="AF527" s="336">
        <f t="shared" si="10"/>
        <v>2.4</v>
      </c>
      <c r="AG527" s="212" t="s">
        <v>599</v>
      </c>
      <c r="AH527" s="212" t="s">
        <v>2862</v>
      </c>
      <c r="AI527" s="212" t="s">
        <v>2863</v>
      </c>
      <c r="AJ527" s="212" t="s">
        <v>2864</v>
      </c>
      <c r="AK527" s="212" t="s">
        <v>3266</v>
      </c>
      <c r="AL527" s="212" t="s">
        <v>3267</v>
      </c>
      <c r="AM527" s="212"/>
      <c r="AN527" s="212"/>
      <c r="AO527" s="212" t="s">
        <v>2937</v>
      </c>
      <c r="AP527" s="211"/>
      <c r="AQ527" s="211"/>
    </row>
    <row r="528" spans="1:43" s="96" customFormat="1" ht="15" customHeight="1" x14ac:dyDescent="0.25">
      <c r="A528" s="151"/>
      <c r="B528" s="86"/>
      <c r="C528" s="91" t="s">
        <v>2217</v>
      </c>
      <c r="D528" s="90" t="s">
        <v>121</v>
      </c>
      <c r="E528" s="86"/>
      <c r="F528" s="86" t="s">
        <v>718</v>
      </c>
      <c r="G528" s="86" t="s">
        <v>720</v>
      </c>
      <c r="H528" s="86" t="s">
        <v>1482</v>
      </c>
      <c r="I528" s="86" t="s">
        <v>1559</v>
      </c>
      <c r="J528" s="86" t="s">
        <v>2174</v>
      </c>
      <c r="K528" s="86" t="s">
        <v>2248</v>
      </c>
      <c r="L528" s="86"/>
      <c r="M528" s="86" t="s">
        <v>2175</v>
      </c>
      <c r="N528" s="86" t="s">
        <v>2176</v>
      </c>
      <c r="O528" s="86" t="s">
        <v>2177</v>
      </c>
      <c r="P528" s="86" t="s">
        <v>2178</v>
      </c>
      <c r="Q528" s="129" t="s">
        <v>121</v>
      </c>
      <c r="R528" s="86">
        <v>2011</v>
      </c>
      <c r="S528" s="86" t="s">
        <v>2179</v>
      </c>
      <c r="T528" s="86" t="s">
        <v>2180</v>
      </c>
      <c r="U528" s="86"/>
      <c r="V528" s="135">
        <v>41897</v>
      </c>
      <c r="W528" s="111" t="s">
        <v>1077</v>
      </c>
      <c r="X528" s="86" t="s">
        <v>2262</v>
      </c>
      <c r="Y528" s="284">
        <v>42360</v>
      </c>
      <c r="Z528" s="211">
        <v>1</v>
      </c>
      <c r="AA528" s="211">
        <v>2</v>
      </c>
      <c r="AB528" s="212">
        <v>3</v>
      </c>
      <c r="AC528" s="212">
        <v>1</v>
      </c>
      <c r="AD528" s="212">
        <v>2</v>
      </c>
      <c r="AE528" s="212">
        <v>2</v>
      </c>
      <c r="AF528" s="336">
        <f t="shared" si="10"/>
        <v>2.4</v>
      </c>
      <c r="AG528" s="212" t="s">
        <v>599</v>
      </c>
      <c r="AH528" s="212" t="s">
        <v>2862</v>
      </c>
      <c r="AI528" s="212" t="s">
        <v>2863</v>
      </c>
      <c r="AJ528" s="212" t="s">
        <v>2864</v>
      </c>
      <c r="AK528" s="212" t="s">
        <v>2865</v>
      </c>
      <c r="AL528" s="212" t="s">
        <v>3267</v>
      </c>
      <c r="AM528" s="212"/>
      <c r="AN528" s="212"/>
      <c r="AO528" s="212" t="s">
        <v>2937</v>
      </c>
      <c r="AP528" s="211"/>
      <c r="AQ528" s="211"/>
    </row>
    <row r="529" spans="1:43" s="96" customFormat="1" ht="15" customHeight="1" x14ac:dyDescent="0.25">
      <c r="A529" s="151"/>
      <c r="B529" s="86"/>
      <c r="C529" s="91" t="s">
        <v>2224</v>
      </c>
      <c r="D529" s="90" t="s">
        <v>121</v>
      </c>
      <c r="E529" s="86" t="s">
        <v>1508</v>
      </c>
      <c r="F529" s="86" t="s">
        <v>1570</v>
      </c>
      <c r="G529" s="86" t="s">
        <v>1570</v>
      </c>
      <c r="H529" s="86" t="s">
        <v>2197</v>
      </c>
      <c r="I529" s="86" t="s">
        <v>1557</v>
      </c>
      <c r="J529" s="86" t="s">
        <v>2206</v>
      </c>
      <c r="K529" s="86" t="s">
        <v>2249</v>
      </c>
      <c r="L529" s="86"/>
      <c r="M529" s="86" t="s">
        <v>2187</v>
      </c>
      <c r="N529" s="86" t="s">
        <v>2207</v>
      </c>
      <c r="O529" s="86" t="s">
        <v>2208</v>
      </c>
      <c r="P529" s="86" t="s">
        <v>2209</v>
      </c>
      <c r="Q529" s="129" t="s">
        <v>121</v>
      </c>
      <c r="R529" s="86">
        <v>2014</v>
      </c>
      <c r="S529" s="86" t="s">
        <v>2189</v>
      </c>
      <c r="T529" s="86"/>
      <c r="U529" s="86"/>
      <c r="V529" s="135">
        <v>41897</v>
      </c>
      <c r="W529" s="111" t="s">
        <v>1077</v>
      </c>
      <c r="X529" s="86" t="s">
        <v>2262</v>
      </c>
      <c r="Y529" s="284">
        <v>42360</v>
      </c>
      <c r="Z529" s="211">
        <v>3</v>
      </c>
      <c r="AA529" s="211">
        <v>1</v>
      </c>
      <c r="AB529" s="212">
        <v>1</v>
      </c>
      <c r="AC529" s="212">
        <v>3</v>
      </c>
      <c r="AD529" s="212">
        <v>2</v>
      </c>
      <c r="AE529" s="212">
        <v>2</v>
      </c>
      <c r="AF529" s="336">
        <f t="shared" si="10"/>
        <v>3.6</v>
      </c>
      <c r="AG529" s="212" t="s">
        <v>599</v>
      </c>
      <c r="AH529" s="212" t="s">
        <v>599</v>
      </c>
      <c r="AI529" s="212" t="s">
        <v>899</v>
      </c>
      <c r="AJ529" s="212" t="s">
        <v>2878</v>
      </c>
      <c r="AK529" s="212" t="s">
        <v>3268</v>
      </c>
      <c r="AL529" s="212" t="s">
        <v>3269</v>
      </c>
      <c r="AM529" s="212"/>
      <c r="AN529" s="212"/>
      <c r="AO529" s="212" t="s">
        <v>2937</v>
      </c>
      <c r="AP529" s="211"/>
      <c r="AQ529" s="211"/>
    </row>
    <row r="530" spans="1:43" s="96" customFormat="1" ht="15" customHeight="1" x14ac:dyDescent="0.25">
      <c r="A530" s="151"/>
      <c r="B530" s="151"/>
      <c r="C530" s="91" t="s">
        <v>2254</v>
      </c>
      <c r="D530" s="90" t="s">
        <v>121</v>
      </c>
      <c r="E530" s="86" t="s">
        <v>2296</v>
      </c>
      <c r="F530" s="86" t="s">
        <v>718</v>
      </c>
      <c r="G530" s="86" t="s">
        <v>720</v>
      </c>
      <c r="H530" s="86" t="s">
        <v>1482</v>
      </c>
      <c r="I530" s="86" t="s">
        <v>2255</v>
      </c>
      <c r="J530" s="86" t="s">
        <v>2256</v>
      </c>
      <c r="K530" s="86" t="s">
        <v>223</v>
      </c>
      <c r="L530" s="115" t="s">
        <v>2260</v>
      </c>
      <c r="M530" s="86" t="s">
        <v>2187</v>
      </c>
      <c r="N530" s="86" t="s">
        <v>2257</v>
      </c>
      <c r="O530" s="86" t="s">
        <v>2258</v>
      </c>
      <c r="P530" s="86" t="s">
        <v>2260</v>
      </c>
      <c r="Q530" s="86" t="s">
        <v>226</v>
      </c>
      <c r="R530" s="86" t="s">
        <v>2259</v>
      </c>
      <c r="S530" s="86" t="s">
        <v>2179</v>
      </c>
      <c r="T530" s="86"/>
      <c r="U530" s="86" t="s">
        <v>2261</v>
      </c>
      <c r="V530" s="190">
        <v>41907</v>
      </c>
      <c r="W530" s="129" t="s">
        <v>1077</v>
      </c>
      <c r="X530" s="86" t="s">
        <v>2262</v>
      </c>
      <c r="Y530" s="284">
        <v>42360</v>
      </c>
      <c r="Z530" s="211">
        <v>1</v>
      </c>
      <c r="AA530" s="211">
        <v>1</v>
      </c>
      <c r="AB530" s="212">
        <v>1</v>
      </c>
      <c r="AC530" s="212">
        <v>4</v>
      </c>
      <c r="AD530" s="212">
        <v>1</v>
      </c>
      <c r="AE530" s="212">
        <v>1</v>
      </c>
      <c r="AF530" s="335">
        <f t="shared" si="10"/>
        <v>0.4</v>
      </c>
      <c r="AG530" s="212" t="s">
        <v>599</v>
      </c>
      <c r="AH530" s="212" t="s">
        <v>899</v>
      </c>
      <c r="AI530" s="212" t="s">
        <v>899</v>
      </c>
      <c r="AJ530" s="212" t="s">
        <v>899</v>
      </c>
      <c r="AK530" s="212" t="s">
        <v>3270</v>
      </c>
      <c r="AL530" s="212" t="s">
        <v>3271</v>
      </c>
      <c r="AM530" s="212"/>
      <c r="AN530" s="212"/>
      <c r="AO530" s="212" t="s">
        <v>2937</v>
      </c>
      <c r="AP530" s="211"/>
      <c r="AQ530" s="211"/>
    </row>
    <row r="531" spans="1:43" s="96" customFormat="1" ht="15" customHeight="1" x14ac:dyDescent="0.25">
      <c r="A531" s="86"/>
      <c r="B531" s="86"/>
      <c r="C531" s="91" t="s">
        <v>2225</v>
      </c>
      <c r="D531" s="90" t="s">
        <v>121</v>
      </c>
      <c r="E531" s="86" t="s">
        <v>1508</v>
      </c>
      <c r="F531" s="131" t="s">
        <v>208</v>
      </c>
      <c r="G531" s="116" t="s">
        <v>213</v>
      </c>
      <c r="H531" s="86" t="s">
        <v>1490</v>
      </c>
      <c r="I531" s="214" t="s">
        <v>2233</v>
      </c>
      <c r="J531" s="86" t="s">
        <v>2210</v>
      </c>
      <c r="K531" s="91" t="s">
        <v>267</v>
      </c>
      <c r="L531" s="115" t="s">
        <v>2211</v>
      </c>
      <c r="M531" s="86" t="s">
        <v>1592</v>
      </c>
      <c r="N531" s="86" t="s">
        <v>2212</v>
      </c>
      <c r="O531" s="86" t="s">
        <v>2177</v>
      </c>
      <c r="P531" s="86"/>
      <c r="Q531" s="129" t="s">
        <v>121</v>
      </c>
      <c r="R531" s="86" t="s">
        <v>1547</v>
      </c>
      <c r="S531" s="86" t="s">
        <v>2213</v>
      </c>
      <c r="T531" s="86"/>
      <c r="U531" s="115" t="s">
        <v>2214</v>
      </c>
      <c r="V531" s="135">
        <v>41897</v>
      </c>
      <c r="W531" s="111" t="s">
        <v>1077</v>
      </c>
      <c r="X531" s="86" t="s">
        <v>2262</v>
      </c>
      <c r="Y531" s="284">
        <v>42360</v>
      </c>
      <c r="Z531" s="211">
        <v>3</v>
      </c>
      <c r="AA531" s="211">
        <v>1</v>
      </c>
      <c r="AB531" s="212">
        <v>1</v>
      </c>
      <c r="AC531" s="212">
        <v>4</v>
      </c>
      <c r="AD531" s="212">
        <v>1</v>
      </c>
      <c r="AE531" s="212">
        <v>1</v>
      </c>
      <c r="AF531" s="336">
        <f t="shared" si="10"/>
        <v>1.2</v>
      </c>
      <c r="AG531" s="212" t="s">
        <v>599</v>
      </c>
      <c r="AH531" s="212" t="s">
        <v>599</v>
      </c>
      <c r="AI531" s="212" t="s">
        <v>899</v>
      </c>
      <c r="AJ531" s="212" t="s">
        <v>899</v>
      </c>
      <c r="AK531" s="212" t="s">
        <v>3272</v>
      </c>
      <c r="AL531" s="212" t="s">
        <v>3273</v>
      </c>
      <c r="AM531" s="212"/>
      <c r="AN531" s="212"/>
      <c r="AO531" s="212" t="s">
        <v>2937</v>
      </c>
      <c r="AP531" s="211"/>
      <c r="AQ531" s="211"/>
    </row>
    <row r="532" spans="1:43" s="96" customFormat="1" ht="15" customHeight="1" x14ac:dyDescent="0.25">
      <c r="A532" s="86"/>
      <c r="B532" s="86"/>
      <c r="C532" s="91" t="s">
        <v>2222</v>
      </c>
      <c r="D532" s="90" t="s">
        <v>121</v>
      </c>
      <c r="E532" s="86"/>
      <c r="F532" s="86" t="s">
        <v>1570</v>
      </c>
      <c r="G532" s="86" t="s">
        <v>1570</v>
      </c>
      <c r="H532" s="86" t="s">
        <v>2197</v>
      </c>
      <c r="I532" s="86" t="s">
        <v>1555</v>
      </c>
      <c r="J532" s="86" t="s">
        <v>2198</v>
      </c>
      <c r="K532" s="86" t="s">
        <v>223</v>
      </c>
      <c r="L532" s="115" t="s">
        <v>2199</v>
      </c>
      <c r="M532" s="86" t="s">
        <v>2187</v>
      </c>
      <c r="N532" s="86" t="s">
        <v>2200</v>
      </c>
      <c r="O532" s="86" t="s">
        <v>2177</v>
      </c>
      <c r="P532" s="115" t="s">
        <v>2113</v>
      </c>
      <c r="Q532" s="129" t="s">
        <v>121</v>
      </c>
      <c r="R532" s="86">
        <v>2009</v>
      </c>
      <c r="S532" s="86" t="s">
        <v>2201</v>
      </c>
      <c r="T532" s="86"/>
      <c r="U532" s="86"/>
      <c r="V532" s="135">
        <v>41897</v>
      </c>
      <c r="W532" s="129" t="s">
        <v>1077</v>
      </c>
      <c r="X532" s="86" t="s">
        <v>2262</v>
      </c>
      <c r="Y532" s="284">
        <v>42360</v>
      </c>
      <c r="Z532" s="211">
        <v>3</v>
      </c>
      <c r="AA532" s="211">
        <v>1</v>
      </c>
      <c r="AB532" s="212">
        <v>1</v>
      </c>
      <c r="AC532" s="212">
        <v>4</v>
      </c>
      <c r="AD532" s="212">
        <v>2</v>
      </c>
      <c r="AE532" s="212">
        <v>3</v>
      </c>
      <c r="AF532" s="342">
        <f t="shared" si="10"/>
        <v>7.2</v>
      </c>
      <c r="AG532" s="212" t="s">
        <v>2876</v>
      </c>
      <c r="AH532" s="212" t="s">
        <v>2877</v>
      </c>
      <c r="AI532" s="212" t="s">
        <v>899</v>
      </c>
      <c r="AJ532" s="212" t="s">
        <v>685</v>
      </c>
      <c r="AK532" s="212" t="s">
        <v>3261</v>
      </c>
      <c r="AL532" s="212" t="s">
        <v>3269</v>
      </c>
      <c r="AM532" s="212"/>
      <c r="AN532" s="212"/>
      <c r="AO532" s="212" t="s">
        <v>2937</v>
      </c>
      <c r="AP532" s="211"/>
      <c r="AQ532" s="211"/>
    </row>
    <row r="533" spans="1:43" s="96" customFormat="1" ht="15" customHeight="1" x14ac:dyDescent="0.25">
      <c r="A533" s="86"/>
      <c r="B533" s="86"/>
      <c r="C533" s="91" t="s">
        <v>2229</v>
      </c>
      <c r="D533" s="90" t="s">
        <v>121</v>
      </c>
      <c r="E533" s="86" t="s">
        <v>2349</v>
      </c>
      <c r="F533" s="86" t="s">
        <v>1570</v>
      </c>
      <c r="G533" s="86" t="s">
        <v>1570</v>
      </c>
      <c r="H533" s="86" t="s">
        <v>2197</v>
      </c>
      <c r="I533" s="86" t="s">
        <v>1577</v>
      </c>
      <c r="J533" s="86" t="s">
        <v>2236</v>
      </c>
      <c r="K533" s="86"/>
      <c r="L533" s="86"/>
      <c r="M533" s="86"/>
      <c r="N533" s="86"/>
      <c r="O533" s="86"/>
      <c r="P533" s="115" t="s">
        <v>2234</v>
      </c>
      <c r="Q533" s="129"/>
      <c r="R533" s="86"/>
      <c r="S533" s="86"/>
      <c r="T533" s="115" t="s">
        <v>2235</v>
      </c>
      <c r="U533" s="86"/>
      <c r="V533" s="135">
        <v>41907</v>
      </c>
      <c r="W533" s="98" t="s">
        <v>2242</v>
      </c>
      <c r="X533" s="86" t="s">
        <v>2262</v>
      </c>
      <c r="Y533" s="284">
        <v>42360</v>
      </c>
      <c r="Z533" s="211">
        <v>3</v>
      </c>
      <c r="AA533" s="212">
        <v>1</v>
      </c>
      <c r="AB533" s="212">
        <v>1</v>
      </c>
      <c r="AC533" s="212">
        <v>4</v>
      </c>
      <c r="AD533" s="212">
        <v>2</v>
      </c>
      <c r="AE533" s="212">
        <v>3</v>
      </c>
      <c r="AF533" s="342">
        <f t="shared" si="10"/>
        <v>7.2</v>
      </c>
      <c r="AG533" s="212" t="s">
        <v>2871</v>
      </c>
      <c r="AH533" s="212" t="s">
        <v>2871</v>
      </c>
      <c r="AI533" s="212" t="s">
        <v>899</v>
      </c>
      <c r="AJ533" s="212" t="s">
        <v>899</v>
      </c>
      <c r="AK533" s="212" t="s">
        <v>3274</v>
      </c>
      <c r="AL533" s="212" t="s">
        <v>3275</v>
      </c>
      <c r="AM533" s="212"/>
      <c r="AN533" s="212"/>
      <c r="AO533" s="212" t="s">
        <v>2937</v>
      </c>
      <c r="AP533" s="211"/>
      <c r="AQ533" s="211"/>
    </row>
    <row r="534" spans="1:43" s="96" customFormat="1" ht="15" customHeight="1" x14ac:dyDescent="0.25">
      <c r="A534" s="86"/>
      <c r="B534" s="86"/>
      <c r="C534" s="91" t="s">
        <v>2226</v>
      </c>
      <c r="D534" s="90" t="s">
        <v>121</v>
      </c>
      <c r="E534" s="86" t="s">
        <v>2339</v>
      </c>
      <c r="F534" s="86" t="s">
        <v>208</v>
      </c>
      <c r="G534" s="86" t="s">
        <v>211</v>
      </c>
      <c r="H534" s="86" t="s">
        <v>1489</v>
      </c>
      <c r="I534" s="86" t="s">
        <v>1573</v>
      </c>
      <c r="J534" s="86" t="s">
        <v>1578</v>
      </c>
      <c r="K534" s="86" t="s">
        <v>223</v>
      </c>
      <c r="L534" s="86"/>
      <c r="M534" s="86" t="s">
        <v>344</v>
      </c>
      <c r="N534" s="86" t="s">
        <v>1579</v>
      </c>
      <c r="O534" s="86" t="s">
        <v>1581</v>
      </c>
      <c r="P534" s="86" t="s">
        <v>1580</v>
      </c>
      <c r="Q534" s="129"/>
      <c r="R534" s="86"/>
      <c r="S534" s="86"/>
      <c r="T534" s="115" t="s">
        <v>2215</v>
      </c>
      <c r="U534" s="86" t="s">
        <v>2879</v>
      </c>
      <c r="V534" s="135">
        <v>41870</v>
      </c>
      <c r="W534" s="98" t="s">
        <v>2242</v>
      </c>
      <c r="X534" s="86" t="s">
        <v>2262</v>
      </c>
      <c r="Y534" s="284">
        <v>42360</v>
      </c>
      <c r="Z534" s="211">
        <v>1</v>
      </c>
      <c r="AA534" s="211">
        <v>1</v>
      </c>
      <c r="AB534" s="212">
        <v>1</v>
      </c>
      <c r="AC534" s="212">
        <v>5</v>
      </c>
      <c r="AD534" s="212">
        <v>1</v>
      </c>
      <c r="AE534" s="212">
        <v>1</v>
      </c>
      <c r="AF534" s="335">
        <f t="shared" si="10"/>
        <v>0.5</v>
      </c>
      <c r="AG534" s="212" t="s">
        <v>599</v>
      </c>
      <c r="AH534" s="212" t="s">
        <v>2880</v>
      </c>
      <c r="AI534" s="212" t="s">
        <v>2872</v>
      </c>
      <c r="AJ534" s="212" t="s">
        <v>619</v>
      </c>
      <c r="AK534" s="212" t="s">
        <v>3276</v>
      </c>
      <c r="AL534" s="212" t="s">
        <v>2881</v>
      </c>
      <c r="AM534" s="212"/>
      <c r="AN534" s="212"/>
      <c r="AO534" s="212" t="s">
        <v>2937</v>
      </c>
      <c r="AP534" s="211"/>
      <c r="AQ534" s="211"/>
    </row>
    <row r="535" spans="1:43" s="96" customFormat="1" ht="15" customHeight="1" x14ac:dyDescent="0.25">
      <c r="A535" s="86"/>
      <c r="B535" s="86"/>
      <c r="C535" s="91" t="s">
        <v>2228</v>
      </c>
      <c r="D535" s="90" t="s">
        <v>121</v>
      </c>
      <c r="E535" s="86"/>
      <c r="F535" s="86" t="s">
        <v>759</v>
      </c>
      <c r="G535" s="86" t="s">
        <v>758</v>
      </c>
      <c r="H535" s="86" t="s">
        <v>1491</v>
      </c>
      <c r="I535" s="214" t="s">
        <v>1564</v>
      </c>
      <c r="J535" s="86"/>
      <c r="K535" s="86"/>
      <c r="L535" s="86"/>
      <c r="M535" s="86"/>
      <c r="N535" s="86"/>
      <c r="O535" s="86"/>
      <c r="P535" s="86"/>
      <c r="Q535" s="129"/>
      <c r="R535" s="86"/>
      <c r="S535" s="86"/>
      <c r="T535" s="86"/>
      <c r="U535" s="86"/>
      <c r="V535" s="129"/>
      <c r="W535" s="111" t="s">
        <v>1077</v>
      </c>
      <c r="X535" s="86" t="s">
        <v>2262</v>
      </c>
      <c r="Y535" s="284">
        <v>42360</v>
      </c>
      <c r="Z535" s="211">
        <v>3</v>
      </c>
      <c r="AA535" s="211"/>
      <c r="AB535" s="212"/>
      <c r="AC535" s="212"/>
      <c r="AD535" s="212"/>
      <c r="AE535" s="212"/>
      <c r="AF535" s="385">
        <v>0</v>
      </c>
      <c r="AG535" s="212" t="s">
        <v>899</v>
      </c>
      <c r="AH535" s="212" t="s">
        <v>899</v>
      </c>
      <c r="AI535" s="212" t="s">
        <v>899</v>
      </c>
      <c r="AJ535" s="212" t="s">
        <v>899</v>
      </c>
      <c r="AK535" s="212"/>
      <c r="AL535" s="212" t="s">
        <v>2882</v>
      </c>
      <c r="AM535" s="212"/>
      <c r="AN535" s="212"/>
      <c r="AO535" s="212" t="s">
        <v>2997</v>
      </c>
      <c r="AP535" s="211"/>
      <c r="AQ535" s="211"/>
    </row>
    <row r="536" spans="1:43" s="96" customFormat="1" ht="15" customHeight="1" x14ac:dyDescent="0.25">
      <c r="A536" s="86"/>
      <c r="B536" s="86"/>
      <c r="C536" s="91" t="s">
        <v>2219</v>
      </c>
      <c r="D536" s="90" t="s">
        <v>1504</v>
      </c>
      <c r="E536" s="86" t="s">
        <v>2348</v>
      </c>
      <c r="F536" s="86" t="s">
        <v>214</v>
      </c>
      <c r="G536" s="86" t="s">
        <v>219</v>
      </c>
      <c r="H536" s="86" t="s">
        <v>1485</v>
      </c>
      <c r="I536" s="86" t="s">
        <v>1576</v>
      </c>
      <c r="J536" s="86" t="s">
        <v>2184</v>
      </c>
      <c r="K536" s="86" t="s">
        <v>241</v>
      </c>
      <c r="L536" s="86"/>
      <c r="M536" s="86" t="s">
        <v>2175</v>
      </c>
      <c r="N536" s="86">
        <v>2012</v>
      </c>
      <c r="O536" s="86" t="s">
        <v>375</v>
      </c>
      <c r="P536" s="86" t="s">
        <v>2185</v>
      </c>
      <c r="Q536" s="129" t="s">
        <v>121</v>
      </c>
      <c r="R536" s="190">
        <v>41710</v>
      </c>
      <c r="S536" s="86" t="s">
        <v>2179</v>
      </c>
      <c r="T536" s="86" t="s">
        <v>687</v>
      </c>
      <c r="U536" s="86"/>
      <c r="V536" s="135">
        <v>41897</v>
      </c>
      <c r="W536" s="111" t="s">
        <v>1077</v>
      </c>
      <c r="X536" s="86" t="s">
        <v>2262</v>
      </c>
      <c r="Y536" s="284">
        <v>42360</v>
      </c>
      <c r="Z536" s="211"/>
      <c r="AA536" s="211"/>
      <c r="AB536" s="212"/>
      <c r="AC536" s="212"/>
      <c r="AD536" s="212"/>
      <c r="AE536" s="212"/>
      <c r="AF536" s="89">
        <f>AA536*Z536*AB536*AC536*AD536*AE536</f>
        <v>0</v>
      </c>
      <c r="AG536" s="212"/>
      <c r="AH536" s="212"/>
      <c r="AI536" s="212"/>
      <c r="AJ536" s="212"/>
      <c r="AK536" s="212"/>
      <c r="AL536" s="212"/>
      <c r="AM536" s="212"/>
      <c r="AN536" s="212"/>
      <c r="AO536" s="212" t="s">
        <v>599</v>
      </c>
      <c r="AP536" s="211"/>
      <c r="AQ536" s="211"/>
    </row>
    <row r="537" spans="1:43" s="96" customFormat="1" ht="15" customHeight="1" x14ac:dyDescent="0.25">
      <c r="A537" s="86"/>
      <c r="B537" s="86"/>
      <c r="C537" s="91" t="s">
        <v>2227</v>
      </c>
      <c r="D537" s="90" t="s">
        <v>1504</v>
      </c>
      <c r="E537" s="86" t="s">
        <v>2371</v>
      </c>
      <c r="F537" s="86" t="s">
        <v>214</v>
      </c>
      <c r="G537" s="86" t="s">
        <v>215</v>
      </c>
      <c r="H537" s="86" t="s">
        <v>1483</v>
      </c>
      <c r="I537" s="86" t="s">
        <v>1587</v>
      </c>
      <c r="J537" s="86" t="s">
        <v>1584</v>
      </c>
      <c r="K537" s="86" t="s">
        <v>223</v>
      </c>
      <c r="L537" s="86"/>
      <c r="M537" s="86" t="s">
        <v>1582</v>
      </c>
      <c r="N537" s="189" t="s">
        <v>1585</v>
      </c>
      <c r="O537" s="86" t="s">
        <v>1586</v>
      </c>
      <c r="P537" s="86" t="s">
        <v>1574</v>
      </c>
      <c r="Q537" s="129" t="s">
        <v>121</v>
      </c>
      <c r="R537" s="189">
        <v>41730</v>
      </c>
      <c r="S537" s="86"/>
      <c r="T537" s="115" t="s">
        <v>1583</v>
      </c>
      <c r="U537" s="115" t="s">
        <v>1575</v>
      </c>
      <c r="V537" s="135">
        <v>41870</v>
      </c>
      <c r="W537" s="98" t="s">
        <v>2242</v>
      </c>
      <c r="X537" s="86" t="s">
        <v>2262</v>
      </c>
      <c r="Y537" s="284">
        <v>42360</v>
      </c>
      <c r="Z537" s="211"/>
      <c r="AA537" s="211"/>
      <c r="AB537" s="212"/>
      <c r="AC537" s="212"/>
      <c r="AD537" s="212"/>
      <c r="AE537" s="212"/>
      <c r="AF537" s="89">
        <f>AA537*Z537*AB537*AC537*AD537*AE537</f>
        <v>0</v>
      </c>
      <c r="AG537" s="212"/>
      <c r="AH537" s="212"/>
      <c r="AI537" s="212"/>
      <c r="AJ537" s="212"/>
      <c r="AK537" s="212"/>
      <c r="AL537" s="212"/>
      <c r="AM537" s="212"/>
      <c r="AN537" s="212"/>
      <c r="AO537" s="212" t="s">
        <v>599</v>
      </c>
      <c r="AP537" s="211"/>
      <c r="AQ537" s="211"/>
    </row>
    <row r="538" spans="1:43" s="96" customFormat="1" ht="15" customHeight="1" x14ac:dyDescent="0.25">
      <c r="A538" s="86"/>
      <c r="B538" s="86"/>
      <c r="C538" s="91" t="s">
        <v>2223</v>
      </c>
      <c r="D538" s="90" t="s">
        <v>1519</v>
      </c>
      <c r="E538" s="86" t="s">
        <v>2302</v>
      </c>
      <c r="F538" s="86" t="s">
        <v>1570</v>
      </c>
      <c r="G538" s="86" t="s">
        <v>1570</v>
      </c>
      <c r="H538" s="86" t="s">
        <v>2197</v>
      </c>
      <c r="I538" s="86" t="s">
        <v>1556</v>
      </c>
      <c r="J538" s="86" t="s">
        <v>2202</v>
      </c>
      <c r="K538" s="86" t="s">
        <v>287</v>
      </c>
      <c r="L538" s="86"/>
      <c r="M538" s="86" t="s">
        <v>2203</v>
      </c>
      <c r="N538" s="86">
        <v>2000</v>
      </c>
      <c r="O538" s="86" t="s">
        <v>272</v>
      </c>
      <c r="P538" s="115" t="s">
        <v>2204</v>
      </c>
      <c r="Q538" s="129" t="s">
        <v>121</v>
      </c>
      <c r="R538" s="86">
        <v>2000</v>
      </c>
      <c r="S538" s="86" t="s">
        <v>2196</v>
      </c>
      <c r="T538" s="86" t="s">
        <v>2205</v>
      </c>
      <c r="U538" s="86"/>
      <c r="V538" s="129"/>
      <c r="W538" s="129" t="s">
        <v>1077</v>
      </c>
      <c r="X538" s="86" t="s">
        <v>2262</v>
      </c>
      <c r="Y538" s="284">
        <v>42360</v>
      </c>
      <c r="Z538" s="211"/>
      <c r="AA538" s="393"/>
      <c r="AB538" s="212"/>
      <c r="AC538" s="212"/>
      <c r="AD538" s="212"/>
      <c r="AE538" s="212"/>
      <c r="AF538" s="89">
        <f>AA538*Z538*AB538*AC538*AD538*AE538</f>
        <v>0</v>
      </c>
      <c r="AG538" s="212"/>
      <c r="AH538" s="212"/>
      <c r="AI538" s="212"/>
      <c r="AJ538" s="212"/>
      <c r="AK538" s="212"/>
      <c r="AL538" s="212"/>
      <c r="AM538" s="212"/>
      <c r="AN538" s="212"/>
      <c r="AO538" s="212" t="s">
        <v>599</v>
      </c>
      <c r="AP538" s="211"/>
      <c r="AQ538" s="211"/>
    </row>
  </sheetData>
  <dataValidations count="3">
    <dataValidation type="list" allowBlank="1" showErrorMessage="1" sqref="F128:F130 F215 F232 F251:F330 G267 F337:F458 F500:F511 F523">
      <formula1>CMSP_Categories</formula1>
    </dataValidation>
    <dataValidation type="list" allowBlank="1" showErrorMessage="1" sqref="G128 G215 G232 G251:G266 G268:G330 G337:G458 G500:G511 G523">
      <formula1>CMSP_SubCategories</formula1>
    </dataValidation>
    <dataValidation type="list" allowBlank="1" showInputMessage="1" showErrorMessage="1" sqref="A504:A506">
      <formula1>#REF!</formula1>
    </dataValidation>
  </dataValidations>
  <hyperlinks>
    <hyperlink ref="L38" r:id="rId1"/>
    <hyperlink ref="T38" r:id="rId2"/>
    <hyperlink ref="L44" r:id="rId3"/>
    <hyperlink ref="L45" r:id="rId4"/>
    <hyperlink ref="L56" r:id="rId5"/>
    <hyperlink ref="L26" r:id="rId6"/>
    <hyperlink ref="L27" r:id="rId7"/>
    <hyperlink ref="L49" r:id="rId8"/>
    <hyperlink ref="L126" r:id="rId9"/>
    <hyperlink ref="L127" r:id="rId10"/>
    <hyperlink ref="L128" r:id="rId11"/>
    <hyperlink ref="L129" r:id="rId12"/>
    <hyperlink ref="L130" r:id="rId13"/>
    <hyperlink ref="L131" r:id="rId14"/>
    <hyperlink ref="L40" r:id="rId15"/>
    <hyperlink ref="L115" r:id="rId16"/>
    <hyperlink ref="L116" r:id="rId17"/>
    <hyperlink ref="L15" r:id="rId18"/>
    <hyperlink ref="L5" r:id="rId19"/>
    <hyperlink ref="L16" r:id="rId20"/>
    <hyperlink ref="L4" r:id="rId21"/>
    <hyperlink ref="L6" r:id="rId22"/>
    <hyperlink ref="L123" r:id="rId23"/>
    <hyperlink ref="L17" r:id="rId24"/>
    <hyperlink ref="L98" r:id="rId25"/>
    <hyperlink ref="L19" r:id="rId26"/>
    <hyperlink ref="L20" r:id="rId27"/>
    <hyperlink ref="L21" r:id="rId28"/>
    <hyperlink ref="L22" r:id="rId29"/>
    <hyperlink ref="L23" r:id="rId30"/>
    <hyperlink ref="L24" r:id="rId31"/>
    <hyperlink ref="L25" r:id="rId32"/>
    <hyperlink ref="L28" r:id="rId33"/>
    <hyperlink ref="L34" r:id="rId34"/>
    <hyperlink ref="L39" r:id="rId35"/>
    <hyperlink ref="L124" r:id="rId36"/>
    <hyperlink ref="L125" r:id="rId37"/>
    <hyperlink ref="L117" r:id="rId38"/>
    <hyperlink ref="L118" r:id="rId39"/>
    <hyperlink ref="L119" r:id="rId40"/>
    <hyperlink ref="L120" r:id="rId41"/>
    <hyperlink ref="L121" r:id="rId42"/>
    <hyperlink ref="L42" r:id="rId43"/>
    <hyperlink ref="L43" r:id="rId44"/>
    <hyperlink ref="L132" r:id="rId45"/>
    <hyperlink ref="L100" r:id="rId46"/>
    <hyperlink ref="L101" r:id="rId47"/>
    <hyperlink ref="L102" r:id="rId48"/>
    <hyperlink ref="L106" r:id="rId49"/>
    <hyperlink ref="L107" r:id="rId50"/>
    <hyperlink ref="L105" r:id="rId51"/>
    <hyperlink ref="L108" r:id="rId52"/>
    <hyperlink ref="L109" r:id="rId53"/>
    <hyperlink ref="L110" r:id="rId54"/>
    <hyperlink ref="L111" r:id="rId55"/>
    <hyperlink ref="L112" r:id="rId56"/>
    <hyperlink ref="L113" r:id="rId57"/>
    <hyperlink ref="L114" r:id="rId58"/>
    <hyperlink ref="L46" r:id="rId59"/>
    <hyperlink ref="L9" r:id="rId60"/>
    <hyperlink ref="L10" r:id="rId61"/>
    <hyperlink ref="L47" r:id="rId62"/>
    <hyperlink ref="L48" r:id="rId63"/>
    <hyperlink ref="L99" r:id="rId64"/>
    <hyperlink ref="L11" r:id="rId65"/>
    <hyperlink ref="L50" r:id="rId66"/>
    <hyperlink ref="L12" r:id="rId67"/>
    <hyperlink ref="L13" r:id="rId68"/>
    <hyperlink ref="L14" r:id="rId69"/>
    <hyperlink ref="L51" r:id="rId70"/>
    <hyperlink ref="L52" r:id="rId71"/>
    <hyperlink ref="T44" r:id="rId72"/>
    <hyperlink ref="L53" r:id="rId73"/>
    <hyperlink ref="L54" r:id="rId74"/>
    <hyperlink ref="L57" r:id="rId75"/>
    <hyperlink ref="U57" r:id="rId76"/>
    <hyperlink ref="L103" r:id="rId77"/>
    <hyperlink ref="L122" r:id="rId78"/>
    <hyperlink ref="U122" r:id="rId79"/>
    <hyperlink ref="T122" r:id="rId80" display="http://marinecadastre.gov/data/"/>
    <hyperlink ref="L8" r:id="rId81"/>
    <hyperlink ref="L41" r:id="rId82"/>
    <hyperlink ref="T124:T125" r:id="rId83" display="http://marinecadastre.gov/data/"/>
    <hyperlink ref="L133" r:id="rId84"/>
    <hyperlink ref="L18" r:id="rId85"/>
    <hyperlink ref="L58" r:id="rId86"/>
    <hyperlink ref="L59" r:id="rId87"/>
    <hyperlink ref="U63" r:id="rId88"/>
    <hyperlink ref="L81" r:id="rId89"/>
    <hyperlink ref="L78" r:id="rId90"/>
    <hyperlink ref="L79" r:id="rId91"/>
    <hyperlink ref="U85" r:id="rId92"/>
    <hyperlink ref="L70" r:id="rId93"/>
    <hyperlink ref="L72" r:id="rId94"/>
    <hyperlink ref="U87" r:id="rId95"/>
    <hyperlink ref="L76" r:id="rId96"/>
    <hyperlink ref="U76" r:id="rId97"/>
    <hyperlink ref="L77" r:id="rId98"/>
    <hyperlink ref="U77" r:id="rId99"/>
    <hyperlink ref="L67" r:id="rId100"/>
    <hyperlink ref="T67" r:id="rId101"/>
    <hyperlink ref="U67" r:id="rId102"/>
    <hyperlink ref="L73" r:id="rId103"/>
    <hyperlink ref="T73" r:id="rId104"/>
    <hyperlink ref="L75" r:id="rId105"/>
    <hyperlink ref="T75" r:id="rId106"/>
    <hyperlink ref="L86" r:id="rId107"/>
    <hyperlink ref="T86" r:id="rId108"/>
    <hyperlink ref="U86" r:id="rId109"/>
    <hyperlink ref="L97" r:id="rId110"/>
    <hyperlink ref="L68" r:id="rId111"/>
    <hyperlink ref="L83" r:id="rId112"/>
    <hyperlink ref="U11" r:id="rId113"/>
    <hyperlink ref="L89" r:id="rId114"/>
    <hyperlink ref="L104" r:id="rId115"/>
    <hyperlink ref="O164" r:id="rId116" display="http://www.marinecadastre.gov/"/>
    <hyperlink ref="L134" r:id="rId117" location="x=-72.73&amp;y=41.00&amp;z=9&amp;logo=true&amp;controls=true&amp;dls[]=true&amp;dls[]=1&amp;dls[]=20&amp;basemap=ESRI+Ocean&amp;themes[ids][]=1&amp;themes[ids][]=4&amp;tab=data&amp;legends=false&amp;layers=true"/>
    <hyperlink ref="T134" r:id="rId118"/>
    <hyperlink ref="T168" r:id="rId119"/>
    <hyperlink ref="T169" r:id="rId120"/>
    <hyperlink ref="L143" r:id="rId121" location="x=-72.73&amp;y=41.00&amp;z=9&amp;logo=true&amp;controls=true&amp;dls[]=false&amp;dls[]=0.5&amp;dls[]=11&amp;basemap=ESRI+Ocean&amp;themes[ids][]=1&amp;themes[ids][]=4&amp;tab=data&amp;legends=false&amp;layers=true"/>
    <hyperlink ref="L144" r:id="rId122" location="x=-72.73&amp;y=41.00&amp;z=9&amp;logo=true&amp;controls=true&amp;dls[]=true&amp;dls[]=0.5&amp;dls[]=12&amp;basemap=ESRI+Ocean&amp;themes[ids][]=1&amp;themes[ids][]=4&amp;tab=data&amp;legends=false&amp;layers=true"/>
    <hyperlink ref="L145" r:id="rId123" location="x=-72.73&amp;y=41.00&amp;z=9&amp;logo=true&amp;controls=true&amp;dls[]=true&amp;dls[]=0.5&amp;dls[]=68&amp;basemap=ESRI+Ocean&amp;themes[ids][]=1&amp;themes[ids][]=4&amp;tab=data&amp;legends=false&amp;layers=true"/>
    <hyperlink ref="L146" r:id="rId124" location="x=-72.73&amp;y=41.00&amp;z=9&amp;logo=true&amp;controls=true&amp;dls[]=true&amp;dls[]=0.5&amp;dls[]=69&amp;basemap=ESRI+Ocean&amp;themes[ids][]=1&amp;themes[ids][]=4&amp;tab=data&amp;legends=false&amp;layers=true"/>
    <hyperlink ref="L147" r:id="rId125" location="x=-72.73&amp;y=41.00&amp;z=9&amp;logo=true&amp;controls=true&amp;dls[]=true&amp;dls[]=0.5&amp;dls[]=70&amp;basemap=ESRI+Ocean&amp;themes[ids][]=1&amp;themes[ids][]=4&amp;tab=data&amp;legends=false&amp;layers=true"/>
    <hyperlink ref="L148" r:id="rId126" location="x=-72.73&amp;y=41.00&amp;z=9&amp;logo=true&amp;controls=true&amp;dls[]=true&amp;dls[]=0.5&amp;dls[]=71&amp;basemap=ESRI+Ocean&amp;themes[ids][]=1&amp;themes[ids][]=4&amp;tab=data&amp;legends=false&amp;layers=true"/>
    <hyperlink ref="L149" r:id="rId127" location="x=-72.73&amp;y=41.00&amp;z=9&amp;logo=true&amp;controls=true&amp;dls[]=true&amp;dls[]=0.5&amp;dls[]=72&amp;basemap=ESRI+Ocean&amp;themes[ids][]=1&amp;themes[ids][]=4&amp;tab=data&amp;legends=false&amp;layers=true"/>
    <hyperlink ref="L150" r:id="rId128" location="x=-72.73&amp;y=41.00&amp;z=9&amp;logo=true&amp;controls=true&amp;dls[]=true&amp;dls[]=0.5&amp;dls[]=73&amp;basemap=ESRI+Ocean&amp;themes[ids][]=1&amp;themes[ids][]=4&amp;tab=data&amp;legends=false&amp;layers=true"/>
    <hyperlink ref="L135" r:id="rId129" location="x=-72.73&amp;y=41.00&amp;z=9&amp;logo=true&amp;controls=true&amp;dls[]=true&amp;dls[]=0.5&amp;dls[]=14&amp;basemap=ESRI+Ocean&amp;themes[ids][]=1&amp;themes[ids][]=4&amp;tab=data&amp;legends=false&amp;layers=true"/>
    <hyperlink ref="L152" r:id="rId130" location="x=-72.73&amp;y=41.00&amp;z=9&amp;logo=true&amp;controls=true&amp;dls[]=true&amp;dls[]=0.5&amp;dls[]=52&amp;basemap=ESRI+Ocean&amp;themes[ids][]=2&amp;tab=data&amp;legends=false&amp;layers=true"/>
    <hyperlink ref="L154" r:id="rId131" location="x=-72.73&amp;y=41.00&amp;z=9&amp;logo=true&amp;controls=true&amp;dls[]=false&amp;dls[]=0.5&amp;dls[]=30&amp;basemap=ESRI+Ocean&amp;themes[ids][]=2&amp;tab=data&amp;legends=false&amp;layers=true"/>
    <hyperlink ref="L155" r:id="rId132" location="x=-72.73&amp;y=41.00&amp;z=9&amp;logo=true&amp;controls=true&amp;dls[]=false&amp;dls[]=0.5&amp;dls[]=135&amp;basemap=ESRI+Ocean&amp;themes[ids][]=2&amp;tab=data&amp;legends=false&amp;layers=true"/>
    <hyperlink ref="L156" r:id="rId133" location="x=-72.80&amp;y=40.84&amp;z=9&amp;logo=true&amp;controls=true&amp;dls[]=false&amp;dls[]=0.6&amp;dls[]=53&amp;basemap=ESRI+Ocean&amp;themes[ids][]=2&amp;tab=data&amp;legends=false&amp;layers=true"/>
    <hyperlink ref="L157" r:id="rId134" location="x=-72.81&amp;y=40.85&amp;z=9&amp;logo=true&amp;controls=true&amp;dls[]=true&amp;dls[]=0.5&amp;dls[]=33&amp;basemap=ESRI+Ocean&amp;themes[ids][]=2&amp;tab=data&amp;legends=false&amp;layers=true"/>
    <hyperlink ref="L151" r:id="rId135" location="x=-72.73&amp;y=41.00&amp;z=9&amp;logo=true&amp;controls=true&amp;dls[]=true&amp;dls[]=0.5&amp;dls[]=91&amp;basemap=ESRI+Ocean&amp;themes[ids][]=1&amp;themes[ids][]=4&amp;tab=data&amp;legends=false&amp;layers=true"/>
    <hyperlink ref="L153" r:id="rId136" location="x=-72.73&amp;y=41.00&amp;z=9&amp;logo=true&amp;controls=true&amp;dls[]=false&amp;dls[]=1&amp;dls[]=58&amp;basemap=ESRI+Ocean&amp;themes[ids][]=2&amp;tab=data&amp;legends=false&amp;layers=true"/>
    <hyperlink ref="L158" r:id="rId137" location="x=-72.81&amp;y=40.85&amp;z=9&amp;logo=true&amp;controls=true&amp;dls[]=false&amp;dls[]=0.5&amp;dls[]=9&amp;basemap=ESRI+Ocean&amp;themes[ids][]=2&amp;tab=data&amp;legends=false&amp;layers=true"/>
    <hyperlink ref="L136" r:id="rId138" location="x=-72.81&amp;y=40.85&amp;z=9&amp;logo=true&amp;controls=true&amp;dls[]=false&amp;dls[]=0.5&amp;dls[]=128&amp;basemap=ESRI+Ocean&amp;themes[ids][]=8&amp;tab=data&amp;legends=false&amp;layers=true"/>
    <hyperlink ref="L159" r:id="rId139" location="x=-72.59&amp;y=40.98&amp;z=9&amp;logo=true&amp;controls=true&amp;dls[]=true&amp;dls[]=0.5&amp;dls[]=98&amp;basemap=ESRI+Ocean&amp;themes[ids][]=8&amp;tab=data&amp;legends=false&amp;layers=true"/>
    <hyperlink ref="L160" r:id="rId140" location="x=-72.59&amp;y=40.98&amp;z=9&amp;logo=true&amp;controls=true&amp;dls[]=true&amp;dls[]=0.5&amp;dls[]=99&amp;basemap=ESRI+Ocean&amp;themes[ids][]=8&amp;tab=data&amp;legends=false&amp;layers=true"/>
    <hyperlink ref="L161" r:id="rId141" location="x=-72.59&amp;y=40.98&amp;z=9&amp;logo=true&amp;controls=true&amp;dls[]=true&amp;dls[]=0.5&amp;dls[]=102&amp;basemap=ESRI+Ocean&amp;themes[ids][]=8&amp;tab=data&amp;legends=false&amp;layers=true"/>
    <hyperlink ref="L162" r:id="rId142" location="x=-72.59&amp;y=40.98&amp;z=9&amp;logo=true&amp;controls=true&amp;dls[]=true&amp;dls[]=0.5&amp;dls[]=100&amp;basemap=ESRI+Ocean&amp;themes[ids][]=8&amp;tab=data&amp;legends=false&amp;layers=true"/>
    <hyperlink ref="L163" r:id="rId143" location="x=-72.59&amp;y=40.98&amp;z=9&amp;logo=true&amp;controls=true&amp;dls[]=true&amp;dls[]=0.5&amp;dls[]=101&amp;basemap=ESRI+Ocean&amp;themes[ids][]=8&amp;tab=data&amp;legends=false&amp;layers=true"/>
    <hyperlink ref="L164" r:id="rId144" location="x=-72.59&amp;y=40.98&amp;z=9&amp;logo=true&amp;controls=true&amp;dls[]=true&amp;dls[]=0.8&amp;dls[]=105&amp;basemap=ESRI+Ocean&amp;themes[ids][]=8&amp;tab=data&amp;legends=false&amp;layers=true"/>
    <hyperlink ref="L165" r:id="rId145" location="x=-72.59&amp;y=40.98&amp;z=9&amp;logo=true&amp;controls=true&amp;dls[]=false&amp;dls[]=0.5&amp;dls[]=122&amp;basemap=ESRI+Ocean&amp;themes[ids][]=8&amp;tab=data&amp;legends=false&amp;layers=true"/>
    <hyperlink ref="L137" r:id="rId146" location="x=-72.59&amp;y=40.98&amp;z=9&amp;logo=true&amp;controls=true&amp;dls[]=false&amp;dls[]=0.5&amp;dls[]=106&amp;basemap=ESRI+Ocean&amp;themes[ids][]=8&amp;tab=data&amp;legends=false&amp;layers=true"/>
    <hyperlink ref="L138" r:id="rId147" location="x=-72.59&amp;y=40.98&amp;z=9&amp;logo=true&amp;controls=true&amp;dls[]=false&amp;dls[]=0.5&amp;dls[]=86&amp;basemap=ESRI+Ocean&amp;themes[ids][]=8&amp;tab=data&amp;legends=false&amp;layers=true"/>
    <hyperlink ref="L139" r:id="rId148" location="x=-73.70&amp;y=40.69&amp;z=10&amp;logo=true&amp;controls=true&amp;dls[]=true&amp;dls[]=0.5&amp;dls[]=123&amp;basemap=ESRI+Ocean&amp;themes[ids][]=8&amp;tab=data&amp;legends=false&amp;layers=true"/>
    <hyperlink ref="L140" r:id="rId149" location="x=-73.65&amp;y=40.74&amp;z=10&amp;logo=true&amp;controls=true&amp;dls[]=true&amp;dls[]=0.5&amp;dls[]=125&amp;basemap=ESRI+Ocean&amp;themes[ids][]=8&amp;tab=data&amp;legends=false&amp;layers=true"/>
    <hyperlink ref="L141" r:id="rId150" location="x=-73.38&amp;y=40.84&amp;z=10&amp;logo=true&amp;controls=true&amp;dls[]=true&amp;dls[]=0.5&amp;dls[]=124&amp;basemap=ESRI+Ocean&amp;themes[ids][]=8&amp;tab=data&amp;legends=false&amp;layers=true"/>
    <hyperlink ref="L142" r:id="rId151" location="x=-73.38&amp;y=40.84&amp;z=10&amp;logo=true&amp;controls=true&amp;dls[]=true&amp;dls[]=0.5&amp;dls[]=126&amp;basemap=ESRI+Ocean&amp;themes[ids][]=8&amp;tab=data&amp;legends=false&amp;layers=true"/>
    <hyperlink ref="L166" r:id="rId152" location="x=-72.50&amp;y=40.92&amp;z=9&amp;logo=true&amp;controls=true&amp;dls[]=true&amp;dls[]=0.5&amp;dls[]=90&amp;basemap=ESRI+Ocean&amp;themes[ids][]=8&amp;tab=data&amp;legends=false&amp;layers=true"/>
    <hyperlink ref="L167" r:id="rId153" location="x=-72.50&amp;y=40.92&amp;z=9&amp;logo=true&amp;controls=true&amp;dls[]=false&amp;dls[]=0.6&amp;dls[]=34&amp;basemap=ESRI+Ocean&amp;themes[ids][]=8&amp;tab=data&amp;legends=false&amp;layers=true"/>
    <hyperlink ref="L168" r:id="rId154" location="x=-72.50&amp;y=40.92&amp;z=9&amp;logo=true&amp;controls=true&amp;dls[]=false&amp;dls[]=0.6&amp;dls[]=88&amp;basemap=ESRI+Ocean&amp;themes[ids][]=3&amp;tab=data&amp;legends=false&amp;layers=true"/>
    <hyperlink ref="L169" r:id="rId155" location="x=-72.50&amp;y=40.92&amp;z=9&amp;logo=true&amp;controls=true&amp;dls[]=false&amp;dls[]=0.5&amp;dls[]=7&amp;basemap=ESRI+Ocean&amp;themes[ids][]=3&amp;tab=data&amp;legends=false&amp;layers=true"/>
    <hyperlink ref="L170" r:id="rId156" location="x=-72.58&amp;y=41.10&amp;z=9&amp;logo=true&amp;controls=true&amp;dls[]=true&amp;dls[]=0.5&amp;dls[]=6&amp;basemap=ESRI+Ocean&amp;themes[ids][]=1&amp;tab=data&amp;legends=false&amp;layers=true"/>
    <hyperlink ref="T170" r:id="rId157" display="http://marinecadastre.gov/data/"/>
    <hyperlink ref="L171" r:id="rId158" location="x=-72.61&amp;y=41.03&amp;z=9&amp;logo=true&amp;controls=true&amp;dls[]=true&amp;dls[]=0.7&amp;dls[]=74&amp;basemap=ESRI+Ocean&amp;themes[ids][]=1&amp;themes[ids][]=4&amp;tab=data&amp;legends=false&amp;layers=true"/>
    <hyperlink ref="T171" r:id="rId159" display="http://marinecadastre.gov/data/"/>
    <hyperlink ref="T136" r:id="rId160"/>
    <hyperlink ref="U227" r:id="rId161" display="https://www.google.com/url?q=http://opdgig.dos.ny.gov/arcgis/rest/services/NYOPDIG/BioData/MapServer/0&amp;usd=1&amp;usg=ALhdy28-CrCWxr8LJi8mdgvmUxMavy8i1g"/>
    <hyperlink ref="U228" r:id="rId162" display="https://www.google.com/url?q=http://opdgig.dos.ny.gov/arcgis/rest/services/NYOPDIG/BioData/MapServer/1&amp;usd=1&amp;usg=ALhdy28ZkCTiZljfcVLLLrisH4gVXFVhRQ"/>
    <hyperlink ref="U229" r:id="rId163" display="https://www.google.com/url?q=http://opdgig.dos.ny.gov/arcgis/rest/services/NYOPDIG/BioData/MapServer/2&amp;usd=1&amp;usg=ALhdy2-RGsl9oFLMurBUnGXqIh7bGaThQw"/>
    <hyperlink ref="U230" r:id="rId164" display="https://www.google.com/url?q=http://opdgig.dos.ny.gov/arcgis/rest/services/NYOPDIG/BioData/MapServer/3&amp;usd=1&amp;usg=ALhdy28FBZM10ZraBNAr8TziDaflbXPfBw"/>
    <hyperlink ref="U196" r:id="rId165" display="https://www.google.com/url?q=http://opdgig.dos.ny.gov/arcgis/rest/services/NYOPDIG/BioData/MapServer/4&amp;usd=1&amp;usg=ALhdy2_Shqz5JunmTBQ-UQTs580ijYndgg"/>
    <hyperlink ref="U197" r:id="rId166" display="https://www.google.com/url?q=http://opdgig.dos.ny.gov/arcgis/rest/services/NYOPDIG/BioData/MapServer/5&amp;usd=1&amp;usg=ALhdy2_kOdfZpboNB_umx6FSOVK5QQq6_A"/>
    <hyperlink ref="U198" r:id="rId167" display="https://www.google.com/url?q=http://opdgig.dos.ny.gov/arcgis/rest/services/NYOPDIG/BioData/MapServer/6&amp;usd=1&amp;usg=ALhdy2_ZFRFQegme5cQPRBDff5vZqwlvJA"/>
    <hyperlink ref="U199" r:id="rId168" display="https://www.google.com/url?q=http://opdgig.dos.ny.gov/arcgis/rest/services/NYOPDIG/BioData/MapServer/7&amp;usd=1&amp;usg=ALhdy2-PmhrD3iS4frc7xuYRSGTwXPwqXw"/>
    <hyperlink ref="U190" r:id="rId169" display="https://www.google.com/url?q=http://opdgig.dos.ny.gov/arcgis/rest/services/NYOPDIG/BioData/MapServer/21&amp;usd=1&amp;usg=ALhdy2-_dcAvjocX2mJZc2GmZLb9LTPDwg"/>
    <hyperlink ref="U192" r:id="rId170" display="https://www.google.com/url?q=http://opdgig.dos.ny.gov/arcgis/rest/services/NYOPDIG/BioData/MapServer/70&amp;usd=1&amp;usg=ALhdy29uaNgnUn-yABe6PVokhgUV7Lzdsw"/>
    <hyperlink ref="U191" r:id="rId171" display="https://www.google.com/url?q=http://opdgig.dos.ny.gov/arcgis/rest/services/NYOPDIG/BioData/MapServer/44&amp;usd=1&amp;usg=ALhdy29OXbCOfYSBzaqDiZH1WX4tMnt6tQ"/>
    <hyperlink ref="U172" r:id="rId172" display="https://www.google.com/url?q=http://opdgig.dos.ny.gov/arcgis/rest/services/NYOPDIG/HumanUseData/MapServer/10&amp;usd=1&amp;usg=ALhdy28SA_WEIRTs97PWOUOBH9HVq1D_HQ"/>
    <hyperlink ref="U173" r:id="rId173" display="https://www.google.com/url?q=http://opdgig.dos.ny.gov/arcgis/rest/services/NYOPDIG/HumanUseData/MapServer/14&amp;usd=1&amp;usg=ALhdy2-PnB4hJyRjjW4SYQMowe_AQOlP3Q"/>
    <hyperlink ref="U174" r:id="rId174" display="https://www.google.com/url?q=http://opdgig.dos.ny.gov/arcgis/rest/services/NYOPDIG/HumanUseData/MapServer/7&amp;usd=1&amp;usg=ALhdy280yvFjgennsjL-RL_5Gkj4h9_zsg"/>
    <hyperlink ref="U175" r:id="rId175" display="https://www.google.com/url?q=http://opdgig.dos.ny.gov/arcgis/rest/services/NYOPDIG/HumanUseData/MapServer/15&amp;usd=1&amp;usg=ALhdy29ivvDW6KqaukuAdUenIa5Z5sEvOQ"/>
    <hyperlink ref="U231" r:id="rId176" display="https://www.google.com/url?q=http://opdgig.dos.ny.gov/arcgis/rest/services/NYOPDIG/HumanUseData/MapServer/12&amp;usd=1&amp;usg=ALhdy28VMl86In9VuelGySAlYk5GQPC-oA"/>
    <hyperlink ref="U176" r:id="rId177" display="https://www.google.com/url?q=http://opdgig.dos.ny.gov/arcgis/rest/services/NYOPDIG/HumanUseData/MapServer/13&amp;usd=1&amp;usg=ALhdy2_0OQrRZ3ChlrQao1o7txDcD9SSqQ"/>
    <hyperlink ref="U200" r:id="rId178" display="https://www.google.com/url?q=http://opdgig.dos.ny.gov/arcgis/rest/services/NYOPDIG/PhysicalData/MapServer/1&amp;usd=1&amp;usg=ALhdy2-fynqyBxyWZyEMrK5UxmhSNQxWYg"/>
    <hyperlink ref="U201" r:id="rId179" display="https://www.google.com/url?q=http://opdgig.dos.ny.gov/arcgis/rest/services/NYOPDIG/PhysicalData/MapServer/2&amp;usd=1&amp;usg=ALhdy2-_7KZ1TDQ9aW0UAarsBhn98HSzxQ"/>
    <hyperlink ref="U202" r:id="rId180" display="https://www.google.com/url?q=http://opdgig.dos.ny.gov/arcgis/rest/services/NYOPDIG/PhysicalData/MapServer/3&amp;usd=1&amp;usg=ALhdy2-XZ3HKjI4mAySeRC4ehcSfVFk2dg"/>
    <hyperlink ref="U203" r:id="rId181" display="https://www.google.com/url?q=http://opdgig.dos.ny.gov/arcgis/rest/services/NYOPDIG/PhysicalData/MapServer/4&amp;usd=1&amp;usg=ALhdy2-bejio5D8i6MPQMzlgU_Dljlj6WQ"/>
    <hyperlink ref="U204" r:id="rId182" display="https://www.google.com/url?q=http://opdgig.dos.ny.gov/arcgis/rest/services/NYOPDIG/PhysicalData/MapServer/5&amp;usd=1&amp;usg=ALhdy2__SYW0gGGgwrUJeN_ou6_KsaRG0w"/>
    <hyperlink ref="U205" r:id="rId183" display="https://www.google.com/url?q=http://opdgig.dos.ny.gov/arcgis/rest/services/NYOPDIG/PhysicalData/MapServer/6&amp;usd=1&amp;usg=ALhdy2_Qbj0qU9jGZeV7mvkplHaUU3ZpUg"/>
    <hyperlink ref="U206" r:id="rId184" display="https://www.google.com/url?q=http://opdgig.dos.ny.gov/arcgis/rest/services/NYOPDIG/PhysicalData/MapServer/7&amp;usd=1&amp;usg=ALhdy2_GVE-Gj5RuK6hE6NUl0bgYJOjLaA"/>
    <hyperlink ref="U207" r:id="rId185" display="https://www.google.com/url?q=http://opdgig.dos.ny.gov/arcgis/rest/services/NYOPDIG/PhysicalData/MapServer/8&amp;usd=1&amp;usg=ALhdy28nuDQPKZ4ycaOL9Pk7FNwc1VPSJw"/>
    <hyperlink ref="U208" r:id="rId186" display="https://www.google.com/url?q=http://opdgig.dos.ny.gov/arcgis/rest/services/NYOPDIG/PhysicalData/MapServer/9&amp;usd=1&amp;usg=ALhdy29NwULlYWBi34r1kTAZTS6uGH4ggg"/>
    <hyperlink ref="U209" r:id="rId187" display="https://www.google.com/url?q=http://opdgig.dos.ny.gov/arcgis/rest/services/NYOPDIG/PhysicalData/MapServer/10&amp;usd=1&amp;usg=ALhdy2_OBwWOFDeZCdFkusKReTE2MRhDcg"/>
    <hyperlink ref="U210" r:id="rId188" display="https://www.google.com/url?q=http://opdgig.dos.ny.gov/arcgis/rest/services/NYOPDIG/PhysicalData/MapServer/11&amp;usd=1&amp;usg=ALhdy2_dEH-8sHc6-6y6yZKywUinkX_5lg"/>
    <hyperlink ref="U211" r:id="rId189" display="https://www.google.com/url?q=http://opdgig.dos.ny.gov/arcgis/rest/services/NYOPDIG/PhysicalData/MapServer/12&amp;usd=1&amp;usg=ALhdy2_5u79zTzl6B66z0rou4hiAzKuHtQ"/>
    <hyperlink ref="U193" r:id="rId190" display="https://www.google.com/url?q=http://opdgig.dos.ny.gov/arcgis/rest/services/NYOPDIG/DataBrownfields/MapServer/2&amp;usd=1&amp;usg=ALhdy29YFOZCMYTdPePCMhEaDEWg4L2ybg"/>
    <hyperlink ref="U194" r:id="rId191" display="https://www.google.com/url?q=http://opdgig.dos.ny.gov/arcgis/rest/services/NYOPDIG/DataBrownfields/MapServer/3&amp;usd=1&amp;usg=ALhdy283GYM3vPQNmniZ3-I2Tf2xfXXAsw"/>
    <hyperlink ref="U195" r:id="rId192" display="https://www.google.com/url?q=http://opdgig.dos.ny.gov/arcgis/rest/services/NYOPDIG/DataBrownfields/MapServer/4&amp;usd=1&amp;usg=ALhdy28mkzqhvitPzx1Y4bBavpex-XTqAg"/>
    <hyperlink ref="U181" r:id="rId193"/>
    <hyperlink ref="U182" r:id="rId194"/>
    <hyperlink ref="U185" r:id="rId195"/>
    <hyperlink ref="U180" r:id="rId196"/>
    <hyperlink ref="U179" r:id="rId197"/>
    <hyperlink ref="U178" r:id="rId198"/>
    <hyperlink ref="U177" r:id="rId199"/>
    <hyperlink ref="Q181" r:id="rId200"/>
    <hyperlink ref="Q182" r:id="rId201"/>
    <hyperlink ref="Q185" r:id="rId202"/>
    <hyperlink ref="U184" r:id="rId203"/>
    <hyperlink ref="Q184" r:id="rId204"/>
    <hyperlink ref="T232" r:id="rId205" location="/search/browse"/>
    <hyperlink ref="U232" r:id="rId206"/>
    <hyperlink ref="U233:U234" r:id="rId207" display="http://ec2-50-19-218-171.compute-1.amazonaws.com/arcgis1/rest/services/"/>
    <hyperlink ref="T233:T234" r:id="rId208" display="http://www.northeastoceandata.org/data/data-download/"/>
    <hyperlink ref="T271" r:id="rId209" display="http://marinecadastre.gov/data/"/>
    <hyperlink ref="T241" r:id="rId210" display="http://marinecadastre.gov/data/"/>
    <hyperlink ref="L280" r:id="rId211"/>
    <hyperlink ref="N263" r:id="rId212"/>
    <hyperlink ref="T317" r:id="rId213"/>
    <hyperlink ref="T290" r:id="rId214"/>
    <hyperlink ref="T291" r:id="rId215"/>
    <hyperlink ref="T257" r:id="rId216"/>
    <hyperlink ref="T254" r:id="rId217"/>
    <hyperlink ref="L257" r:id="rId218"/>
    <hyperlink ref="E254" r:id="rId219"/>
    <hyperlink ref="T307" r:id="rId220"/>
    <hyperlink ref="L245" r:id="rId221"/>
    <hyperlink ref="U245" r:id="rId222"/>
    <hyperlink ref="T245" r:id="rId223"/>
    <hyperlink ref="U263" r:id="rId224"/>
    <hyperlink ref="U237" r:id="rId225"/>
    <hyperlink ref="U238" r:id="rId226"/>
    <hyperlink ref="T238" r:id="rId227"/>
    <hyperlink ref="P256" r:id="rId228"/>
    <hyperlink ref="T253" r:id="rId229"/>
    <hyperlink ref="L255" r:id="rId230"/>
    <hyperlink ref="T250" r:id="rId231"/>
    <hyperlink ref="T251" r:id="rId232"/>
    <hyperlink ref="T248" r:id="rId233" location="CoastalResourceManagement"/>
    <hyperlink ref="T249" r:id="rId234"/>
    <hyperlink ref="T259" r:id="rId235"/>
    <hyperlink ref="L256" r:id="rId236"/>
    <hyperlink ref="T255" r:id="rId237"/>
    <hyperlink ref="T242" r:id="rId238"/>
    <hyperlink ref="T252" r:id="rId239"/>
    <hyperlink ref="T258" r:id="rId240"/>
    <hyperlink ref="L236" r:id="rId241"/>
    <hyperlink ref="T263" r:id="rId242"/>
    <hyperlink ref="U412" r:id="rId243" display="http://ec2-50-19-218-171.compute-1.amazonaws.com/arcgis1/rest/services/"/>
    <hyperlink ref="T412" r:id="rId244"/>
    <hyperlink ref="T414" r:id="rId245"/>
    <hyperlink ref="P383" r:id="rId246"/>
    <hyperlink ref="P362" r:id="rId247"/>
    <hyperlink ref="T449" r:id="rId248"/>
    <hyperlink ref="T468:T470" r:id="rId249" display="http://marinecadastre.gov/data/"/>
    <hyperlink ref="T471:T472" r:id="rId250" display="http://marinecadastre.gov/data/"/>
    <hyperlink ref="T473:T477" r:id="rId251" display="http://marinecadastre.gov/data/"/>
    <hyperlink ref="T495" r:id="rId252"/>
    <hyperlink ref="T498" r:id="rId253"/>
    <hyperlink ref="T510" r:id="rId254"/>
    <hyperlink ref="T511" r:id="rId255"/>
    <hyperlink ref="T479" r:id="rId256"/>
    <hyperlink ref="T503" r:id="rId257"/>
    <hyperlink ref="T499" r:id="rId258"/>
    <hyperlink ref="T504" r:id="rId259"/>
    <hyperlink ref="T502" r:id="rId260"/>
    <hyperlink ref="T507" r:id="rId261"/>
    <hyperlink ref="T516:T517" r:id="rId262" display="http://marinecadastre.gov/data/"/>
    <hyperlink ref="U537" r:id="rId263"/>
    <hyperlink ref="T537" r:id="rId264"/>
    <hyperlink ref="T523" r:id="rId265"/>
    <hyperlink ref="L526" r:id="rId266"/>
    <hyperlink ref="T534" r:id="rId267"/>
    <hyperlink ref="T524" r:id="rId268"/>
    <hyperlink ref="P533" r:id="rId269"/>
    <hyperlink ref="T533" r:id="rId270"/>
    <hyperlink ref="L524" r:id="rId271"/>
    <hyperlink ref="U525" r:id="rId272"/>
    <hyperlink ref="P538" r:id="rId273"/>
    <hyperlink ref="T527" r:id="rId274" location="indexes"/>
    <hyperlink ref="U522" r:id="rId275"/>
    <hyperlink ref="AJ526" r:id="rId276"/>
    <hyperlink ref="P532" r:id="rId277"/>
    <hyperlink ref="L532" r:id="rId278"/>
    <hyperlink ref="L531" r:id="rId279"/>
    <hyperlink ref="U531" r:id="rId280"/>
    <hyperlink ref="L530" r:id="rId281"/>
    <hyperlink ref="T522" r:id="rId282"/>
    <hyperlink ref="U526" r:id="rId283"/>
  </hyperlinks>
  <pageMargins left="0.7" right="0.7" top="0.75" bottom="0.75" header="0.3" footer="0.3"/>
  <legacyDrawing r:id="rId2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37"/>
  <sheetViews>
    <sheetView zoomScale="80" zoomScaleNormal="80" workbookViewId="0">
      <selection activeCell="F21" sqref="F21"/>
    </sheetView>
  </sheetViews>
  <sheetFormatPr defaultColWidth="52.5703125" defaultRowHeight="12.75" x14ac:dyDescent="0.2"/>
  <cols>
    <col min="1" max="4" width="52.5703125" style="79"/>
    <col min="5" max="16" width="52.5703125" style="81"/>
    <col min="17" max="16384" width="52.5703125" style="79"/>
  </cols>
  <sheetData>
    <row r="1" spans="1:4" s="410" customFormat="1" ht="15" x14ac:dyDescent="0.25">
      <c r="A1" s="409" t="s">
        <v>3008</v>
      </c>
    </row>
    <row r="2" spans="1:4" s="410" customFormat="1" ht="15" x14ac:dyDescent="0.25"/>
    <row r="3" spans="1:4" x14ac:dyDescent="0.2">
      <c r="A3" s="78" t="s">
        <v>1481</v>
      </c>
      <c r="B3" s="76" t="s">
        <v>2313</v>
      </c>
      <c r="C3" s="77"/>
      <c r="D3" s="77"/>
    </row>
    <row r="4" spans="1:4" x14ac:dyDescent="0.2">
      <c r="A4" s="78" t="s">
        <v>1482</v>
      </c>
      <c r="B4" s="76" t="s">
        <v>2312</v>
      </c>
      <c r="C4" s="79" t="s">
        <v>2314</v>
      </c>
      <c r="D4" s="77"/>
    </row>
    <row r="5" spans="1:4" x14ac:dyDescent="0.2">
      <c r="A5" s="78" t="s">
        <v>1488</v>
      </c>
      <c r="C5" s="77"/>
      <c r="D5" s="77"/>
    </row>
    <row r="6" spans="1:4" x14ac:dyDescent="0.2">
      <c r="A6" s="78" t="s">
        <v>1500</v>
      </c>
      <c r="B6" s="76"/>
      <c r="C6" s="77"/>
      <c r="D6" s="77"/>
    </row>
    <row r="7" spans="1:4" x14ac:dyDescent="0.2">
      <c r="A7" s="78" t="s">
        <v>1489</v>
      </c>
      <c r="B7" s="77"/>
      <c r="C7" s="77"/>
      <c r="D7" s="77"/>
    </row>
    <row r="8" spans="1:4" x14ac:dyDescent="0.2">
      <c r="A8" s="78" t="s">
        <v>1499</v>
      </c>
      <c r="B8" s="76" t="s">
        <v>1560</v>
      </c>
      <c r="C8" s="77" t="s">
        <v>2311</v>
      </c>
      <c r="D8" s="77"/>
    </row>
    <row r="9" spans="1:4" x14ac:dyDescent="0.2">
      <c r="A9" s="78" t="s">
        <v>1490</v>
      </c>
      <c r="B9" s="76"/>
      <c r="C9" s="77"/>
      <c r="D9" s="77"/>
    </row>
    <row r="10" spans="1:4" x14ac:dyDescent="0.2">
      <c r="A10" s="78" t="s">
        <v>1483</v>
      </c>
      <c r="B10" s="76" t="s">
        <v>1503</v>
      </c>
      <c r="C10" s="77" t="s">
        <v>2316</v>
      </c>
      <c r="D10" s="77" t="s">
        <v>2396</v>
      </c>
    </row>
    <row r="11" spans="1:4" x14ac:dyDescent="0.2">
      <c r="A11" s="78" t="s">
        <v>1486</v>
      </c>
      <c r="B11" s="76" t="s">
        <v>2251</v>
      </c>
      <c r="C11" s="77"/>
      <c r="D11" s="77"/>
    </row>
    <row r="12" spans="1:4" x14ac:dyDescent="0.2">
      <c r="A12" s="78" t="s">
        <v>1502</v>
      </c>
      <c r="B12" s="138" t="s">
        <v>2251</v>
      </c>
      <c r="C12" s="77"/>
      <c r="D12" s="77"/>
    </row>
    <row r="13" spans="1:4" x14ac:dyDescent="0.2">
      <c r="A13" s="78" t="s">
        <v>1496</v>
      </c>
      <c r="B13" s="76" t="s">
        <v>1558</v>
      </c>
      <c r="C13" s="79" t="s">
        <v>2328</v>
      </c>
      <c r="D13" s="77"/>
    </row>
    <row r="14" spans="1:4" x14ac:dyDescent="0.2">
      <c r="A14" s="78" t="s">
        <v>1484</v>
      </c>
      <c r="B14" s="76" t="s">
        <v>1561</v>
      </c>
      <c r="C14" s="77" t="s">
        <v>2317</v>
      </c>
      <c r="D14" s="77"/>
    </row>
    <row r="15" spans="1:4" x14ac:dyDescent="0.2">
      <c r="A15" s="78" t="s">
        <v>1487</v>
      </c>
      <c r="B15" s="76" t="s">
        <v>2337</v>
      </c>
      <c r="C15" s="77" t="s">
        <v>1562</v>
      </c>
      <c r="D15" s="77" t="s">
        <v>2338</v>
      </c>
    </row>
    <row r="16" spans="1:4" x14ac:dyDescent="0.2">
      <c r="A16" s="78" t="s">
        <v>1497</v>
      </c>
      <c r="B16" s="76"/>
      <c r="C16" s="77"/>
      <c r="D16" s="77"/>
    </row>
    <row r="17" spans="1:4" x14ac:dyDescent="0.2">
      <c r="A17" s="78" t="s">
        <v>1485</v>
      </c>
      <c r="B17" s="76" t="s">
        <v>1565</v>
      </c>
      <c r="C17" s="77"/>
      <c r="D17" s="77"/>
    </row>
    <row r="18" spans="1:4" x14ac:dyDescent="0.2">
      <c r="A18" s="78" t="s">
        <v>1491</v>
      </c>
      <c r="B18" s="77" t="s">
        <v>1555</v>
      </c>
      <c r="C18" s="77" t="s">
        <v>1556</v>
      </c>
      <c r="D18" s="77" t="s">
        <v>1557</v>
      </c>
    </row>
    <row r="19" spans="1:4" x14ac:dyDescent="0.2">
      <c r="A19" s="78" t="s">
        <v>1494</v>
      </c>
      <c r="B19" s="76"/>
      <c r="C19" s="77"/>
      <c r="D19" s="77"/>
    </row>
    <row r="20" spans="1:4" x14ac:dyDescent="0.2">
      <c r="A20" s="78" t="s">
        <v>1492</v>
      </c>
      <c r="B20" s="76"/>
      <c r="C20" s="77"/>
      <c r="D20" s="77"/>
    </row>
    <row r="21" spans="1:4" x14ac:dyDescent="0.2">
      <c r="A21" s="80" t="s">
        <v>1498</v>
      </c>
      <c r="B21" s="77" t="s">
        <v>2315</v>
      </c>
      <c r="C21" s="77"/>
      <c r="D21" s="77"/>
    </row>
    <row r="22" spans="1:4" x14ac:dyDescent="0.2">
      <c r="A22" s="80" t="s">
        <v>1570</v>
      </c>
      <c r="B22" s="77" t="s">
        <v>2318</v>
      </c>
      <c r="C22" s="77"/>
      <c r="D22" s="77"/>
    </row>
    <row r="23" spans="1:4" x14ac:dyDescent="0.2">
      <c r="A23" s="82"/>
      <c r="B23" s="81"/>
      <c r="C23" s="81"/>
      <c r="D23" s="81"/>
    </row>
    <row r="24" spans="1:4" s="81" customFormat="1" x14ac:dyDescent="0.2">
      <c r="A24" s="83"/>
      <c r="B24" s="84"/>
    </row>
    <row r="25" spans="1:4" s="81" customFormat="1" x14ac:dyDescent="0.2">
      <c r="A25" s="83"/>
      <c r="B25" s="84"/>
    </row>
    <row r="26" spans="1:4" s="81" customFormat="1" x14ac:dyDescent="0.2">
      <c r="A26" s="83"/>
      <c r="B26" s="84"/>
    </row>
    <row r="27" spans="1:4" s="81" customFormat="1" x14ac:dyDescent="0.2">
      <c r="A27" s="83"/>
      <c r="B27" s="84"/>
    </row>
    <row r="28" spans="1:4" s="81" customFormat="1" x14ac:dyDescent="0.2">
      <c r="A28" s="83"/>
      <c r="B28" s="84"/>
    </row>
    <row r="29" spans="1:4" s="81" customFormat="1" x14ac:dyDescent="0.2">
      <c r="A29" s="83"/>
      <c r="B29" s="84"/>
    </row>
    <row r="30" spans="1:4" s="81" customFormat="1" x14ac:dyDescent="0.2">
      <c r="A30" s="83"/>
      <c r="B30" s="84"/>
    </row>
    <row r="31" spans="1:4" s="81" customFormat="1" x14ac:dyDescent="0.2">
      <c r="A31" s="83"/>
      <c r="B31" s="84"/>
    </row>
    <row r="32" spans="1:4" s="81" customFormat="1" x14ac:dyDescent="0.2">
      <c r="A32" s="83"/>
      <c r="B32" s="84"/>
    </row>
    <row r="33" spans="1:2" s="81" customFormat="1" x14ac:dyDescent="0.2">
      <c r="A33" s="83"/>
      <c r="B33" s="83"/>
    </row>
    <row r="34" spans="1:2" s="81" customFormat="1" x14ac:dyDescent="0.2">
      <c r="A34" s="83"/>
      <c r="B34" s="85"/>
    </row>
    <row r="35" spans="1:2" s="81" customFormat="1" x14ac:dyDescent="0.2">
      <c r="A35" s="83"/>
      <c r="B35" s="85"/>
    </row>
    <row r="36" spans="1:2" s="81" customFormat="1" x14ac:dyDescent="0.2">
      <c r="A36" s="83"/>
      <c r="B36" s="83"/>
    </row>
    <row r="37" spans="1:2" s="81" customFormat="1" x14ac:dyDescent="0.2"/>
  </sheetData>
  <mergeCells count="1">
    <mergeCell ref="A1:XFD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D13"/>
  <sheetViews>
    <sheetView zoomScale="80" zoomScaleNormal="80" workbookViewId="0">
      <selection activeCell="B24" sqref="B24"/>
    </sheetView>
  </sheetViews>
  <sheetFormatPr defaultRowHeight="15" x14ac:dyDescent="0.25"/>
  <cols>
    <col min="1" max="1" width="29.7109375" customWidth="1"/>
    <col min="2" max="2" width="225.140625" customWidth="1"/>
  </cols>
  <sheetData>
    <row r="1" spans="1:4" s="410" customFormat="1" x14ac:dyDescent="0.25">
      <c r="A1" s="409" t="s">
        <v>3008</v>
      </c>
    </row>
    <row r="2" spans="1:4" s="410" customFormat="1" x14ac:dyDescent="0.25"/>
    <row r="3" spans="1:4" s="48" customFormat="1" x14ac:dyDescent="0.25">
      <c r="A3" s="35" t="s">
        <v>1613</v>
      </c>
      <c r="B3" s="35" t="s">
        <v>1614</v>
      </c>
    </row>
    <row r="4" spans="1:4" ht="30" x14ac:dyDescent="0.25">
      <c r="A4" s="10" t="s">
        <v>1490</v>
      </c>
      <c r="B4" s="33" t="s">
        <v>1661</v>
      </c>
      <c r="C4" s="11"/>
      <c r="D4" s="11"/>
    </row>
    <row r="5" spans="1:4" x14ac:dyDescent="0.25">
      <c r="A5" s="10" t="s">
        <v>1483</v>
      </c>
      <c r="B5" s="10" t="s">
        <v>1503</v>
      </c>
      <c r="C5" s="11"/>
      <c r="D5" s="11"/>
    </row>
    <row r="6" spans="1:4" x14ac:dyDescent="0.25">
      <c r="A6" s="28" t="s">
        <v>1486</v>
      </c>
      <c r="B6" s="28" t="s">
        <v>1503</v>
      </c>
      <c r="C6" s="2"/>
      <c r="D6" s="2"/>
    </row>
    <row r="7" spans="1:4" x14ac:dyDescent="0.25">
      <c r="A7" s="28" t="s">
        <v>1502</v>
      </c>
      <c r="B7" s="28" t="s">
        <v>1503</v>
      </c>
      <c r="C7" s="2"/>
      <c r="D7" s="2"/>
    </row>
    <row r="8" spans="1:4" x14ac:dyDescent="0.25">
      <c r="A8" s="28" t="s">
        <v>1484</v>
      </c>
      <c r="B8" s="28" t="s">
        <v>1503</v>
      </c>
      <c r="C8" s="2"/>
      <c r="D8" s="2"/>
    </row>
    <row r="9" spans="1:4" x14ac:dyDescent="0.25">
      <c r="A9" s="28" t="s">
        <v>1485</v>
      </c>
      <c r="B9" s="28" t="s">
        <v>2395</v>
      </c>
      <c r="C9" s="2"/>
      <c r="D9" s="2"/>
    </row>
    <row r="10" spans="1:4" x14ac:dyDescent="0.25">
      <c r="A10" s="28" t="s">
        <v>1499</v>
      </c>
      <c r="B10" s="34" t="s">
        <v>2310</v>
      </c>
      <c r="C10" s="2"/>
      <c r="D10" s="2"/>
    </row>
    <row r="11" spans="1:4" x14ac:dyDescent="0.25">
      <c r="A11" s="34" t="s">
        <v>1610</v>
      </c>
      <c r="B11" s="34" t="s">
        <v>1662</v>
      </c>
    </row>
    <row r="12" spans="1:4" x14ac:dyDescent="0.25">
      <c r="A12" s="28" t="s">
        <v>722</v>
      </c>
      <c r="B12" s="34" t="s">
        <v>1663</v>
      </c>
    </row>
    <row r="13" spans="1:4" x14ac:dyDescent="0.25">
      <c r="A13" s="28" t="s">
        <v>1487</v>
      </c>
      <c r="B13" s="34"/>
    </row>
  </sheetData>
  <mergeCells count="1">
    <mergeCell ref="A1:XFD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sqref="A1:XFD2"/>
    </sheetView>
  </sheetViews>
  <sheetFormatPr defaultRowHeight="15" x14ac:dyDescent="0.25"/>
  <cols>
    <col min="1" max="1" width="54.42578125" customWidth="1"/>
    <col min="2" max="2" width="21.85546875" customWidth="1"/>
    <col min="3" max="3" width="28.28515625" customWidth="1"/>
    <col min="4" max="4" width="31.7109375" customWidth="1"/>
    <col min="5" max="5" width="10.7109375" customWidth="1"/>
    <col min="8" max="8" width="13" customWidth="1"/>
    <col min="12" max="12" width="6.42578125" customWidth="1"/>
    <col min="13" max="13" width="5.85546875" customWidth="1"/>
    <col min="14" max="14" width="8.5703125" customWidth="1"/>
    <col min="15" max="15" width="16.42578125" customWidth="1"/>
    <col min="16" max="16" width="13.5703125" customWidth="1"/>
  </cols>
  <sheetData>
    <row r="1" spans="1:16" s="410" customFormat="1" x14ac:dyDescent="0.25">
      <c r="A1" s="409" t="s">
        <v>3008</v>
      </c>
    </row>
    <row r="2" spans="1:16" s="410" customFormat="1" ht="15.75" thickBot="1" x14ac:dyDescent="0.3"/>
    <row r="3" spans="1:16" ht="15.75" thickBot="1" x14ac:dyDescent="0.3">
      <c r="A3" s="152" t="s">
        <v>1501</v>
      </c>
      <c r="B3" s="153" t="s">
        <v>121</v>
      </c>
    </row>
    <row r="4" spans="1:16" ht="15.75" thickBot="1" x14ac:dyDescent="0.3"/>
    <row r="5" spans="1:16" x14ac:dyDescent="0.25">
      <c r="A5" s="147" t="s">
        <v>1493</v>
      </c>
      <c r="B5" s="148" t="s">
        <v>1495</v>
      </c>
      <c r="C5" s="155" t="s">
        <v>2353</v>
      </c>
      <c r="D5" s="149" t="s">
        <v>2354</v>
      </c>
      <c r="E5" s="150" t="s">
        <v>2352</v>
      </c>
      <c r="L5" s="139"/>
      <c r="M5" s="139"/>
      <c r="N5" s="139"/>
      <c r="O5" s="139"/>
      <c r="P5" s="139"/>
    </row>
    <row r="6" spans="1:16" x14ac:dyDescent="0.25">
      <c r="A6" s="140" t="s">
        <v>1481</v>
      </c>
      <c r="B6" s="144">
        <v>18</v>
      </c>
      <c r="C6" s="411">
        <f>SUM(B6:B7)/361</f>
        <v>9.6952908587257622E-2</v>
      </c>
      <c r="D6" s="142">
        <f>GETPIVOTDATA("Dataset Name",$A$5,"LIS CMSP Category and Subcategory","Administrative Boundaries: Jurisdictional")/SUM(B6:B7)</f>
        <v>0.51428571428571423</v>
      </c>
      <c r="E6" s="146" t="s">
        <v>1077</v>
      </c>
    </row>
    <row r="7" spans="1:16" x14ac:dyDescent="0.25">
      <c r="A7" s="140" t="s">
        <v>1482</v>
      </c>
      <c r="B7" s="144">
        <v>17</v>
      </c>
      <c r="C7" s="413"/>
      <c r="D7" s="142">
        <f>GETPIVOTDATA("Dataset Name",$A$5,"LIS CMSP Category and Subcategory","Administrative Boundaries: Planning")/SUM(B6:B7)</f>
        <v>0.48571428571428571</v>
      </c>
      <c r="E7" s="146" t="s">
        <v>2243</v>
      </c>
    </row>
    <row r="8" spans="1:16" x14ac:dyDescent="0.25">
      <c r="A8" s="140" t="s">
        <v>1483</v>
      </c>
      <c r="B8" s="144">
        <v>11</v>
      </c>
      <c r="C8" s="411">
        <f>SUM(B8:B13)/361</f>
        <v>0.36842105263157893</v>
      </c>
      <c r="D8" s="142">
        <f>GETPIVOTDATA("Dataset Name",$A$5,"LIS CMSP Category and Subcategory","Biology: Birds")/SUM(B8:B13)</f>
        <v>8.2706766917293228E-2</v>
      </c>
      <c r="E8" s="146" t="s">
        <v>2243</v>
      </c>
    </row>
    <row r="9" spans="1:16" x14ac:dyDescent="0.25">
      <c r="A9" s="140" t="s">
        <v>1484</v>
      </c>
      <c r="B9" s="144">
        <v>6</v>
      </c>
      <c r="C9" s="412"/>
      <c r="D9" s="142">
        <f>GETPIVOTDATA("Dataset Name",$A$5,"LIS CMSP Category and Subcategory","Biology: Fish")/SUM(B8:B13)</f>
        <v>4.5112781954887216E-2</v>
      </c>
      <c r="E9" s="146" t="s">
        <v>2242</v>
      </c>
    </row>
    <row r="10" spans="1:16" x14ac:dyDescent="0.25">
      <c r="A10" s="140" t="s">
        <v>1485</v>
      </c>
      <c r="B10" s="144">
        <v>101</v>
      </c>
      <c r="C10" s="412"/>
      <c r="D10" s="142">
        <f>GETPIVOTDATA("Dataset Name",$A$5,"LIS CMSP Category and Subcategory","Biology: Habitat")/SUM(B8:B13)</f>
        <v>0.75939849624060152</v>
      </c>
      <c r="E10" s="146" t="s">
        <v>1077</v>
      </c>
    </row>
    <row r="11" spans="1:16" x14ac:dyDescent="0.25">
      <c r="A11" s="140" t="s">
        <v>1486</v>
      </c>
      <c r="B11" s="144">
        <v>2</v>
      </c>
      <c r="C11" s="412"/>
      <c r="D11" s="142">
        <f>GETPIVOTDATA("Dataset Name",$A$5,"LIS CMSP Category and Subcategory","Biology: Marine Mammals")/SUM(B8:B13)</f>
        <v>1.5037593984962405E-2</v>
      </c>
      <c r="E11" s="146" t="s">
        <v>2242</v>
      </c>
    </row>
    <row r="12" spans="1:16" x14ac:dyDescent="0.25">
      <c r="A12" s="140" t="s">
        <v>1497</v>
      </c>
      <c r="B12" s="144">
        <v>12</v>
      </c>
      <c r="C12" s="412"/>
      <c r="D12" s="142">
        <f>GETPIVOTDATA("Dataset Name",$A$5,"LIS CMSP Category and Subcategory","Biology: Plankton")/SUM(B8:B13)</f>
        <v>9.0225563909774431E-2</v>
      </c>
      <c r="E12" s="146" t="s">
        <v>2242</v>
      </c>
    </row>
    <row r="13" spans="1:16" x14ac:dyDescent="0.25">
      <c r="A13" s="140" t="s">
        <v>1487</v>
      </c>
      <c r="B13" s="144">
        <v>1</v>
      </c>
      <c r="C13" s="413"/>
      <c r="D13" s="142">
        <f>GETPIVOTDATA("Dataset Name",$A$5,"LIS CMSP Category and Subcategory","Biology: Shellfish")/SUM(B8:B13)</f>
        <v>7.5187969924812026E-3</v>
      </c>
      <c r="E13" s="146" t="s">
        <v>2242</v>
      </c>
    </row>
    <row r="14" spans="1:16" x14ac:dyDescent="0.25">
      <c r="A14" s="140" t="s">
        <v>2197</v>
      </c>
      <c r="B14" s="144">
        <v>5</v>
      </c>
      <c r="C14" s="156">
        <f>GETPIVOTDATA("Dataset Name",$A$5,"LIS CMSP Category and Subcategory","Climate Change: Climate Change")/361</f>
        <v>1.3850415512465374E-2</v>
      </c>
      <c r="D14" s="142">
        <f>GETPIVOTDATA("Dataset Name",$A$5,"LIS CMSP Category and Subcategory","Climate Change: Climate Change")/GETPIVOTDATA("Dataset Name",$A$5,"LIS CMSP Category and Subcategory","Climate Change: Climate Change")</f>
        <v>1</v>
      </c>
      <c r="E14" s="146" t="s">
        <v>2243</v>
      </c>
    </row>
    <row r="15" spans="1:16" x14ac:dyDescent="0.25">
      <c r="A15" s="140" t="s">
        <v>1498</v>
      </c>
      <c r="B15" s="144">
        <v>3</v>
      </c>
      <c r="C15" s="156">
        <f>GETPIVOTDATA("Dataset Name",$A$5,"LIS CMSP Category and Subcategory","Cultural &amp; Demographic: Cultural &amp; Demographic")/361</f>
        <v>8.3102493074792248E-3</v>
      </c>
      <c r="D15" s="142">
        <f>GETPIVOTDATA("Dataset Name",$A$5,"LIS CMSP Category and Subcategory","Cultural &amp; Demographic: Cultural &amp; Demographic")/GETPIVOTDATA("Dataset Name",$A$5,"LIS CMSP Category and Subcategory","Cultural &amp; Demographic: Cultural &amp; Demographic")</f>
        <v>1</v>
      </c>
      <c r="E15" s="146" t="s">
        <v>2242</v>
      </c>
    </row>
    <row r="16" spans="1:16" x14ac:dyDescent="0.25">
      <c r="A16" s="140" t="s">
        <v>1499</v>
      </c>
      <c r="B16" s="144">
        <v>20</v>
      </c>
      <c r="C16" s="411">
        <f>SUM(B16:B20)/361</f>
        <v>0.21052631578947367</v>
      </c>
      <c r="D16" s="142">
        <f>GETPIVOTDATA("Dataset Name",$A$5,"LIS CMSP Category and Subcategory","Ocean Uses: Commercial Fishing")/SUM(B16:B20)</f>
        <v>0.26315789473684209</v>
      </c>
      <c r="E16" s="146" t="s">
        <v>2243</v>
      </c>
    </row>
    <row r="17" spans="1:5" x14ac:dyDescent="0.25">
      <c r="A17" s="140" t="s">
        <v>1488</v>
      </c>
      <c r="B17" s="144">
        <v>9</v>
      </c>
      <c r="C17" s="412"/>
      <c r="D17" s="142">
        <f>GETPIVOTDATA("Dataset Name",$A$5,"LIS CMSP Category and Subcategory","Ocean Uses: Energy Infrastructure")/SUM(B16:B20)</f>
        <v>0.11842105263157894</v>
      </c>
      <c r="E17" s="146" t="s">
        <v>2243</v>
      </c>
    </row>
    <row r="18" spans="1:5" x14ac:dyDescent="0.25">
      <c r="A18" s="140" t="s">
        <v>1500</v>
      </c>
      <c r="B18" s="144">
        <v>8</v>
      </c>
      <c r="C18" s="412"/>
      <c r="D18" s="142">
        <f>GETPIVOTDATA("Dataset Name",$A$5,"LIS CMSP Category and Subcategory","Ocean Uses: Industrial")/SUM(B16:B20)</f>
        <v>0.10526315789473684</v>
      </c>
      <c r="E18" s="146" t="s">
        <v>2243</v>
      </c>
    </row>
    <row r="19" spans="1:5" x14ac:dyDescent="0.25">
      <c r="A19" s="140" t="s">
        <v>1489</v>
      </c>
      <c r="B19" s="144">
        <v>24</v>
      </c>
      <c r="C19" s="412"/>
      <c r="D19" s="142">
        <f>GETPIVOTDATA("Dataset Name",$A$5,"LIS CMSP Category and Subcategory","Ocean Uses: Navigation")/SUM(B16:B20)</f>
        <v>0.31578947368421051</v>
      </c>
      <c r="E19" s="146" t="s">
        <v>2242</v>
      </c>
    </row>
    <row r="20" spans="1:5" x14ac:dyDescent="0.25">
      <c r="A20" s="140" t="s">
        <v>1490</v>
      </c>
      <c r="B20" s="144">
        <v>15</v>
      </c>
      <c r="C20" s="413"/>
      <c r="D20" s="142">
        <f>GETPIVOTDATA("Dataset Name",$A$5,"LIS CMSP Category and Subcategory","Ocean Uses: Recreation")/SUM(B16:B20)</f>
        <v>0.19736842105263158</v>
      </c>
      <c r="E20" s="146" t="s">
        <v>2242</v>
      </c>
    </row>
    <row r="21" spans="1:5" x14ac:dyDescent="0.25">
      <c r="A21" s="140" t="s">
        <v>1494</v>
      </c>
      <c r="B21" s="144">
        <v>8</v>
      </c>
      <c r="C21" s="411">
        <f>SUM(B21:B23)/361</f>
        <v>0.29362880886426596</v>
      </c>
      <c r="D21" s="142">
        <f>GETPIVOTDATA("Dataset Name",$A$5,"LIS CMSP Category and Subcategory","Physical Environment: Chemical")/SUM(B21:B23)</f>
        <v>7.5471698113207544E-2</v>
      </c>
      <c r="E21" s="146" t="s">
        <v>2243</v>
      </c>
    </row>
    <row r="22" spans="1:5" x14ac:dyDescent="0.25">
      <c r="A22" s="140" t="s">
        <v>1491</v>
      </c>
      <c r="B22" s="144">
        <v>59</v>
      </c>
      <c r="C22" s="412"/>
      <c r="D22" s="142">
        <f>GETPIVOTDATA("Dataset Name",$A$5,"LIS CMSP Category and Subcategory","Physical Environment: Geological")/SUM(B21:B23)</f>
        <v>0.55660377358490565</v>
      </c>
      <c r="E22" s="146" t="s">
        <v>2242</v>
      </c>
    </row>
    <row r="23" spans="1:5" x14ac:dyDescent="0.25">
      <c r="A23" s="140" t="s">
        <v>1492</v>
      </c>
      <c r="B23" s="144">
        <v>39</v>
      </c>
      <c r="C23" s="413"/>
      <c r="D23" s="142">
        <f>GETPIVOTDATA("Dataset Name",$A$5,"LIS CMSP Category and Subcategory","Physical Environment: Oceanographic")/SUM(B21:B23)</f>
        <v>0.36792452830188677</v>
      </c>
      <c r="E23" s="146" t="s">
        <v>1077</v>
      </c>
    </row>
    <row r="24" spans="1:5" ht="15.75" thickBot="1" x14ac:dyDescent="0.3">
      <c r="A24" s="141" t="s">
        <v>2241</v>
      </c>
      <c r="B24" s="145">
        <v>3</v>
      </c>
      <c r="C24" s="157">
        <f>GETPIVOTDATA("Dataset Name",$A$5,"LIS CMSP Category and Subcategory","Water Quality: Water Quality")/361</f>
        <v>8.3102493074792248E-3</v>
      </c>
      <c r="D24" s="143">
        <f>GETPIVOTDATA("Dataset Name",$A$5,"LIS CMSP Category and Subcategory","Water Quality: Water Quality")/GETPIVOTDATA("Dataset Name",$A$5,"LIS CMSP Category and Subcategory","Water Quality: Water Quality")</f>
        <v>1</v>
      </c>
      <c r="E24" s="154" t="s">
        <v>2242</v>
      </c>
    </row>
    <row r="25" spans="1:5" ht="15.75" thickBot="1" x14ac:dyDescent="0.3"/>
    <row r="26" spans="1:5" x14ac:dyDescent="0.25">
      <c r="A26" s="160" t="s">
        <v>2390</v>
      </c>
      <c r="B26" s="158">
        <v>507</v>
      </c>
    </row>
    <row r="27" spans="1:5" ht="15.75" thickBot="1" x14ac:dyDescent="0.3">
      <c r="A27" s="161" t="s">
        <v>2391</v>
      </c>
      <c r="B27" s="159">
        <f>SUM(B6:B24)</f>
        <v>361</v>
      </c>
    </row>
  </sheetData>
  <mergeCells count="5">
    <mergeCell ref="C21:C23"/>
    <mergeCell ref="C6:C7"/>
    <mergeCell ref="C8:C13"/>
    <mergeCell ref="C16:C20"/>
    <mergeCell ref="A1:XFD2"/>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X154"/>
  <sheetViews>
    <sheetView zoomScale="70" zoomScaleNormal="70" workbookViewId="0">
      <pane ySplit="3" topLeftCell="A70" activePane="bottomLeft" state="frozen"/>
      <selection activeCell="J1" sqref="J1"/>
      <selection pane="bottomLeft"/>
    </sheetView>
  </sheetViews>
  <sheetFormatPr defaultColWidth="9.140625" defaultRowHeight="15" x14ac:dyDescent="0.25"/>
  <cols>
    <col min="1" max="1" width="17.140625" style="92" customWidth="1"/>
    <col min="2" max="2" width="17.28515625" style="93" customWidth="1"/>
    <col min="3" max="3" width="18.28515625" style="93" customWidth="1"/>
    <col min="4" max="4" width="16.42578125" style="93" customWidth="1"/>
    <col min="5" max="5" width="17.7109375" style="93" customWidth="1"/>
    <col min="6" max="6" width="15.140625" style="93" customWidth="1"/>
    <col min="7" max="7" width="23.85546875" style="93" customWidth="1"/>
    <col min="8" max="8" width="24.42578125" style="117" customWidth="1"/>
    <col min="9" max="9" width="38.85546875" style="93" customWidth="1"/>
    <col min="10" max="10" width="17.28515625" style="94" customWidth="1"/>
    <col min="11" max="11" width="14.7109375" style="93" customWidth="1"/>
    <col min="12" max="12" width="18.140625" style="93" customWidth="1"/>
    <col min="13" max="13" width="28.42578125" style="93" customWidth="1"/>
    <col min="14" max="14" width="16.28515625" style="95" customWidth="1"/>
    <col min="15" max="15" width="15.85546875" style="95" customWidth="1"/>
    <col min="16" max="16" width="16.42578125" style="93" customWidth="1"/>
    <col min="17" max="17" width="14.5703125" style="93" customWidth="1"/>
    <col min="18" max="18" width="14.7109375" style="95" customWidth="1"/>
    <col min="19" max="19" width="15.42578125" style="93" customWidth="1"/>
    <col min="20" max="20" width="19" style="97" customWidth="1"/>
    <col min="21" max="21" width="15" style="97" customWidth="1"/>
    <col min="22" max="22" width="16.28515625" style="97" customWidth="1"/>
    <col min="23" max="23" width="9.140625" style="113" customWidth="1"/>
    <col min="24" max="25" width="12.42578125" style="97" customWidth="1"/>
    <col min="26" max="27" width="14" style="212" customWidth="1"/>
    <col min="28" max="28" width="10.5703125" style="212" customWidth="1"/>
    <col min="29" max="31" width="9.140625" style="212" customWidth="1"/>
    <col min="32" max="34" width="9.140625" style="212"/>
    <col min="35" max="35" width="37.28515625" style="212" customWidth="1"/>
    <col min="36" max="36" width="22.5703125" style="212" customWidth="1"/>
    <col min="37" max="37" width="39.28515625" style="212" customWidth="1"/>
    <col min="38" max="38" width="58.7109375" style="212" customWidth="1"/>
    <col min="39" max="40" width="33.28515625" style="89" customWidth="1"/>
    <col min="41" max="41" width="41" style="89" customWidth="1"/>
    <col min="42" max="50" width="9.140625" style="89"/>
    <col min="51" max="16384" width="9.140625" style="97"/>
  </cols>
  <sheetData>
    <row r="1" spans="1:50" s="350" customFormat="1" ht="33" customHeight="1" x14ac:dyDescent="0.35">
      <c r="A1" s="349" t="s">
        <v>3287</v>
      </c>
    </row>
    <row r="2" spans="1:50" s="350" customFormat="1" ht="15.75" customHeight="1" x14ac:dyDescent="0.25"/>
    <row r="3" spans="1:50" s="88" customFormat="1" ht="90" x14ac:dyDescent="0.25">
      <c r="A3" s="4" t="s">
        <v>678</v>
      </c>
      <c r="B3" s="168" t="s">
        <v>679</v>
      </c>
      <c r="C3" s="168" t="s">
        <v>1094</v>
      </c>
      <c r="D3" s="4" t="s">
        <v>1501</v>
      </c>
      <c r="E3" s="4" t="s">
        <v>1093</v>
      </c>
      <c r="F3" s="168" t="s">
        <v>724</v>
      </c>
      <c r="G3" s="168" t="s">
        <v>725</v>
      </c>
      <c r="H3" s="168" t="s">
        <v>1493</v>
      </c>
      <c r="I3" s="168" t="s">
        <v>601</v>
      </c>
      <c r="J3" s="168" t="s">
        <v>602</v>
      </c>
      <c r="K3" s="168" t="s">
        <v>598</v>
      </c>
      <c r="L3" s="4" t="s">
        <v>596</v>
      </c>
      <c r="M3" s="168" t="s">
        <v>595</v>
      </c>
      <c r="N3" s="168" t="s">
        <v>616</v>
      </c>
      <c r="O3" s="168" t="s">
        <v>606</v>
      </c>
      <c r="P3" s="168" t="s">
        <v>584</v>
      </c>
      <c r="Q3" s="168" t="s">
        <v>266</v>
      </c>
      <c r="R3" s="168" t="s">
        <v>614</v>
      </c>
      <c r="S3" s="4" t="s">
        <v>592</v>
      </c>
      <c r="T3" s="168" t="s">
        <v>593</v>
      </c>
      <c r="U3" s="168" t="s">
        <v>585</v>
      </c>
      <c r="V3" s="168" t="s">
        <v>676</v>
      </c>
      <c r="W3" s="168" t="s">
        <v>594</v>
      </c>
      <c r="X3" s="4" t="s">
        <v>1084</v>
      </c>
      <c r="Y3" s="88" t="s">
        <v>2440</v>
      </c>
      <c r="Z3" s="209" t="s">
        <v>2421</v>
      </c>
      <c r="AA3" s="209" t="s">
        <v>2422</v>
      </c>
      <c r="AB3" s="209" t="s">
        <v>2423</v>
      </c>
      <c r="AC3" s="209" t="s">
        <v>2424</v>
      </c>
      <c r="AD3" s="209" t="s">
        <v>2425</v>
      </c>
      <c r="AE3" s="209" t="s">
        <v>2426</v>
      </c>
      <c r="AF3" s="209" t="s">
        <v>2427</v>
      </c>
      <c r="AG3" s="209" t="s">
        <v>2431</v>
      </c>
      <c r="AH3" s="209" t="s">
        <v>2428</v>
      </c>
      <c r="AI3" s="209" t="s">
        <v>2429</v>
      </c>
      <c r="AJ3" s="209" t="s">
        <v>2430</v>
      </c>
      <c r="AK3" s="209" t="s">
        <v>3013</v>
      </c>
      <c r="AL3" s="209" t="s">
        <v>2827</v>
      </c>
      <c r="AM3" s="209" t="s">
        <v>2908</v>
      </c>
      <c r="AN3" s="209" t="s">
        <v>3012</v>
      </c>
      <c r="AO3" s="209" t="s">
        <v>2930</v>
      </c>
    </row>
    <row r="4" spans="1:50" s="101" customFormat="1" ht="30" customHeight="1" x14ac:dyDescent="0.25">
      <c r="A4" s="87" t="s">
        <v>208</v>
      </c>
      <c r="B4" s="90" t="s">
        <v>209</v>
      </c>
      <c r="C4" s="99" t="s">
        <v>1107</v>
      </c>
      <c r="D4" s="90" t="s">
        <v>1519</v>
      </c>
      <c r="E4" s="109" t="s">
        <v>2307</v>
      </c>
      <c r="F4" s="104" t="s">
        <v>208</v>
      </c>
      <c r="G4" s="104" t="s">
        <v>723</v>
      </c>
      <c r="H4" s="99" t="s">
        <v>1488</v>
      </c>
      <c r="I4" s="91" t="s">
        <v>12</v>
      </c>
      <c r="J4" s="91" t="s">
        <v>13</v>
      </c>
      <c r="K4" s="99" t="s">
        <v>268</v>
      </c>
      <c r="L4" s="114" t="s">
        <v>133</v>
      </c>
      <c r="M4" s="91" t="s">
        <v>131</v>
      </c>
      <c r="N4" s="170" t="s">
        <v>669</v>
      </c>
      <c r="O4" s="91" t="s">
        <v>615</v>
      </c>
      <c r="P4" s="91" t="s">
        <v>590</v>
      </c>
      <c r="Q4" s="98" t="s">
        <v>121</v>
      </c>
      <c r="R4" s="106">
        <v>40898</v>
      </c>
      <c r="S4" s="106" t="s">
        <v>677</v>
      </c>
      <c r="T4" s="115" t="s">
        <v>603</v>
      </c>
      <c r="U4" s="115" t="s">
        <v>2453</v>
      </c>
      <c r="V4" s="169" t="s">
        <v>605</v>
      </c>
      <c r="W4" s="98" t="s">
        <v>2242</v>
      </c>
      <c r="X4" s="109" t="s">
        <v>1086</v>
      </c>
      <c r="Y4" s="215">
        <v>42352</v>
      </c>
      <c r="Z4" s="211">
        <v>1</v>
      </c>
      <c r="AA4" s="213">
        <v>1</v>
      </c>
      <c r="AB4" s="213">
        <v>1</v>
      </c>
      <c r="AC4" s="212">
        <v>1</v>
      </c>
      <c r="AD4" s="212">
        <v>1</v>
      </c>
      <c r="AE4" s="212">
        <v>1</v>
      </c>
      <c r="AF4" s="334">
        <f t="shared" ref="AF4:AF35" si="0">(Z4*AA4*AB4*AC4*AD4*AE4)/10</f>
        <v>0.1</v>
      </c>
      <c r="AG4" s="212" t="s">
        <v>599</v>
      </c>
      <c r="AH4" s="212" t="s">
        <v>599</v>
      </c>
      <c r="AI4" s="212" t="s">
        <v>899</v>
      </c>
      <c r="AJ4" s="212" t="s">
        <v>2454</v>
      </c>
      <c r="AK4" s="212" t="s">
        <v>2455</v>
      </c>
      <c r="AL4" s="212"/>
      <c r="AM4" s="212"/>
      <c r="AN4" s="212"/>
      <c r="AO4" s="238" t="s">
        <v>3010</v>
      </c>
    </row>
    <row r="5" spans="1:50" s="89" customFormat="1" ht="18" customHeight="1" x14ac:dyDescent="0.25">
      <c r="A5" s="87" t="s">
        <v>208</v>
      </c>
      <c r="B5" s="90" t="s">
        <v>209</v>
      </c>
      <c r="C5" s="99" t="s">
        <v>1105</v>
      </c>
      <c r="D5" s="90" t="s">
        <v>1504</v>
      </c>
      <c r="E5" s="109" t="s">
        <v>2306</v>
      </c>
      <c r="F5" s="104" t="s">
        <v>208</v>
      </c>
      <c r="G5" s="104" t="s">
        <v>723</v>
      </c>
      <c r="H5" s="99" t="s">
        <v>1488</v>
      </c>
      <c r="I5" s="91" t="s">
        <v>8</v>
      </c>
      <c r="J5" s="91" t="s">
        <v>9</v>
      </c>
      <c r="K5" s="99" t="s">
        <v>287</v>
      </c>
      <c r="L5" s="114" t="s">
        <v>130</v>
      </c>
      <c r="M5" s="91" t="s">
        <v>131</v>
      </c>
      <c r="N5" s="105">
        <v>40504</v>
      </c>
      <c r="O5" s="91" t="s">
        <v>611</v>
      </c>
      <c r="P5" s="91" t="s">
        <v>590</v>
      </c>
      <c r="Q5" s="98" t="s">
        <v>121</v>
      </c>
      <c r="R5" s="106">
        <v>40709</v>
      </c>
      <c r="S5" s="106" t="s">
        <v>677</v>
      </c>
      <c r="T5" s="115" t="s">
        <v>603</v>
      </c>
      <c r="U5" s="115" t="s">
        <v>2448</v>
      </c>
      <c r="V5" s="169" t="s">
        <v>605</v>
      </c>
      <c r="W5" s="98" t="s">
        <v>2242</v>
      </c>
      <c r="X5" s="109" t="s">
        <v>1086</v>
      </c>
      <c r="Y5" s="215">
        <v>42352</v>
      </c>
      <c r="Z5" s="213">
        <v>1</v>
      </c>
      <c r="AA5" s="213">
        <v>1</v>
      </c>
      <c r="AB5" s="213">
        <v>1</v>
      </c>
      <c r="AC5" s="212">
        <v>1</v>
      </c>
      <c r="AD5" s="212">
        <v>1</v>
      </c>
      <c r="AE5" s="212">
        <v>1</v>
      </c>
      <c r="AF5" s="89" t="s">
        <v>599</v>
      </c>
      <c r="AG5" s="212" t="s">
        <v>599</v>
      </c>
      <c r="AH5" s="212" t="s">
        <v>599</v>
      </c>
      <c r="AI5" s="212"/>
      <c r="AJ5" s="212"/>
      <c r="AK5" s="212"/>
      <c r="AL5" s="212"/>
      <c r="AM5" s="212"/>
      <c r="AN5" s="212"/>
      <c r="AO5" s="238" t="s">
        <v>599</v>
      </c>
    </row>
    <row r="6" spans="1:50" s="89" customFormat="1" ht="15" customHeight="1" x14ac:dyDescent="0.25">
      <c r="A6" s="87" t="s">
        <v>208</v>
      </c>
      <c r="B6" s="91" t="s">
        <v>210</v>
      </c>
      <c r="C6" s="99" t="s">
        <v>1108</v>
      </c>
      <c r="D6" s="90" t="s">
        <v>1504</v>
      </c>
      <c r="E6" s="109" t="s">
        <v>2308</v>
      </c>
      <c r="F6" s="104" t="s">
        <v>208</v>
      </c>
      <c r="G6" s="91" t="s">
        <v>723</v>
      </c>
      <c r="H6" s="99" t="s">
        <v>1500</v>
      </c>
      <c r="I6" s="91" t="s">
        <v>14</v>
      </c>
      <c r="J6" s="91" t="s">
        <v>15</v>
      </c>
      <c r="K6" s="91" t="s">
        <v>267</v>
      </c>
      <c r="L6" s="114" t="s">
        <v>135</v>
      </c>
      <c r="M6" s="91" t="s">
        <v>134</v>
      </c>
      <c r="N6" s="90" t="s">
        <v>617</v>
      </c>
      <c r="O6" s="91" t="s">
        <v>611</v>
      </c>
      <c r="P6" s="91" t="s">
        <v>590</v>
      </c>
      <c r="Q6" s="98" t="s">
        <v>121</v>
      </c>
      <c r="R6" s="106">
        <v>41310</v>
      </c>
      <c r="S6" s="108" t="s">
        <v>677</v>
      </c>
      <c r="T6" s="115" t="s">
        <v>603</v>
      </c>
      <c r="U6" s="115" t="s">
        <v>2456</v>
      </c>
      <c r="V6" s="108" t="s">
        <v>605</v>
      </c>
      <c r="W6" s="98" t="s">
        <v>2242</v>
      </c>
      <c r="X6" s="109" t="s">
        <v>1086</v>
      </c>
      <c r="Y6" s="215">
        <v>42352</v>
      </c>
      <c r="Z6" s="211">
        <v>1</v>
      </c>
      <c r="AA6" s="213">
        <v>1</v>
      </c>
      <c r="AB6" s="213">
        <v>1</v>
      </c>
      <c r="AC6" s="212">
        <v>1</v>
      </c>
      <c r="AD6" s="212">
        <v>1</v>
      </c>
      <c r="AE6" s="212">
        <v>1</v>
      </c>
      <c r="AF6" s="89" t="s">
        <v>599</v>
      </c>
      <c r="AG6" s="212" t="s">
        <v>599</v>
      </c>
      <c r="AH6" s="212" t="s">
        <v>599</v>
      </c>
      <c r="AI6" s="212"/>
      <c r="AJ6" s="212"/>
      <c r="AK6" s="212"/>
      <c r="AL6" s="212"/>
      <c r="AM6" s="212"/>
      <c r="AN6" s="212"/>
      <c r="AO6" s="238" t="s">
        <v>599</v>
      </c>
    </row>
    <row r="7" spans="1:50" s="89" customFormat="1" ht="15" customHeight="1" x14ac:dyDescent="0.25">
      <c r="A7" s="87" t="s">
        <v>208</v>
      </c>
      <c r="B7" s="91" t="s">
        <v>211</v>
      </c>
      <c r="C7" s="99" t="s">
        <v>1112</v>
      </c>
      <c r="D7" s="90" t="s">
        <v>1504</v>
      </c>
      <c r="E7" s="109" t="s">
        <v>1512</v>
      </c>
      <c r="F7" s="104" t="s">
        <v>208</v>
      </c>
      <c r="G7" s="91" t="s">
        <v>211</v>
      </c>
      <c r="H7" s="99" t="s">
        <v>1489</v>
      </c>
      <c r="I7" s="91" t="s">
        <v>790</v>
      </c>
      <c r="J7" s="91" t="s">
        <v>828</v>
      </c>
      <c r="K7" s="91" t="s">
        <v>267</v>
      </c>
      <c r="L7" s="114" t="s">
        <v>829</v>
      </c>
      <c r="M7" s="91" t="s">
        <v>131</v>
      </c>
      <c r="N7" s="105" t="s">
        <v>658</v>
      </c>
      <c r="O7" s="91" t="s">
        <v>830</v>
      </c>
      <c r="P7" s="91" t="s">
        <v>590</v>
      </c>
      <c r="Q7" s="98" t="s">
        <v>121</v>
      </c>
      <c r="R7" s="106">
        <v>41061</v>
      </c>
      <c r="S7" s="106" t="s">
        <v>746</v>
      </c>
      <c r="T7" s="115" t="s">
        <v>603</v>
      </c>
      <c r="U7" s="115" t="s">
        <v>2464</v>
      </c>
      <c r="V7" s="106">
        <v>41782</v>
      </c>
      <c r="W7" s="98" t="s">
        <v>2242</v>
      </c>
      <c r="X7" s="109" t="s">
        <v>1086</v>
      </c>
      <c r="Y7" s="215">
        <v>42353</v>
      </c>
      <c r="Z7" s="213">
        <v>1</v>
      </c>
      <c r="AA7" s="212">
        <v>1</v>
      </c>
      <c r="AB7" s="212">
        <v>1</v>
      </c>
      <c r="AC7" s="212">
        <v>1</v>
      </c>
      <c r="AD7" s="212">
        <v>1</v>
      </c>
      <c r="AE7" s="212">
        <v>1</v>
      </c>
      <c r="AF7" s="89" t="s">
        <v>599</v>
      </c>
      <c r="AG7" s="212" t="s">
        <v>599</v>
      </c>
      <c r="AH7" s="212" t="s">
        <v>599</v>
      </c>
      <c r="AI7" s="212"/>
      <c r="AJ7" s="212"/>
      <c r="AK7" s="212"/>
      <c r="AL7" s="212"/>
      <c r="AM7" s="212"/>
      <c r="AN7" s="212"/>
      <c r="AO7" s="238" t="s">
        <v>599</v>
      </c>
    </row>
    <row r="8" spans="1:50" s="89" customFormat="1" ht="15" customHeight="1" x14ac:dyDescent="0.25">
      <c r="A8" s="100" t="s">
        <v>718</v>
      </c>
      <c r="B8" s="99"/>
      <c r="C8" s="99" t="s">
        <v>1097</v>
      </c>
      <c r="D8" s="90" t="s">
        <v>1504</v>
      </c>
      <c r="E8" s="109" t="s">
        <v>1545</v>
      </c>
      <c r="F8" s="99" t="s">
        <v>718</v>
      </c>
      <c r="G8" s="99" t="s">
        <v>719</v>
      </c>
      <c r="H8" s="99" t="s">
        <v>1481</v>
      </c>
      <c r="I8" s="99" t="s">
        <v>731</v>
      </c>
      <c r="J8" s="90" t="s">
        <v>736</v>
      </c>
      <c r="K8" s="99" t="s">
        <v>268</v>
      </c>
      <c r="L8" s="112" t="s">
        <v>741</v>
      </c>
      <c r="M8" s="99" t="s">
        <v>745</v>
      </c>
      <c r="N8" s="99" t="s">
        <v>753</v>
      </c>
      <c r="O8" s="90" t="s">
        <v>752</v>
      </c>
      <c r="P8" s="91" t="s">
        <v>590</v>
      </c>
      <c r="Q8" s="98" t="s">
        <v>121</v>
      </c>
      <c r="R8" s="103">
        <v>40709</v>
      </c>
      <c r="S8" s="108" t="s">
        <v>747</v>
      </c>
      <c r="T8" s="115" t="s">
        <v>603</v>
      </c>
      <c r="U8" s="115" t="s">
        <v>2724</v>
      </c>
      <c r="V8" s="103">
        <v>41781</v>
      </c>
      <c r="W8" s="98" t="s">
        <v>2242</v>
      </c>
      <c r="X8" s="109" t="s">
        <v>1086</v>
      </c>
      <c r="Y8" s="215">
        <v>42354</v>
      </c>
      <c r="Z8" s="211">
        <v>1</v>
      </c>
      <c r="AA8" s="213">
        <v>1</v>
      </c>
      <c r="AB8" s="213">
        <v>1</v>
      </c>
      <c r="AC8" s="212">
        <v>1</v>
      </c>
      <c r="AD8" s="212">
        <v>1</v>
      </c>
      <c r="AE8" s="212">
        <v>1</v>
      </c>
      <c r="AF8" s="89" t="s">
        <v>599</v>
      </c>
      <c r="AG8" s="212" t="s">
        <v>599</v>
      </c>
      <c r="AH8" s="212" t="s">
        <v>599</v>
      </c>
      <c r="AI8" s="212"/>
      <c r="AJ8" s="212"/>
      <c r="AK8" s="212"/>
      <c r="AL8" s="212"/>
      <c r="AM8" s="212"/>
      <c r="AN8" s="212"/>
      <c r="AO8" s="238" t="s">
        <v>599</v>
      </c>
    </row>
    <row r="9" spans="1:50" s="89" customFormat="1" ht="15" customHeight="1" x14ac:dyDescent="0.25">
      <c r="A9" s="86" t="s">
        <v>214</v>
      </c>
      <c r="B9" s="91" t="s">
        <v>219</v>
      </c>
      <c r="C9" s="99" t="s">
        <v>1168</v>
      </c>
      <c r="D9" s="90" t="s">
        <v>1504</v>
      </c>
      <c r="E9" s="109" t="s">
        <v>1535</v>
      </c>
      <c r="F9" s="86" t="s">
        <v>214</v>
      </c>
      <c r="G9" s="91" t="s">
        <v>219</v>
      </c>
      <c r="H9" s="99" t="s">
        <v>1485</v>
      </c>
      <c r="I9" s="91" t="s">
        <v>94</v>
      </c>
      <c r="J9" s="91" t="s">
        <v>95</v>
      </c>
      <c r="K9" s="99" t="s">
        <v>268</v>
      </c>
      <c r="L9" s="114" t="s">
        <v>190</v>
      </c>
      <c r="M9" s="91" t="s">
        <v>191</v>
      </c>
      <c r="N9" s="90"/>
      <c r="O9" s="91" t="s">
        <v>646</v>
      </c>
      <c r="P9" s="91" t="s">
        <v>590</v>
      </c>
      <c r="Q9" s="98" t="s">
        <v>121</v>
      </c>
      <c r="R9" s="173">
        <v>40817</v>
      </c>
      <c r="S9" s="106" t="s">
        <v>677</v>
      </c>
      <c r="T9" s="115" t="s">
        <v>603</v>
      </c>
      <c r="U9" s="115" t="s">
        <v>2688</v>
      </c>
      <c r="V9" s="108" t="s">
        <v>605</v>
      </c>
      <c r="W9" s="98" t="s">
        <v>2242</v>
      </c>
      <c r="X9" s="109" t="s">
        <v>1086</v>
      </c>
      <c r="Y9" s="215">
        <v>42354</v>
      </c>
      <c r="Z9" s="213">
        <v>1</v>
      </c>
      <c r="AA9" s="213">
        <v>1</v>
      </c>
      <c r="AB9" s="213">
        <v>1</v>
      </c>
      <c r="AC9" s="212">
        <v>1</v>
      </c>
      <c r="AD9" s="212">
        <v>1</v>
      </c>
      <c r="AE9" s="212">
        <v>1</v>
      </c>
      <c r="AF9" s="89" t="s">
        <v>599</v>
      </c>
      <c r="AG9" s="212" t="s">
        <v>599</v>
      </c>
      <c r="AH9" s="212" t="s">
        <v>599</v>
      </c>
      <c r="AI9" s="212"/>
      <c r="AJ9" s="212"/>
      <c r="AK9" s="212"/>
      <c r="AL9" s="212"/>
      <c r="AM9" s="212"/>
      <c r="AN9" s="212"/>
      <c r="AO9" s="238" t="s">
        <v>599</v>
      </c>
    </row>
    <row r="10" spans="1:50" s="89" customFormat="1" ht="15" customHeight="1" x14ac:dyDescent="0.25">
      <c r="A10" s="86" t="s">
        <v>214</v>
      </c>
      <c r="B10" s="91" t="s">
        <v>219</v>
      </c>
      <c r="C10" s="99" t="s">
        <v>1169</v>
      </c>
      <c r="D10" s="90" t="s">
        <v>1504</v>
      </c>
      <c r="E10" s="109" t="s">
        <v>2347</v>
      </c>
      <c r="F10" s="86" t="s">
        <v>214</v>
      </c>
      <c r="G10" s="91" t="s">
        <v>219</v>
      </c>
      <c r="H10" s="99" t="s">
        <v>1485</v>
      </c>
      <c r="I10" s="91" t="s">
        <v>96</v>
      </c>
      <c r="J10" s="91" t="s">
        <v>97</v>
      </c>
      <c r="K10" s="91" t="s">
        <v>269</v>
      </c>
      <c r="L10" s="114" t="s">
        <v>192</v>
      </c>
      <c r="M10" s="91" t="s">
        <v>131</v>
      </c>
      <c r="N10" s="90">
        <v>2010</v>
      </c>
      <c r="O10" s="91" t="s">
        <v>644</v>
      </c>
      <c r="P10" s="91" t="s">
        <v>590</v>
      </c>
      <c r="Q10" s="98" t="s">
        <v>121</v>
      </c>
      <c r="R10" s="169">
        <v>2010</v>
      </c>
      <c r="S10" s="108" t="s">
        <v>677</v>
      </c>
      <c r="T10" s="115" t="s">
        <v>603</v>
      </c>
      <c r="U10" s="115" t="s">
        <v>2690</v>
      </c>
      <c r="V10" s="169" t="s">
        <v>605</v>
      </c>
      <c r="W10" s="98" t="s">
        <v>2242</v>
      </c>
      <c r="X10" s="109" t="s">
        <v>1086</v>
      </c>
      <c r="Y10" s="215">
        <v>42354</v>
      </c>
      <c r="Z10" s="210">
        <v>1</v>
      </c>
      <c r="AA10" s="213">
        <v>1</v>
      </c>
      <c r="AB10" s="213">
        <v>1</v>
      </c>
      <c r="AC10" s="212">
        <v>1</v>
      </c>
      <c r="AD10" s="212">
        <v>1</v>
      </c>
      <c r="AE10" s="212">
        <v>1</v>
      </c>
      <c r="AF10" s="89" t="s">
        <v>599</v>
      </c>
      <c r="AG10" s="212" t="s">
        <v>599</v>
      </c>
      <c r="AH10" s="212" t="s">
        <v>599</v>
      </c>
      <c r="AI10" s="212"/>
      <c r="AJ10" s="212"/>
      <c r="AK10" s="212"/>
      <c r="AL10" s="212"/>
      <c r="AM10" s="212"/>
      <c r="AN10" s="212"/>
      <c r="AO10" s="238" t="s">
        <v>599</v>
      </c>
    </row>
    <row r="11" spans="1:50" s="89" customFormat="1" ht="15" customHeight="1" x14ac:dyDescent="0.25">
      <c r="A11" s="86" t="s">
        <v>220</v>
      </c>
      <c r="B11" s="91"/>
      <c r="C11" s="99" t="s">
        <v>1173</v>
      </c>
      <c r="D11" s="90" t="s">
        <v>1504</v>
      </c>
      <c r="E11" s="109" t="s">
        <v>1525</v>
      </c>
      <c r="F11" s="86" t="s">
        <v>759</v>
      </c>
      <c r="G11" s="131" t="s">
        <v>760</v>
      </c>
      <c r="H11" s="99" t="s">
        <v>1492</v>
      </c>
      <c r="I11" s="91" t="s">
        <v>104</v>
      </c>
      <c r="J11" s="91" t="s">
        <v>105</v>
      </c>
      <c r="K11" s="99" t="s">
        <v>287</v>
      </c>
      <c r="L11" s="114" t="s">
        <v>196</v>
      </c>
      <c r="M11" s="91" t="s">
        <v>131</v>
      </c>
      <c r="N11" s="90"/>
      <c r="O11" s="91" t="s">
        <v>651</v>
      </c>
      <c r="P11" s="91" t="s">
        <v>590</v>
      </c>
      <c r="Q11" s="98" t="s">
        <v>121</v>
      </c>
      <c r="R11" s="106">
        <v>40666</v>
      </c>
      <c r="S11" s="108" t="s">
        <v>677</v>
      </c>
      <c r="T11" s="115" t="s">
        <v>603</v>
      </c>
      <c r="U11" s="39" t="s">
        <v>2697</v>
      </c>
      <c r="V11" s="169" t="s">
        <v>605</v>
      </c>
      <c r="W11" s="98" t="s">
        <v>2242</v>
      </c>
      <c r="X11" s="109" t="s">
        <v>1086</v>
      </c>
      <c r="Y11" s="215">
        <v>42354</v>
      </c>
      <c r="Z11" s="211">
        <v>1</v>
      </c>
      <c r="AA11" s="213">
        <v>1</v>
      </c>
      <c r="AB11" s="213">
        <v>1</v>
      </c>
      <c r="AC11" s="212">
        <v>1</v>
      </c>
      <c r="AD11" s="212">
        <v>1</v>
      </c>
      <c r="AE11" s="212">
        <v>1</v>
      </c>
      <c r="AF11" s="89" t="s">
        <v>599</v>
      </c>
      <c r="AG11" s="212" t="s">
        <v>599</v>
      </c>
      <c r="AH11" s="212" t="s">
        <v>599</v>
      </c>
      <c r="AI11" s="212"/>
      <c r="AJ11" s="212"/>
      <c r="AK11" s="212"/>
      <c r="AL11" s="212"/>
      <c r="AM11" s="212"/>
      <c r="AN11" s="212"/>
      <c r="AO11" s="238" t="s">
        <v>599</v>
      </c>
    </row>
    <row r="12" spans="1:50" s="89" customFormat="1" ht="15" customHeight="1" x14ac:dyDescent="0.25">
      <c r="A12" s="86" t="s">
        <v>220</v>
      </c>
      <c r="B12" s="91"/>
      <c r="C12" s="99" t="s">
        <v>1175</v>
      </c>
      <c r="D12" s="90" t="s">
        <v>1504</v>
      </c>
      <c r="E12" s="109" t="s">
        <v>1524</v>
      </c>
      <c r="F12" s="86" t="s">
        <v>759</v>
      </c>
      <c r="G12" s="131" t="s">
        <v>758</v>
      </c>
      <c r="H12" s="99" t="s">
        <v>1491</v>
      </c>
      <c r="I12" s="91" t="s">
        <v>107</v>
      </c>
      <c r="J12" s="91" t="s">
        <v>108</v>
      </c>
      <c r="K12" s="99" t="s">
        <v>268</v>
      </c>
      <c r="L12" s="114" t="s">
        <v>199</v>
      </c>
      <c r="M12" s="91" t="s">
        <v>131</v>
      </c>
      <c r="N12" s="90" t="s">
        <v>653</v>
      </c>
      <c r="O12" s="91" t="s">
        <v>652</v>
      </c>
      <c r="P12" s="91" t="s">
        <v>590</v>
      </c>
      <c r="Q12" s="98" t="s">
        <v>121</v>
      </c>
      <c r="R12" s="106">
        <v>40709</v>
      </c>
      <c r="S12" s="106" t="s">
        <v>677</v>
      </c>
      <c r="T12" s="115" t="s">
        <v>603</v>
      </c>
      <c r="U12" s="115" t="s">
        <v>2700</v>
      </c>
      <c r="V12" s="169" t="s">
        <v>605</v>
      </c>
      <c r="W12" s="98" t="s">
        <v>2242</v>
      </c>
      <c r="X12" s="109" t="s">
        <v>1086</v>
      </c>
      <c r="Y12" s="215">
        <v>42354</v>
      </c>
      <c r="Z12" s="213">
        <v>1</v>
      </c>
      <c r="AA12" s="213">
        <v>1</v>
      </c>
      <c r="AB12" s="213">
        <v>1</v>
      </c>
      <c r="AC12" s="212">
        <v>1</v>
      </c>
      <c r="AD12" s="212">
        <v>1</v>
      </c>
      <c r="AE12" s="212">
        <v>1</v>
      </c>
      <c r="AF12" s="89" t="s">
        <v>599</v>
      </c>
      <c r="AG12" s="212" t="s">
        <v>599</v>
      </c>
      <c r="AH12" s="212" t="s">
        <v>599</v>
      </c>
      <c r="AI12" s="212"/>
      <c r="AJ12" s="212"/>
      <c r="AK12" s="212"/>
      <c r="AL12" s="212"/>
      <c r="AM12" s="212"/>
      <c r="AN12" s="212"/>
      <c r="AO12" s="238" t="s">
        <v>599</v>
      </c>
    </row>
    <row r="13" spans="1:50" s="89" customFormat="1" ht="15" customHeight="1" x14ac:dyDescent="0.25">
      <c r="A13" s="86" t="s">
        <v>220</v>
      </c>
      <c r="B13" s="91"/>
      <c r="C13" s="99" t="s">
        <v>1176</v>
      </c>
      <c r="D13" s="90" t="s">
        <v>1504</v>
      </c>
      <c r="E13" s="109" t="s">
        <v>498</v>
      </c>
      <c r="F13" s="86" t="s">
        <v>759</v>
      </c>
      <c r="G13" s="131" t="s">
        <v>760</v>
      </c>
      <c r="H13" s="99" t="s">
        <v>1492</v>
      </c>
      <c r="I13" s="91" t="s">
        <v>109</v>
      </c>
      <c r="J13" s="91" t="s">
        <v>110</v>
      </c>
      <c r="K13" s="91" t="s">
        <v>269</v>
      </c>
      <c r="L13" s="114" t="s">
        <v>200</v>
      </c>
      <c r="M13" s="91" t="s">
        <v>131</v>
      </c>
      <c r="N13" s="90"/>
      <c r="O13" s="91" t="s">
        <v>651</v>
      </c>
      <c r="P13" s="91" t="s">
        <v>590</v>
      </c>
      <c r="Q13" s="98" t="s">
        <v>121</v>
      </c>
      <c r="R13" s="106">
        <v>40666</v>
      </c>
      <c r="S13" s="108" t="s">
        <v>677</v>
      </c>
      <c r="T13" s="115" t="s">
        <v>603</v>
      </c>
      <c r="U13" s="115" t="s">
        <v>2701</v>
      </c>
      <c r="V13" s="108" t="s">
        <v>605</v>
      </c>
      <c r="W13" s="98" t="s">
        <v>2242</v>
      </c>
      <c r="X13" s="109" t="s">
        <v>1086</v>
      </c>
      <c r="Y13" s="215">
        <v>42354</v>
      </c>
      <c r="Z13" s="210">
        <v>1</v>
      </c>
      <c r="AA13" s="213">
        <v>1</v>
      </c>
      <c r="AB13" s="213">
        <v>1</v>
      </c>
      <c r="AC13" s="212">
        <v>1</v>
      </c>
      <c r="AD13" s="212">
        <v>1</v>
      </c>
      <c r="AE13" s="212">
        <v>1</v>
      </c>
      <c r="AF13" s="89" t="s">
        <v>599</v>
      </c>
      <c r="AG13" s="212" t="s">
        <v>599</v>
      </c>
      <c r="AH13" s="212" t="s">
        <v>2702</v>
      </c>
      <c r="AI13" s="212"/>
      <c r="AJ13" s="212"/>
      <c r="AK13" s="212"/>
      <c r="AL13" s="212"/>
      <c r="AM13" s="212"/>
      <c r="AN13" s="212"/>
      <c r="AO13" s="238" t="s">
        <v>599</v>
      </c>
    </row>
    <row r="14" spans="1:50" s="227" customFormat="1" ht="15" customHeight="1" x14ac:dyDescent="0.25">
      <c r="A14" s="86" t="s">
        <v>220</v>
      </c>
      <c r="B14" s="91"/>
      <c r="C14" s="99" t="s">
        <v>1177</v>
      </c>
      <c r="D14" s="90" t="s">
        <v>1504</v>
      </c>
      <c r="E14" s="109" t="s">
        <v>1524</v>
      </c>
      <c r="F14" s="86" t="s">
        <v>759</v>
      </c>
      <c r="G14" s="131" t="s">
        <v>758</v>
      </c>
      <c r="H14" s="99" t="s">
        <v>1491</v>
      </c>
      <c r="I14" s="91" t="s">
        <v>111</v>
      </c>
      <c r="J14" s="91" t="s">
        <v>112</v>
      </c>
      <c r="K14" s="91" t="s">
        <v>269</v>
      </c>
      <c r="L14" s="114" t="s">
        <v>201</v>
      </c>
      <c r="M14" s="91" t="s">
        <v>131</v>
      </c>
      <c r="N14" s="90">
        <v>2010</v>
      </c>
      <c r="O14" s="91" t="s">
        <v>644</v>
      </c>
      <c r="P14" s="91" t="s">
        <v>590</v>
      </c>
      <c r="Q14" s="98" t="s">
        <v>121</v>
      </c>
      <c r="R14" s="106">
        <v>40608</v>
      </c>
      <c r="S14" s="106" t="s">
        <v>677</v>
      </c>
      <c r="T14" s="115" t="s">
        <v>603</v>
      </c>
      <c r="U14" s="115" t="s">
        <v>2703</v>
      </c>
      <c r="V14" s="169" t="s">
        <v>605</v>
      </c>
      <c r="W14" s="98" t="s">
        <v>2242</v>
      </c>
      <c r="X14" s="109" t="s">
        <v>1086</v>
      </c>
      <c r="Y14" s="215">
        <v>42354</v>
      </c>
      <c r="Z14" s="211">
        <v>1</v>
      </c>
      <c r="AA14" s="213">
        <v>1</v>
      </c>
      <c r="AB14" s="213">
        <v>1</v>
      </c>
      <c r="AC14" s="212">
        <v>1</v>
      </c>
      <c r="AD14" s="212">
        <v>1</v>
      </c>
      <c r="AE14" s="212">
        <v>1</v>
      </c>
      <c r="AF14" s="89" t="s">
        <v>599</v>
      </c>
      <c r="AG14" s="212" t="s">
        <v>599</v>
      </c>
      <c r="AH14" s="212" t="s">
        <v>599</v>
      </c>
      <c r="AI14" s="212"/>
      <c r="AJ14" s="212"/>
      <c r="AK14" s="212"/>
      <c r="AL14" s="212"/>
      <c r="AM14" s="212"/>
      <c r="AN14" s="212"/>
      <c r="AO14" s="238" t="s">
        <v>599</v>
      </c>
      <c r="AP14" s="89"/>
      <c r="AQ14" s="89"/>
      <c r="AR14" s="89"/>
      <c r="AS14" s="89"/>
      <c r="AT14" s="89"/>
      <c r="AU14" s="89"/>
      <c r="AV14" s="89"/>
      <c r="AW14" s="89"/>
      <c r="AX14" s="89"/>
    </row>
    <row r="15" spans="1:50" s="227" customFormat="1" ht="15" customHeight="1" x14ac:dyDescent="0.25">
      <c r="A15" s="87" t="s">
        <v>208</v>
      </c>
      <c r="B15" s="90" t="s">
        <v>209</v>
      </c>
      <c r="C15" s="99" t="s">
        <v>1104</v>
      </c>
      <c r="D15" s="90" t="s">
        <v>121</v>
      </c>
      <c r="E15" s="109" t="s">
        <v>498</v>
      </c>
      <c r="F15" s="104" t="s">
        <v>208</v>
      </c>
      <c r="G15" s="104" t="s">
        <v>723</v>
      </c>
      <c r="H15" s="99" t="s">
        <v>1488</v>
      </c>
      <c r="I15" s="91" t="s">
        <v>6</v>
      </c>
      <c r="J15" s="91" t="s">
        <v>7</v>
      </c>
      <c r="K15" s="99" t="s">
        <v>287</v>
      </c>
      <c r="L15" s="114" t="s">
        <v>129</v>
      </c>
      <c r="M15" s="91" t="s">
        <v>128</v>
      </c>
      <c r="N15" s="90" t="s">
        <v>613</v>
      </c>
      <c r="O15" s="91" t="s">
        <v>611</v>
      </c>
      <c r="P15" s="91" t="s">
        <v>590</v>
      </c>
      <c r="Q15" s="98" t="s">
        <v>121</v>
      </c>
      <c r="R15" s="106">
        <v>41430</v>
      </c>
      <c r="S15" s="108" t="s">
        <v>677</v>
      </c>
      <c r="T15" s="115" t="s">
        <v>603</v>
      </c>
      <c r="U15" s="115" t="s">
        <v>2447</v>
      </c>
      <c r="V15" s="108" t="s">
        <v>605</v>
      </c>
      <c r="W15" s="98" t="s">
        <v>2242</v>
      </c>
      <c r="X15" s="109" t="s">
        <v>1086</v>
      </c>
      <c r="Y15" s="215">
        <v>42352</v>
      </c>
      <c r="Z15" s="211">
        <v>1</v>
      </c>
      <c r="AA15" s="211">
        <v>1</v>
      </c>
      <c r="AB15" s="211">
        <v>1</v>
      </c>
      <c r="AC15" s="211">
        <v>1</v>
      </c>
      <c r="AD15" s="211">
        <v>1</v>
      </c>
      <c r="AE15" s="211">
        <v>1</v>
      </c>
      <c r="AF15" s="334">
        <f t="shared" si="0"/>
        <v>0.1</v>
      </c>
      <c r="AG15" s="212" t="s">
        <v>599</v>
      </c>
      <c r="AH15" s="212" t="s">
        <v>599</v>
      </c>
      <c r="AI15" s="212" t="s">
        <v>899</v>
      </c>
      <c r="AJ15" s="212" t="s">
        <v>2446</v>
      </c>
      <c r="AK15" s="212"/>
      <c r="AL15" s="212"/>
      <c r="AM15" s="212"/>
      <c r="AN15" s="212"/>
      <c r="AO15" s="238" t="s">
        <v>3010</v>
      </c>
      <c r="AP15" s="89"/>
      <c r="AQ15" s="89"/>
      <c r="AR15" s="89"/>
      <c r="AS15" s="89"/>
      <c r="AT15" s="89"/>
      <c r="AU15" s="89"/>
      <c r="AV15" s="89"/>
      <c r="AW15" s="89"/>
      <c r="AX15" s="89"/>
    </row>
    <row r="16" spans="1:50" s="227" customFormat="1" ht="15" customHeight="1" x14ac:dyDescent="0.25">
      <c r="A16" s="87" t="s">
        <v>208</v>
      </c>
      <c r="B16" s="90" t="s">
        <v>209</v>
      </c>
      <c r="C16" s="99" t="s">
        <v>1106</v>
      </c>
      <c r="D16" s="90" t="s">
        <v>121</v>
      </c>
      <c r="E16" s="109" t="s">
        <v>498</v>
      </c>
      <c r="F16" s="104" t="s">
        <v>208</v>
      </c>
      <c r="G16" s="104" t="s">
        <v>723</v>
      </c>
      <c r="H16" s="99" t="s">
        <v>1488</v>
      </c>
      <c r="I16" s="91" t="s">
        <v>10</v>
      </c>
      <c r="J16" s="91" t="s">
        <v>11</v>
      </c>
      <c r="K16" s="99" t="s">
        <v>268</v>
      </c>
      <c r="L16" s="114" t="s">
        <v>132</v>
      </c>
      <c r="M16" s="91" t="s">
        <v>131</v>
      </c>
      <c r="N16" s="105">
        <v>40504</v>
      </c>
      <c r="O16" s="91" t="s">
        <v>615</v>
      </c>
      <c r="P16" s="91" t="s">
        <v>590</v>
      </c>
      <c r="Q16" s="98" t="s">
        <v>121</v>
      </c>
      <c r="R16" s="106">
        <v>40709</v>
      </c>
      <c r="S16" s="108" t="s">
        <v>677</v>
      </c>
      <c r="T16" s="115" t="s">
        <v>603</v>
      </c>
      <c r="U16" s="115" t="s">
        <v>2450</v>
      </c>
      <c r="V16" s="108" t="s">
        <v>605</v>
      </c>
      <c r="W16" s="98" t="s">
        <v>2242</v>
      </c>
      <c r="X16" s="109" t="s">
        <v>1086</v>
      </c>
      <c r="Y16" s="215">
        <v>42352</v>
      </c>
      <c r="Z16" s="210">
        <v>1</v>
      </c>
      <c r="AA16" s="211">
        <v>1</v>
      </c>
      <c r="AB16" s="211">
        <v>1</v>
      </c>
      <c r="AC16" s="212">
        <v>1</v>
      </c>
      <c r="AD16" s="212">
        <v>1</v>
      </c>
      <c r="AE16" s="212">
        <v>1</v>
      </c>
      <c r="AF16" s="334">
        <f t="shared" si="0"/>
        <v>0.1</v>
      </c>
      <c r="AG16" s="212" t="s">
        <v>599</v>
      </c>
      <c r="AH16" s="212" t="s">
        <v>599</v>
      </c>
      <c r="AI16" s="212" t="s">
        <v>2451</v>
      </c>
      <c r="AJ16" s="212" t="s">
        <v>2452</v>
      </c>
      <c r="AK16" s="212"/>
      <c r="AL16" s="212"/>
      <c r="AM16" s="212"/>
      <c r="AN16" s="212"/>
      <c r="AO16" s="238" t="s">
        <v>3010</v>
      </c>
      <c r="AP16" s="89"/>
      <c r="AQ16" s="89"/>
      <c r="AR16" s="89"/>
      <c r="AS16" s="89"/>
      <c r="AT16" s="89"/>
      <c r="AU16" s="89"/>
      <c r="AV16" s="89"/>
      <c r="AW16" s="89"/>
      <c r="AX16" s="89"/>
    </row>
    <row r="17" spans="1:50" s="227" customFormat="1" ht="15" customHeight="1" x14ac:dyDescent="0.25">
      <c r="A17" s="87" t="s">
        <v>208</v>
      </c>
      <c r="B17" s="91" t="s">
        <v>210</v>
      </c>
      <c r="C17" s="99" t="s">
        <v>1110</v>
      </c>
      <c r="D17" s="90" t="s">
        <v>121</v>
      </c>
      <c r="E17" s="109" t="s">
        <v>498</v>
      </c>
      <c r="F17" s="104" t="s">
        <v>208</v>
      </c>
      <c r="G17" s="91" t="s">
        <v>210</v>
      </c>
      <c r="H17" s="99" t="s">
        <v>1500</v>
      </c>
      <c r="I17" s="91" t="s">
        <v>18</v>
      </c>
      <c r="J17" s="91" t="s">
        <v>19</v>
      </c>
      <c r="K17" s="99" t="s">
        <v>268</v>
      </c>
      <c r="L17" s="114" t="s">
        <v>137</v>
      </c>
      <c r="M17" s="91" t="s">
        <v>131</v>
      </c>
      <c r="N17" s="90" t="s">
        <v>657</v>
      </c>
      <c r="O17" s="91" t="s">
        <v>611</v>
      </c>
      <c r="P17" s="91" t="s">
        <v>590</v>
      </c>
      <c r="Q17" s="98" t="s">
        <v>121</v>
      </c>
      <c r="R17" s="106">
        <v>41066</v>
      </c>
      <c r="S17" s="108" t="s">
        <v>677</v>
      </c>
      <c r="T17" s="115" t="s">
        <v>603</v>
      </c>
      <c r="U17" s="115" t="s">
        <v>2459</v>
      </c>
      <c r="V17" s="108" t="s">
        <v>605</v>
      </c>
      <c r="W17" s="98" t="s">
        <v>2242</v>
      </c>
      <c r="X17" s="109" t="s">
        <v>1086</v>
      </c>
      <c r="Y17" s="215">
        <v>42352</v>
      </c>
      <c r="Z17" s="211">
        <v>1</v>
      </c>
      <c r="AA17" s="211">
        <v>1</v>
      </c>
      <c r="AB17" s="211">
        <v>1</v>
      </c>
      <c r="AC17" s="212">
        <v>1</v>
      </c>
      <c r="AD17" s="212">
        <v>1</v>
      </c>
      <c r="AE17" s="212">
        <v>1</v>
      </c>
      <c r="AF17" s="334">
        <f t="shared" si="0"/>
        <v>0.1</v>
      </c>
      <c r="AG17" s="212" t="s">
        <v>599</v>
      </c>
      <c r="AH17" s="212" t="s">
        <v>599</v>
      </c>
      <c r="AI17" s="212" t="s">
        <v>899</v>
      </c>
      <c r="AJ17" s="212" t="s">
        <v>2460</v>
      </c>
      <c r="AK17" s="212"/>
      <c r="AL17" s="212"/>
      <c r="AM17" s="212"/>
      <c r="AN17" s="212"/>
      <c r="AO17" s="238" t="s">
        <v>3010</v>
      </c>
      <c r="AP17" s="89"/>
      <c r="AQ17" s="89"/>
      <c r="AR17" s="89"/>
      <c r="AS17" s="89"/>
      <c r="AT17" s="89"/>
      <c r="AU17" s="89"/>
      <c r="AV17" s="89"/>
      <c r="AW17" s="89"/>
      <c r="AX17" s="89"/>
    </row>
    <row r="18" spans="1:50" s="227" customFormat="1" ht="15" customHeight="1" x14ac:dyDescent="0.25">
      <c r="A18" s="100" t="s">
        <v>718</v>
      </c>
      <c r="B18" s="99"/>
      <c r="C18" s="99" t="s">
        <v>1096</v>
      </c>
      <c r="D18" s="90" t="s">
        <v>121</v>
      </c>
      <c r="E18" s="109" t="s">
        <v>498</v>
      </c>
      <c r="F18" s="99" t="s">
        <v>718</v>
      </c>
      <c r="G18" s="99" t="s">
        <v>720</v>
      </c>
      <c r="H18" s="99" t="s">
        <v>1482</v>
      </c>
      <c r="I18" s="99" t="s">
        <v>730</v>
      </c>
      <c r="J18" s="90" t="s">
        <v>735</v>
      </c>
      <c r="K18" s="99" t="s">
        <v>268</v>
      </c>
      <c r="L18" s="112" t="s">
        <v>740</v>
      </c>
      <c r="M18" s="99" t="s">
        <v>207</v>
      </c>
      <c r="N18" s="102" t="s">
        <v>751</v>
      </c>
      <c r="O18" s="90" t="s">
        <v>750</v>
      </c>
      <c r="P18" s="91" t="s">
        <v>590</v>
      </c>
      <c r="Q18" s="98" t="s">
        <v>121</v>
      </c>
      <c r="R18" s="103">
        <v>40269</v>
      </c>
      <c r="S18" s="108" t="s">
        <v>746</v>
      </c>
      <c r="T18" s="115" t="s">
        <v>603</v>
      </c>
      <c r="U18" s="115" t="s">
        <v>2727</v>
      </c>
      <c r="V18" s="103">
        <v>41781</v>
      </c>
      <c r="W18" s="98" t="s">
        <v>2242</v>
      </c>
      <c r="X18" s="109" t="s">
        <v>1086</v>
      </c>
      <c r="Y18" s="215">
        <v>42354</v>
      </c>
      <c r="Z18" s="211">
        <v>1</v>
      </c>
      <c r="AA18" s="211">
        <v>1</v>
      </c>
      <c r="AB18" s="211">
        <v>1</v>
      </c>
      <c r="AC18" s="212">
        <v>1</v>
      </c>
      <c r="AD18" s="212">
        <v>1</v>
      </c>
      <c r="AE18" s="212">
        <v>1</v>
      </c>
      <c r="AF18" s="334">
        <f t="shared" si="0"/>
        <v>0.1</v>
      </c>
      <c r="AG18" s="212" t="s">
        <v>599</v>
      </c>
      <c r="AH18" s="212" t="s">
        <v>599</v>
      </c>
      <c r="AI18" s="212" t="s">
        <v>2451</v>
      </c>
      <c r="AJ18" s="212" t="s">
        <v>2433</v>
      </c>
      <c r="AK18" s="212"/>
      <c r="AL18" s="212"/>
      <c r="AM18" s="212"/>
      <c r="AN18" s="212"/>
      <c r="AO18" s="238" t="s">
        <v>3010</v>
      </c>
      <c r="AP18" s="89"/>
      <c r="AQ18" s="89"/>
      <c r="AR18" s="89"/>
      <c r="AS18" s="89"/>
      <c r="AT18" s="89"/>
      <c r="AU18" s="89"/>
      <c r="AV18" s="89"/>
      <c r="AW18" s="89"/>
      <c r="AX18" s="89"/>
    </row>
    <row r="19" spans="1:50" s="89" customFormat="1" ht="15" customHeight="1" x14ac:dyDescent="0.25">
      <c r="A19" s="87" t="s">
        <v>208</v>
      </c>
      <c r="B19" s="91" t="s">
        <v>211</v>
      </c>
      <c r="C19" s="99" t="s">
        <v>1114</v>
      </c>
      <c r="D19" s="90" t="s">
        <v>121</v>
      </c>
      <c r="E19" s="109" t="s">
        <v>498</v>
      </c>
      <c r="F19" s="104" t="s">
        <v>208</v>
      </c>
      <c r="G19" s="91" t="s">
        <v>211</v>
      </c>
      <c r="H19" s="99" t="s">
        <v>1489</v>
      </c>
      <c r="I19" s="91" t="s">
        <v>22</v>
      </c>
      <c r="J19" s="91" t="s">
        <v>23</v>
      </c>
      <c r="K19" s="99" t="s">
        <v>268</v>
      </c>
      <c r="L19" s="114" t="s">
        <v>139</v>
      </c>
      <c r="M19" s="91" t="s">
        <v>131</v>
      </c>
      <c r="N19" s="90" t="s">
        <v>658</v>
      </c>
      <c r="O19" s="91" t="s">
        <v>620</v>
      </c>
      <c r="P19" s="91" t="s">
        <v>590</v>
      </c>
      <c r="Q19" s="98" t="s">
        <v>121</v>
      </c>
      <c r="R19" s="106">
        <v>41585</v>
      </c>
      <c r="S19" s="108" t="s">
        <v>677</v>
      </c>
      <c r="T19" s="115" t="s">
        <v>603</v>
      </c>
      <c r="U19" s="115" t="s">
        <v>2467</v>
      </c>
      <c r="V19" s="108" t="s">
        <v>605</v>
      </c>
      <c r="W19" s="98" t="s">
        <v>2242</v>
      </c>
      <c r="X19" s="109" t="s">
        <v>1086</v>
      </c>
      <c r="Y19" s="215">
        <v>42353</v>
      </c>
      <c r="Z19" s="211">
        <v>1</v>
      </c>
      <c r="AA19" s="211">
        <v>1</v>
      </c>
      <c r="AB19" s="211">
        <v>1</v>
      </c>
      <c r="AC19" s="212">
        <v>1</v>
      </c>
      <c r="AD19" s="212">
        <v>1</v>
      </c>
      <c r="AE19" s="212">
        <v>1</v>
      </c>
      <c r="AF19" s="334">
        <f t="shared" si="0"/>
        <v>0.1</v>
      </c>
      <c r="AG19" s="212" t="s">
        <v>599</v>
      </c>
      <c r="AH19" s="212" t="s">
        <v>599</v>
      </c>
      <c r="AI19" s="212" t="s">
        <v>2451</v>
      </c>
      <c r="AJ19" s="212" t="s">
        <v>2465</v>
      </c>
      <c r="AK19" s="212"/>
      <c r="AL19" s="212"/>
      <c r="AM19" s="212"/>
      <c r="AN19" s="212"/>
      <c r="AO19" s="238" t="s">
        <v>3010</v>
      </c>
    </row>
    <row r="20" spans="1:50" s="89" customFormat="1" ht="15" customHeight="1" x14ac:dyDescent="0.25">
      <c r="A20" s="87" t="s">
        <v>208</v>
      </c>
      <c r="B20" s="91" t="s">
        <v>211</v>
      </c>
      <c r="C20" s="99" t="s">
        <v>1115</v>
      </c>
      <c r="D20" s="90" t="s">
        <v>121</v>
      </c>
      <c r="E20" s="109" t="s">
        <v>498</v>
      </c>
      <c r="F20" s="104" t="s">
        <v>208</v>
      </c>
      <c r="G20" s="91" t="s">
        <v>211</v>
      </c>
      <c r="H20" s="99" t="s">
        <v>1489</v>
      </c>
      <c r="I20" s="86" t="s">
        <v>2468</v>
      </c>
      <c r="J20" s="91" t="s">
        <v>25</v>
      </c>
      <c r="K20" s="99" t="s">
        <v>268</v>
      </c>
      <c r="L20" s="114" t="s">
        <v>140</v>
      </c>
      <c r="M20" s="91" t="s">
        <v>131</v>
      </c>
      <c r="N20" s="90" t="s">
        <v>659</v>
      </c>
      <c r="O20" s="91" t="s">
        <v>611</v>
      </c>
      <c r="P20" s="91" t="s">
        <v>590</v>
      </c>
      <c r="Q20" s="98" t="s">
        <v>121</v>
      </c>
      <c r="R20" s="106">
        <v>41498</v>
      </c>
      <c r="S20" s="106" t="s">
        <v>677</v>
      </c>
      <c r="T20" s="115" t="s">
        <v>603</v>
      </c>
      <c r="U20" s="115" t="s">
        <v>2470</v>
      </c>
      <c r="V20" s="169" t="s">
        <v>605</v>
      </c>
      <c r="W20" s="98" t="s">
        <v>2242</v>
      </c>
      <c r="X20" s="109" t="s">
        <v>1086</v>
      </c>
      <c r="Y20" s="215">
        <v>42353</v>
      </c>
      <c r="Z20" s="211">
        <v>1</v>
      </c>
      <c r="AA20" s="211">
        <v>1</v>
      </c>
      <c r="AB20" s="211">
        <v>1</v>
      </c>
      <c r="AC20" s="212">
        <v>1</v>
      </c>
      <c r="AD20" s="212">
        <v>1</v>
      </c>
      <c r="AE20" s="212">
        <v>1</v>
      </c>
      <c r="AF20" s="334">
        <f t="shared" si="0"/>
        <v>0.1</v>
      </c>
      <c r="AG20" s="212" t="s">
        <v>599</v>
      </c>
      <c r="AH20" s="212" t="s">
        <v>599</v>
      </c>
      <c r="AI20" s="212" t="s">
        <v>2451</v>
      </c>
      <c r="AJ20" s="212" t="s">
        <v>2465</v>
      </c>
      <c r="AK20" s="212" t="s">
        <v>2469</v>
      </c>
      <c r="AL20" s="212"/>
      <c r="AM20" s="212"/>
      <c r="AN20" s="212"/>
      <c r="AO20" s="238" t="s">
        <v>3010</v>
      </c>
    </row>
    <row r="21" spans="1:50" s="89" customFormat="1" ht="15" customHeight="1" x14ac:dyDescent="0.25">
      <c r="A21" s="87" t="s">
        <v>208</v>
      </c>
      <c r="B21" s="91" t="s">
        <v>211</v>
      </c>
      <c r="C21" s="99" t="s">
        <v>1116</v>
      </c>
      <c r="D21" s="90" t="s">
        <v>121</v>
      </c>
      <c r="E21" s="109" t="s">
        <v>498</v>
      </c>
      <c r="F21" s="104" t="s">
        <v>208</v>
      </c>
      <c r="G21" s="91" t="s">
        <v>211</v>
      </c>
      <c r="H21" s="99" t="s">
        <v>1489</v>
      </c>
      <c r="I21" s="214" t="s">
        <v>2471</v>
      </c>
      <c r="J21" s="91" t="s">
        <v>27</v>
      </c>
      <c r="K21" s="99" t="s">
        <v>268</v>
      </c>
      <c r="L21" s="114" t="s">
        <v>141</v>
      </c>
      <c r="M21" s="91" t="s">
        <v>142</v>
      </c>
      <c r="N21" s="90" t="s">
        <v>658</v>
      </c>
      <c r="O21" s="91" t="s">
        <v>611</v>
      </c>
      <c r="P21" s="91" t="s">
        <v>590</v>
      </c>
      <c r="Q21" s="98" t="s">
        <v>121</v>
      </c>
      <c r="R21" s="106">
        <v>41059</v>
      </c>
      <c r="S21" s="108" t="s">
        <v>677</v>
      </c>
      <c r="T21" s="115" t="s">
        <v>603</v>
      </c>
      <c r="U21" s="39" t="s">
        <v>2473</v>
      </c>
      <c r="V21" s="108" t="s">
        <v>605</v>
      </c>
      <c r="W21" s="98" t="s">
        <v>2242</v>
      </c>
      <c r="X21" s="109" t="s">
        <v>1086</v>
      </c>
      <c r="Y21" s="215">
        <v>42353</v>
      </c>
      <c r="Z21" s="211">
        <v>1</v>
      </c>
      <c r="AA21" s="211">
        <v>1</v>
      </c>
      <c r="AB21" s="211">
        <v>1</v>
      </c>
      <c r="AC21" s="212">
        <v>1</v>
      </c>
      <c r="AD21" s="212">
        <v>1</v>
      </c>
      <c r="AE21" s="212">
        <v>1</v>
      </c>
      <c r="AF21" s="334">
        <f t="shared" si="0"/>
        <v>0.1</v>
      </c>
      <c r="AG21" s="212" t="s">
        <v>599</v>
      </c>
      <c r="AH21" s="212" t="s">
        <v>599</v>
      </c>
      <c r="AI21" s="212" t="s">
        <v>2451</v>
      </c>
      <c r="AJ21" s="212" t="s">
        <v>2465</v>
      </c>
      <c r="AK21" s="212" t="s">
        <v>2472</v>
      </c>
      <c r="AL21" s="212"/>
      <c r="AM21" s="212"/>
      <c r="AN21" s="212"/>
      <c r="AO21" s="238" t="s">
        <v>3010</v>
      </c>
    </row>
    <row r="22" spans="1:50" s="89" customFormat="1" ht="15" customHeight="1" x14ac:dyDescent="0.25">
      <c r="A22" s="87" t="s">
        <v>208</v>
      </c>
      <c r="B22" s="91" t="s">
        <v>211</v>
      </c>
      <c r="C22" s="99" t="s">
        <v>1117</v>
      </c>
      <c r="D22" s="90" t="s">
        <v>121</v>
      </c>
      <c r="E22" s="109" t="s">
        <v>498</v>
      </c>
      <c r="F22" s="104" t="s">
        <v>208</v>
      </c>
      <c r="G22" s="91" t="s">
        <v>211</v>
      </c>
      <c r="H22" s="99" t="s">
        <v>1489</v>
      </c>
      <c r="I22" s="91" t="s">
        <v>28</v>
      </c>
      <c r="J22" s="91" t="s">
        <v>29</v>
      </c>
      <c r="K22" s="99" t="s">
        <v>268</v>
      </c>
      <c r="L22" s="114" t="s">
        <v>144</v>
      </c>
      <c r="M22" s="91" t="s">
        <v>143</v>
      </c>
      <c r="N22" s="90" t="s">
        <v>660</v>
      </c>
      <c r="O22" s="91" t="s">
        <v>621</v>
      </c>
      <c r="P22" s="91" t="s">
        <v>590</v>
      </c>
      <c r="Q22" s="98" t="s">
        <v>121</v>
      </c>
      <c r="R22" s="106">
        <v>41500</v>
      </c>
      <c r="S22" s="106" t="s">
        <v>677</v>
      </c>
      <c r="T22" s="115" t="s">
        <v>603</v>
      </c>
      <c r="U22" s="115" t="s">
        <v>2474</v>
      </c>
      <c r="V22" s="169" t="s">
        <v>605</v>
      </c>
      <c r="W22" s="98" t="s">
        <v>2242</v>
      </c>
      <c r="X22" s="109" t="s">
        <v>1086</v>
      </c>
      <c r="Y22" s="215">
        <v>42353</v>
      </c>
      <c r="Z22" s="211">
        <v>1</v>
      </c>
      <c r="AA22" s="211">
        <v>1</v>
      </c>
      <c r="AB22" s="211">
        <v>1</v>
      </c>
      <c r="AC22" s="212">
        <v>1</v>
      </c>
      <c r="AD22" s="212">
        <v>1</v>
      </c>
      <c r="AE22" s="212">
        <v>1</v>
      </c>
      <c r="AF22" s="334">
        <f t="shared" si="0"/>
        <v>0.1</v>
      </c>
      <c r="AG22" s="212" t="s">
        <v>599</v>
      </c>
      <c r="AH22" s="212" t="s">
        <v>599</v>
      </c>
      <c r="AI22" s="212" t="s">
        <v>2475</v>
      </c>
      <c r="AJ22" s="212" t="s">
        <v>2465</v>
      </c>
      <c r="AK22" s="212"/>
      <c r="AL22" s="212"/>
      <c r="AM22" s="212"/>
      <c r="AN22" s="212"/>
      <c r="AO22" s="238" t="s">
        <v>3010</v>
      </c>
    </row>
    <row r="23" spans="1:50" s="227" customFormat="1" ht="15" customHeight="1" x14ac:dyDescent="0.25">
      <c r="A23" s="87" t="s">
        <v>208</v>
      </c>
      <c r="B23" s="91" t="s">
        <v>211</v>
      </c>
      <c r="C23" s="99" t="s">
        <v>1118</v>
      </c>
      <c r="D23" s="90" t="s">
        <v>121</v>
      </c>
      <c r="E23" s="109" t="s">
        <v>498</v>
      </c>
      <c r="F23" s="104" t="s">
        <v>208</v>
      </c>
      <c r="G23" s="91" t="s">
        <v>211</v>
      </c>
      <c r="H23" s="99" t="s">
        <v>1489</v>
      </c>
      <c r="I23" s="91" t="s">
        <v>30</v>
      </c>
      <c r="J23" s="91" t="s">
        <v>31</v>
      </c>
      <c r="K23" s="99" t="s">
        <v>268</v>
      </c>
      <c r="L23" s="114" t="s">
        <v>146</v>
      </c>
      <c r="M23" s="91" t="s">
        <v>145</v>
      </c>
      <c r="N23" s="90" t="s">
        <v>661</v>
      </c>
      <c r="O23" s="91" t="s">
        <v>620</v>
      </c>
      <c r="P23" s="91" t="s">
        <v>590</v>
      </c>
      <c r="Q23" s="98" t="s">
        <v>121</v>
      </c>
      <c r="R23" s="106">
        <v>41664</v>
      </c>
      <c r="S23" s="108" t="s">
        <v>677</v>
      </c>
      <c r="T23" s="115" t="s">
        <v>603</v>
      </c>
      <c r="U23" s="115" t="s">
        <v>2476</v>
      </c>
      <c r="V23" s="108" t="s">
        <v>605</v>
      </c>
      <c r="W23" s="98" t="s">
        <v>2242</v>
      </c>
      <c r="X23" s="109" t="s">
        <v>1086</v>
      </c>
      <c r="Y23" s="215">
        <v>42353</v>
      </c>
      <c r="Z23" s="211">
        <v>1</v>
      </c>
      <c r="AA23" s="211">
        <v>1</v>
      </c>
      <c r="AB23" s="211">
        <v>1</v>
      </c>
      <c r="AC23" s="212">
        <v>1</v>
      </c>
      <c r="AD23" s="212">
        <v>1</v>
      </c>
      <c r="AE23" s="212">
        <v>1</v>
      </c>
      <c r="AF23" s="334">
        <f t="shared" si="0"/>
        <v>0.1</v>
      </c>
      <c r="AG23" s="212" t="s">
        <v>599</v>
      </c>
      <c r="AH23" s="212" t="s">
        <v>599</v>
      </c>
      <c r="AI23" s="212" t="s">
        <v>2477</v>
      </c>
      <c r="AJ23" s="212" t="s">
        <v>2478</v>
      </c>
      <c r="AK23" s="212" t="s">
        <v>2479</v>
      </c>
      <c r="AL23" s="212"/>
      <c r="AM23" s="212"/>
      <c r="AN23" s="212"/>
      <c r="AO23" s="238" t="s">
        <v>3010</v>
      </c>
      <c r="AP23" s="89"/>
      <c r="AQ23" s="89"/>
      <c r="AR23" s="89"/>
      <c r="AS23" s="89"/>
      <c r="AT23" s="89"/>
      <c r="AU23" s="89"/>
      <c r="AV23" s="89"/>
      <c r="AW23" s="89"/>
      <c r="AX23" s="89"/>
    </row>
    <row r="24" spans="1:50" s="89" customFormat="1" ht="15" customHeight="1" x14ac:dyDescent="0.25">
      <c r="A24" s="87" t="s">
        <v>208</v>
      </c>
      <c r="B24" s="91" t="s">
        <v>211</v>
      </c>
      <c r="C24" s="99" t="s">
        <v>1119</v>
      </c>
      <c r="D24" s="90" t="s">
        <v>121</v>
      </c>
      <c r="E24" s="109" t="s">
        <v>498</v>
      </c>
      <c r="F24" s="104" t="s">
        <v>208</v>
      </c>
      <c r="G24" s="91" t="s">
        <v>211</v>
      </c>
      <c r="H24" s="99" t="s">
        <v>1489</v>
      </c>
      <c r="I24" s="91" t="s">
        <v>837</v>
      </c>
      <c r="J24" s="91" t="s">
        <v>32</v>
      </c>
      <c r="K24" s="91" t="s">
        <v>269</v>
      </c>
      <c r="L24" s="114" t="s">
        <v>147</v>
      </c>
      <c r="M24" s="91" t="s">
        <v>131</v>
      </c>
      <c r="N24" s="90">
        <v>2011</v>
      </c>
      <c r="O24" s="91" t="s">
        <v>622</v>
      </c>
      <c r="P24" s="91" t="s">
        <v>590</v>
      </c>
      <c r="Q24" s="98" t="s">
        <v>121</v>
      </c>
      <c r="R24" s="106">
        <v>41516</v>
      </c>
      <c r="S24" s="106" t="s">
        <v>677</v>
      </c>
      <c r="T24" s="115" t="s">
        <v>603</v>
      </c>
      <c r="U24" s="115" t="s">
        <v>2480</v>
      </c>
      <c r="V24" s="169" t="s">
        <v>605</v>
      </c>
      <c r="W24" s="98" t="s">
        <v>2242</v>
      </c>
      <c r="X24" s="109" t="s">
        <v>1086</v>
      </c>
      <c r="Y24" s="215">
        <v>42353</v>
      </c>
      <c r="Z24" s="213">
        <v>1</v>
      </c>
      <c r="AA24" s="211">
        <v>1</v>
      </c>
      <c r="AB24" s="211">
        <v>1</v>
      </c>
      <c r="AC24" s="212">
        <v>1</v>
      </c>
      <c r="AD24" s="212">
        <v>1</v>
      </c>
      <c r="AE24" s="212">
        <v>1</v>
      </c>
      <c r="AF24" s="334">
        <f t="shared" si="0"/>
        <v>0.1</v>
      </c>
      <c r="AG24" s="212" t="s">
        <v>2481</v>
      </c>
      <c r="AH24" s="212" t="s">
        <v>2482</v>
      </c>
      <c r="AI24" s="212" t="s">
        <v>599</v>
      </c>
      <c r="AJ24" s="212" t="s">
        <v>2452</v>
      </c>
      <c r="AK24" s="212" t="s">
        <v>2493</v>
      </c>
      <c r="AL24" s="210"/>
      <c r="AM24" s="210"/>
      <c r="AN24" s="210"/>
      <c r="AO24" s="238" t="s">
        <v>3010</v>
      </c>
    </row>
    <row r="25" spans="1:50" s="89" customFormat="1" ht="15" customHeight="1" x14ac:dyDescent="0.25">
      <c r="A25" s="87" t="s">
        <v>208</v>
      </c>
      <c r="B25" s="91" t="s">
        <v>211</v>
      </c>
      <c r="C25" s="99" t="s">
        <v>1120</v>
      </c>
      <c r="D25" s="90" t="s">
        <v>121</v>
      </c>
      <c r="E25" s="109" t="s">
        <v>498</v>
      </c>
      <c r="F25" s="104" t="s">
        <v>208</v>
      </c>
      <c r="G25" s="91" t="s">
        <v>211</v>
      </c>
      <c r="H25" s="99" t="s">
        <v>1489</v>
      </c>
      <c r="I25" s="91" t="s">
        <v>838</v>
      </c>
      <c r="J25" s="91" t="s">
        <v>33</v>
      </c>
      <c r="K25" s="91" t="s">
        <v>269</v>
      </c>
      <c r="L25" s="114" t="s">
        <v>148</v>
      </c>
      <c r="M25" s="91" t="s">
        <v>131</v>
      </c>
      <c r="N25" s="90">
        <v>2011</v>
      </c>
      <c r="O25" s="91" t="s">
        <v>622</v>
      </c>
      <c r="P25" s="91" t="s">
        <v>590</v>
      </c>
      <c r="Q25" s="98" t="s">
        <v>121</v>
      </c>
      <c r="R25" s="106">
        <v>41448</v>
      </c>
      <c r="S25" s="108" t="s">
        <v>677</v>
      </c>
      <c r="T25" s="115" t="s">
        <v>603</v>
      </c>
      <c r="U25" s="115" t="s">
        <v>2480</v>
      </c>
      <c r="V25" s="108" t="s">
        <v>605</v>
      </c>
      <c r="W25" s="98" t="s">
        <v>2242</v>
      </c>
      <c r="X25" s="109" t="s">
        <v>1086</v>
      </c>
      <c r="Y25" s="215">
        <v>42353</v>
      </c>
      <c r="Z25" s="213">
        <v>1</v>
      </c>
      <c r="AA25" s="211">
        <v>1</v>
      </c>
      <c r="AB25" s="211">
        <v>1</v>
      </c>
      <c r="AC25" s="212">
        <v>1</v>
      </c>
      <c r="AD25" s="212">
        <v>1</v>
      </c>
      <c r="AE25" s="212">
        <v>1</v>
      </c>
      <c r="AF25" s="334">
        <f t="shared" si="0"/>
        <v>0.1</v>
      </c>
      <c r="AG25" s="212" t="s">
        <v>2481</v>
      </c>
      <c r="AH25" s="212" t="s">
        <v>2482</v>
      </c>
      <c r="AI25" s="212" t="s">
        <v>599</v>
      </c>
      <c r="AJ25" s="212" t="s">
        <v>2452</v>
      </c>
      <c r="AK25" s="212" t="s">
        <v>2493</v>
      </c>
      <c r="AL25" s="212"/>
      <c r="AM25" s="212"/>
      <c r="AN25" s="212"/>
      <c r="AO25" s="238" t="s">
        <v>3010</v>
      </c>
    </row>
    <row r="26" spans="1:50" s="89" customFormat="1" ht="15" customHeight="1" x14ac:dyDescent="0.25">
      <c r="A26" s="87" t="s">
        <v>208</v>
      </c>
      <c r="B26" s="91" t="s">
        <v>211</v>
      </c>
      <c r="C26" s="99" t="s">
        <v>1121</v>
      </c>
      <c r="D26" s="90" t="s">
        <v>121</v>
      </c>
      <c r="E26" s="109" t="s">
        <v>498</v>
      </c>
      <c r="F26" s="104" t="s">
        <v>208</v>
      </c>
      <c r="G26" s="91" t="s">
        <v>211</v>
      </c>
      <c r="H26" s="99" t="s">
        <v>1489</v>
      </c>
      <c r="I26" s="91" t="s">
        <v>839</v>
      </c>
      <c r="J26" s="91" t="s">
        <v>34</v>
      </c>
      <c r="K26" s="91" t="s">
        <v>269</v>
      </c>
      <c r="L26" s="114" t="s">
        <v>149</v>
      </c>
      <c r="M26" s="91" t="s">
        <v>131</v>
      </c>
      <c r="N26" s="90">
        <v>2011</v>
      </c>
      <c r="O26" s="91" t="s">
        <v>622</v>
      </c>
      <c r="P26" s="91" t="s">
        <v>590</v>
      </c>
      <c r="Q26" s="98" t="s">
        <v>121</v>
      </c>
      <c r="R26" s="106">
        <v>41448</v>
      </c>
      <c r="S26" s="106" t="s">
        <v>677</v>
      </c>
      <c r="T26" s="115" t="s">
        <v>603</v>
      </c>
      <c r="U26" s="115" t="s">
        <v>2484</v>
      </c>
      <c r="V26" s="169" t="s">
        <v>605</v>
      </c>
      <c r="W26" s="98" t="s">
        <v>2242</v>
      </c>
      <c r="X26" s="109" t="s">
        <v>1086</v>
      </c>
      <c r="Y26" s="215">
        <v>42353</v>
      </c>
      <c r="Z26" s="213">
        <v>1</v>
      </c>
      <c r="AA26" s="211">
        <v>1</v>
      </c>
      <c r="AB26" s="211">
        <v>1</v>
      </c>
      <c r="AC26" s="212">
        <v>1</v>
      </c>
      <c r="AD26" s="212">
        <v>1</v>
      </c>
      <c r="AE26" s="212">
        <v>1</v>
      </c>
      <c r="AF26" s="334">
        <f t="shared" si="0"/>
        <v>0.1</v>
      </c>
      <c r="AG26" s="212" t="s">
        <v>2481</v>
      </c>
      <c r="AH26" s="212" t="s">
        <v>2482</v>
      </c>
      <c r="AI26" s="212" t="s">
        <v>599</v>
      </c>
      <c r="AJ26" s="212" t="s">
        <v>2452</v>
      </c>
      <c r="AK26" s="212" t="s">
        <v>2493</v>
      </c>
      <c r="AL26" s="212"/>
      <c r="AM26" s="212"/>
      <c r="AN26" s="212"/>
      <c r="AO26" s="238" t="s">
        <v>3010</v>
      </c>
    </row>
    <row r="27" spans="1:50" s="89" customFormat="1" ht="15" customHeight="1" x14ac:dyDescent="0.25">
      <c r="A27" s="87" t="s">
        <v>208</v>
      </c>
      <c r="B27" s="91" t="s">
        <v>211</v>
      </c>
      <c r="C27" s="99" t="s">
        <v>1122</v>
      </c>
      <c r="D27" s="90" t="s">
        <v>121</v>
      </c>
      <c r="E27" s="109" t="s">
        <v>498</v>
      </c>
      <c r="F27" s="104" t="s">
        <v>208</v>
      </c>
      <c r="G27" s="91" t="s">
        <v>211</v>
      </c>
      <c r="H27" s="99" t="s">
        <v>1489</v>
      </c>
      <c r="I27" s="91" t="s">
        <v>840</v>
      </c>
      <c r="J27" s="91" t="s">
        <v>35</v>
      </c>
      <c r="K27" s="91" t="s">
        <v>269</v>
      </c>
      <c r="L27" s="114" t="s">
        <v>155</v>
      </c>
      <c r="M27" s="91" t="s">
        <v>131</v>
      </c>
      <c r="N27" s="90">
        <v>2011</v>
      </c>
      <c r="O27" s="91" t="s">
        <v>622</v>
      </c>
      <c r="P27" s="91" t="s">
        <v>590</v>
      </c>
      <c r="Q27" s="98" t="s">
        <v>121</v>
      </c>
      <c r="R27" s="106">
        <v>41448</v>
      </c>
      <c r="S27" s="108" t="s">
        <v>677</v>
      </c>
      <c r="T27" s="115" t="s">
        <v>603</v>
      </c>
      <c r="U27" s="115" t="s">
        <v>2486</v>
      </c>
      <c r="V27" s="108" t="s">
        <v>605</v>
      </c>
      <c r="W27" s="98" t="s">
        <v>2242</v>
      </c>
      <c r="X27" s="109" t="s">
        <v>1086</v>
      </c>
      <c r="Y27" s="215">
        <v>42353</v>
      </c>
      <c r="Z27" s="213">
        <v>1</v>
      </c>
      <c r="AA27" s="211">
        <v>1</v>
      </c>
      <c r="AB27" s="211">
        <v>1</v>
      </c>
      <c r="AC27" s="212">
        <v>1</v>
      </c>
      <c r="AD27" s="212">
        <v>1</v>
      </c>
      <c r="AE27" s="212">
        <v>1</v>
      </c>
      <c r="AF27" s="334">
        <f t="shared" si="0"/>
        <v>0.1</v>
      </c>
      <c r="AG27" s="212" t="s">
        <v>2481</v>
      </c>
      <c r="AH27" s="212" t="s">
        <v>2482</v>
      </c>
      <c r="AI27" s="212" t="s">
        <v>599</v>
      </c>
      <c r="AJ27" s="212" t="s">
        <v>2452</v>
      </c>
      <c r="AK27" s="212" t="s">
        <v>2493</v>
      </c>
      <c r="AL27" s="212"/>
      <c r="AM27" s="212"/>
      <c r="AN27" s="212"/>
      <c r="AO27" s="238" t="s">
        <v>3010</v>
      </c>
    </row>
    <row r="28" spans="1:50" s="227" customFormat="1" ht="15" customHeight="1" x14ac:dyDescent="0.25">
      <c r="A28" s="87" t="s">
        <v>208</v>
      </c>
      <c r="B28" s="91" t="s">
        <v>211</v>
      </c>
      <c r="C28" s="99" t="s">
        <v>1123</v>
      </c>
      <c r="D28" s="90" t="s">
        <v>121</v>
      </c>
      <c r="E28" s="109" t="s">
        <v>498</v>
      </c>
      <c r="F28" s="104" t="s">
        <v>208</v>
      </c>
      <c r="G28" s="91" t="s">
        <v>211</v>
      </c>
      <c r="H28" s="99" t="s">
        <v>1489</v>
      </c>
      <c r="I28" s="91" t="s">
        <v>841</v>
      </c>
      <c r="J28" s="91" t="s">
        <v>36</v>
      </c>
      <c r="K28" s="91" t="s">
        <v>269</v>
      </c>
      <c r="L28" s="114" t="s">
        <v>150</v>
      </c>
      <c r="M28" s="91" t="s">
        <v>131</v>
      </c>
      <c r="N28" s="90">
        <v>2011</v>
      </c>
      <c r="O28" s="91" t="s">
        <v>622</v>
      </c>
      <c r="P28" s="91" t="s">
        <v>590</v>
      </c>
      <c r="Q28" s="98" t="s">
        <v>121</v>
      </c>
      <c r="R28" s="106">
        <v>41448</v>
      </c>
      <c r="S28" s="106" t="s">
        <v>677</v>
      </c>
      <c r="T28" s="115" t="s">
        <v>603</v>
      </c>
      <c r="U28" s="115" t="s">
        <v>2487</v>
      </c>
      <c r="V28" s="169" t="s">
        <v>605</v>
      </c>
      <c r="W28" s="98" t="s">
        <v>2242</v>
      </c>
      <c r="X28" s="109" t="s">
        <v>1086</v>
      </c>
      <c r="Y28" s="215">
        <v>42353</v>
      </c>
      <c r="Z28" s="213">
        <v>1</v>
      </c>
      <c r="AA28" s="211">
        <v>1</v>
      </c>
      <c r="AB28" s="211">
        <v>1</v>
      </c>
      <c r="AC28" s="212">
        <v>1</v>
      </c>
      <c r="AD28" s="212">
        <v>1</v>
      </c>
      <c r="AE28" s="212">
        <v>1</v>
      </c>
      <c r="AF28" s="334">
        <f t="shared" si="0"/>
        <v>0.1</v>
      </c>
      <c r="AG28" s="212" t="s">
        <v>2481</v>
      </c>
      <c r="AH28" s="212" t="s">
        <v>2482</v>
      </c>
      <c r="AI28" s="212" t="s">
        <v>599</v>
      </c>
      <c r="AJ28" s="212" t="s">
        <v>2452</v>
      </c>
      <c r="AK28" s="212" t="s">
        <v>2493</v>
      </c>
      <c r="AL28" s="212"/>
      <c r="AM28" s="212"/>
      <c r="AN28" s="212"/>
      <c r="AO28" s="238" t="s">
        <v>3010</v>
      </c>
      <c r="AP28" s="89"/>
      <c r="AQ28" s="89"/>
      <c r="AR28" s="89"/>
      <c r="AS28" s="89"/>
      <c r="AT28" s="89"/>
      <c r="AU28" s="89"/>
      <c r="AV28" s="89"/>
      <c r="AW28" s="89"/>
      <c r="AX28" s="89"/>
    </row>
    <row r="29" spans="1:50" s="227" customFormat="1" ht="15" customHeight="1" x14ac:dyDescent="0.25">
      <c r="A29" s="87" t="s">
        <v>208</v>
      </c>
      <c r="B29" s="91" t="s">
        <v>211</v>
      </c>
      <c r="C29" s="99" t="s">
        <v>1124</v>
      </c>
      <c r="D29" s="90" t="s">
        <v>121</v>
      </c>
      <c r="E29" s="109" t="s">
        <v>498</v>
      </c>
      <c r="F29" s="104" t="s">
        <v>208</v>
      </c>
      <c r="G29" s="91" t="s">
        <v>211</v>
      </c>
      <c r="H29" s="99" t="s">
        <v>1489</v>
      </c>
      <c r="I29" s="91" t="s">
        <v>699</v>
      </c>
      <c r="J29" s="91" t="s">
        <v>704</v>
      </c>
      <c r="K29" s="91" t="s">
        <v>269</v>
      </c>
      <c r="L29" s="114" t="s">
        <v>708</v>
      </c>
      <c r="M29" s="91" t="s">
        <v>131</v>
      </c>
      <c r="N29" s="90">
        <v>2012</v>
      </c>
      <c r="O29" s="91" t="s">
        <v>622</v>
      </c>
      <c r="P29" s="91" t="s">
        <v>590</v>
      </c>
      <c r="Q29" s="98" t="s">
        <v>121</v>
      </c>
      <c r="R29" s="106">
        <v>41687</v>
      </c>
      <c r="S29" s="106" t="s">
        <v>677</v>
      </c>
      <c r="T29" s="115" t="s">
        <v>603</v>
      </c>
      <c r="U29" s="115" t="s">
        <v>2488</v>
      </c>
      <c r="V29" s="106">
        <v>41779</v>
      </c>
      <c r="W29" s="98" t="s">
        <v>2242</v>
      </c>
      <c r="X29" s="109" t="s">
        <v>1086</v>
      </c>
      <c r="Y29" s="215">
        <v>42353</v>
      </c>
      <c r="Z29" s="211">
        <v>1</v>
      </c>
      <c r="AA29" s="211">
        <v>1</v>
      </c>
      <c r="AB29" s="211">
        <v>1</v>
      </c>
      <c r="AC29" s="212">
        <v>1</v>
      </c>
      <c r="AD29" s="212">
        <v>1</v>
      </c>
      <c r="AE29" s="212">
        <v>1</v>
      </c>
      <c r="AF29" s="334">
        <f t="shared" si="0"/>
        <v>0.1</v>
      </c>
      <c r="AG29" s="212" t="s">
        <v>2485</v>
      </c>
      <c r="AH29" s="212" t="s">
        <v>2482</v>
      </c>
      <c r="AI29" s="212" t="s">
        <v>599</v>
      </c>
      <c r="AJ29" s="212" t="s">
        <v>2452</v>
      </c>
      <c r="AK29" s="212" t="s">
        <v>2493</v>
      </c>
      <c r="AL29" s="212"/>
      <c r="AM29" s="212"/>
      <c r="AN29" s="212"/>
      <c r="AO29" s="238" t="s">
        <v>3010</v>
      </c>
      <c r="AP29" s="89"/>
      <c r="AQ29" s="89"/>
      <c r="AR29" s="89"/>
      <c r="AS29" s="89"/>
      <c r="AT29" s="89"/>
      <c r="AU29" s="89"/>
      <c r="AV29" s="89"/>
      <c r="AW29" s="89"/>
      <c r="AX29" s="89"/>
    </row>
    <row r="30" spans="1:50" s="89" customFormat="1" ht="15" customHeight="1" x14ac:dyDescent="0.25">
      <c r="A30" s="87" t="s">
        <v>208</v>
      </c>
      <c r="B30" s="91" t="s">
        <v>211</v>
      </c>
      <c r="C30" s="99" t="s">
        <v>1125</v>
      </c>
      <c r="D30" s="90" t="s">
        <v>121</v>
      </c>
      <c r="E30" s="109" t="s">
        <v>498</v>
      </c>
      <c r="F30" s="104" t="s">
        <v>208</v>
      </c>
      <c r="G30" s="91" t="s">
        <v>211</v>
      </c>
      <c r="H30" s="99" t="s">
        <v>1489</v>
      </c>
      <c r="I30" s="91" t="s">
        <v>700</v>
      </c>
      <c r="J30" s="91" t="s">
        <v>705</v>
      </c>
      <c r="K30" s="91" t="s">
        <v>269</v>
      </c>
      <c r="L30" s="114" t="s">
        <v>709</v>
      </c>
      <c r="M30" s="91" t="s">
        <v>131</v>
      </c>
      <c r="N30" s="90">
        <v>2012</v>
      </c>
      <c r="O30" s="91" t="s">
        <v>622</v>
      </c>
      <c r="P30" s="91" t="s">
        <v>590</v>
      </c>
      <c r="Q30" s="98" t="s">
        <v>121</v>
      </c>
      <c r="R30" s="106">
        <v>41687</v>
      </c>
      <c r="S30" s="106" t="s">
        <v>677</v>
      </c>
      <c r="T30" s="115" t="s">
        <v>603</v>
      </c>
      <c r="U30" s="115" t="s">
        <v>2489</v>
      </c>
      <c r="V30" s="106">
        <v>41779</v>
      </c>
      <c r="W30" s="98" t="s">
        <v>2242</v>
      </c>
      <c r="X30" s="109" t="s">
        <v>1086</v>
      </c>
      <c r="Y30" s="215">
        <v>42353</v>
      </c>
      <c r="Z30" s="211">
        <v>1</v>
      </c>
      <c r="AA30" s="211">
        <v>1</v>
      </c>
      <c r="AB30" s="211">
        <v>1</v>
      </c>
      <c r="AC30" s="212">
        <v>1</v>
      </c>
      <c r="AD30" s="212">
        <v>1</v>
      </c>
      <c r="AE30" s="212">
        <v>1</v>
      </c>
      <c r="AF30" s="334">
        <f t="shared" si="0"/>
        <v>0.1</v>
      </c>
      <c r="AG30" s="212" t="s">
        <v>2485</v>
      </c>
      <c r="AH30" s="212" t="s">
        <v>2482</v>
      </c>
      <c r="AI30" s="212" t="s">
        <v>599</v>
      </c>
      <c r="AJ30" s="212" t="s">
        <v>2452</v>
      </c>
      <c r="AK30" s="212" t="s">
        <v>2493</v>
      </c>
      <c r="AL30" s="212"/>
      <c r="AM30" s="212"/>
      <c r="AN30" s="212"/>
      <c r="AO30" s="238" t="s">
        <v>3010</v>
      </c>
    </row>
    <row r="31" spans="1:50" s="89" customFormat="1" ht="15" customHeight="1" x14ac:dyDescent="0.25">
      <c r="A31" s="87" t="s">
        <v>208</v>
      </c>
      <c r="B31" s="91" t="s">
        <v>211</v>
      </c>
      <c r="C31" s="99" t="s">
        <v>1126</v>
      </c>
      <c r="D31" s="90" t="s">
        <v>121</v>
      </c>
      <c r="E31" s="109" t="s">
        <v>498</v>
      </c>
      <c r="F31" s="104" t="s">
        <v>208</v>
      </c>
      <c r="G31" s="91" t="s">
        <v>211</v>
      </c>
      <c r="H31" s="99" t="s">
        <v>1489</v>
      </c>
      <c r="I31" s="91" t="s">
        <v>701</v>
      </c>
      <c r="J31" s="91" t="s">
        <v>706</v>
      </c>
      <c r="K31" s="91" t="s">
        <v>269</v>
      </c>
      <c r="L31" s="114" t="s">
        <v>710</v>
      </c>
      <c r="M31" s="91" t="s">
        <v>131</v>
      </c>
      <c r="N31" s="90">
        <v>2012</v>
      </c>
      <c r="O31" s="91" t="s">
        <v>622</v>
      </c>
      <c r="P31" s="91" t="s">
        <v>590</v>
      </c>
      <c r="Q31" s="98" t="s">
        <v>121</v>
      </c>
      <c r="R31" s="106">
        <v>41687</v>
      </c>
      <c r="S31" s="106" t="s">
        <v>677</v>
      </c>
      <c r="T31" s="115" t="s">
        <v>603</v>
      </c>
      <c r="U31" s="115" t="s">
        <v>2490</v>
      </c>
      <c r="V31" s="106">
        <v>41779</v>
      </c>
      <c r="W31" s="98" t="s">
        <v>2242</v>
      </c>
      <c r="X31" s="109" t="s">
        <v>1086</v>
      </c>
      <c r="Y31" s="215">
        <v>42353</v>
      </c>
      <c r="Z31" s="213">
        <v>1</v>
      </c>
      <c r="AA31" s="211">
        <v>1</v>
      </c>
      <c r="AB31" s="211">
        <v>1</v>
      </c>
      <c r="AC31" s="212">
        <v>1</v>
      </c>
      <c r="AD31" s="212">
        <v>1</v>
      </c>
      <c r="AE31" s="212">
        <v>1</v>
      </c>
      <c r="AF31" s="334">
        <f t="shared" si="0"/>
        <v>0.1</v>
      </c>
      <c r="AG31" s="212" t="s">
        <v>2485</v>
      </c>
      <c r="AH31" s="212" t="s">
        <v>2482</v>
      </c>
      <c r="AI31" s="212" t="s">
        <v>599</v>
      </c>
      <c r="AJ31" s="212" t="s">
        <v>2452</v>
      </c>
      <c r="AK31" s="212" t="s">
        <v>2493</v>
      </c>
      <c r="AL31" s="212"/>
      <c r="AM31" s="212"/>
      <c r="AN31" s="212"/>
      <c r="AO31" s="238" t="s">
        <v>3010</v>
      </c>
    </row>
    <row r="32" spans="1:50" s="227" customFormat="1" ht="15" customHeight="1" x14ac:dyDescent="0.25">
      <c r="A32" s="87" t="s">
        <v>208</v>
      </c>
      <c r="B32" s="91" t="s">
        <v>211</v>
      </c>
      <c r="C32" s="99" t="s">
        <v>1127</v>
      </c>
      <c r="D32" s="90" t="s">
        <v>121</v>
      </c>
      <c r="E32" s="109" t="s">
        <v>498</v>
      </c>
      <c r="F32" s="104" t="s">
        <v>208</v>
      </c>
      <c r="G32" s="91" t="s">
        <v>211</v>
      </c>
      <c r="H32" s="99" t="s">
        <v>1489</v>
      </c>
      <c r="I32" s="91" t="s">
        <v>702</v>
      </c>
      <c r="J32" s="91" t="s">
        <v>707</v>
      </c>
      <c r="K32" s="91" t="s">
        <v>269</v>
      </c>
      <c r="L32" s="114" t="s">
        <v>711</v>
      </c>
      <c r="M32" s="91" t="s">
        <v>131</v>
      </c>
      <c r="N32" s="90">
        <v>2012</v>
      </c>
      <c r="O32" s="91" t="s">
        <v>622</v>
      </c>
      <c r="P32" s="91" t="s">
        <v>590</v>
      </c>
      <c r="Q32" s="98" t="s">
        <v>121</v>
      </c>
      <c r="R32" s="106">
        <v>41687</v>
      </c>
      <c r="S32" s="106" t="s">
        <v>677</v>
      </c>
      <c r="T32" s="115" t="s">
        <v>603</v>
      </c>
      <c r="U32" s="115" t="s">
        <v>2491</v>
      </c>
      <c r="V32" s="106">
        <v>41779</v>
      </c>
      <c r="W32" s="98" t="s">
        <v>2242</v>
      </c>
      <c r="X32" s="109" t="s">
        <v>1086</v>
      </c>
      <c r="Y32" s="215">
        <v>42353</v>
      </c>
      <c r="Z32" s="210">
        <v>1</v>
      </c>
      <c r="AA32" s="211">
        <v>1</v>
      </c>
      <c r="AB32" s="211">
        <v>1</v>
      </c>
      <c r="AC32" s="212">
        <v>1</v>
      </c>
      <c r="AD32" s="212">
        <v>1</v>
      </c>
      <c r="AE32" s="212">
        <v>1</v>
      </c>
      <c r="AF32" s="334">
        <f t="shared" si="0"/>
        <v>0.1</v>
      </c>
      <c r="AG32" s="212" t="s">
        <v>2485</v>
      </c>
      <c r="AH32" s="212" t="s">
        <v>2482</v>
      </c>
      <c r="AI32" s="212" t="s">
        <v>599</v>
      </c>
      <c r="AJ32" s="212" t="s">
        <v>2452</v>
      </c>
      <c r="AK32" s="212" t="s">
        <v>2493</v>
      </c>
      <c r="AL32" s="212"/>
      <c r="AM32" s="212"/>
      <c r="AN32" s="212"/>
      <c r="AO32" s="238" t="s">
        <v>3010</v>
      </c>
      <c r="AP32" s="89"/>
      <c r="AQ32" s="89"/>
      <c r="AR32" s="89"/>
      <c r="AS32" s="89"/>
      <c r="AT32" s="89"/>
      <c r="AU32" s="89"/>
      <c r="AV32" s="89"/>
      <c r="AW32" s="89"/>
      <c r="AX32" s="89"/>
    </row>
    <row r="33" spans="1:50" s="89" customFormat="1" ht="15" customHeight="1" x14ac:dyDescent="0.25">
      <c r="A33" s="87" t="s">
        <v>208</v>
      </c>
      <c r="B33" s="91" t="s">
        <v>211</v>
      </c>
      <c r="C33" s="99" t="s">
        <v>1128</v>
      </c>
      <c r="D33" s="90" t="s">
        <v>121</v>
      </c>
      <c r="E33" s="109" t="s">
        <v>498</v>
      </c>
      <c r="F33" s="104" t="s">
        <v>208</v>
      </c>
      <c r="G33" s="91" t="s">
        <v>211</v>
      </c>
      <c r="H33" s="99" t="s">
        <v>1489</v>
      </c>
      <c r="I33" s="91" t="s">
        <v>703</v>
      </c>
      <c r="J33" s="91" t="s">
        <v>707</v>
      </c>
      <c r="K33" s="91" t="s">
        <v>269</v>
      </c>
      <c r="L33" s="114" t="s">
        <v>712</v>
      </c>
      <c r="M33" s="91" t="s">
        <v>131</v>
      </c>
      <c r="N33" s="90">
        <v>2012</v>
      </c>
      <c r="O33" s="91" t="s">
        <v>622</v>
      </c>
      <c r="P33" s="91" t="s">
        <v>590</v>
      </c>
      <c r="Q33" s="98" t="s">
        <v>121</v>
      </c>
      <c r="R33" s="106">
        <v>41687</v>
      </c>
      <c r="S33" s="106" t="s">
        <v>677</v>
      </c>
      <c r="T33" s="115" t="s">
        <v>603</v>
      </c>
      <c r="U33" s="115" t="s">
        <v>2492</v>
      </c>
      <c r="V33" s="106">
        <v>41779</v>
      </c>
      <c r="W33" s="98" t="s">
        <v>2242</v>
      </c>
      <c r="X33" s="109" t="s">
        <v>1086</v>
      </c>
      <c r="Y33" s="215">
        <v>42353</v>
      </c>
      <c r="Z33" s="211">
        <v>1</v>
      </c>
      <c r="AA33" s="211">
        <v>1</v>
      </c>
      <c r="AB33" s="211">
        <v>1</v>
      </c>
      <c r="AC33" s="212">
        <v>1</v>
      </c>
      <c r="AD33" s="212">
        <v>1</v>
      </c>
      <c r="AE33" s="212">
        <v>1</v>
      </c>
      <c r="AF33" s="334">
        <f t="shared" si="0"/>
        <v>0.1</v>
      </c>
      <c r="AG33" s="212" t="s">
        <v>2485</v>
      </c>
      <c r="AH33" s="212" t="s">
        <v>2482</v>
      </c>
      <c r="AI33" s="212" t="s">
        <v>599</v>
      </c>
      <c r="AJ33" s="212" t="s">
        <v>2452</v>
      </c>
      <c r="AK33" s="212" t="s">
        <v>2493</v>
      </c>
      <c r="AL33" s="212"/>
      <c r="AM33" s="212"/>
      <c r="AN33" s="212"/>
      <c r="AO33" s="238" t="s">
        <v>3010</v>
      </c>
    </row>
    <row r="34" spans="1:50" s="227" customFormat="1" ht="15" customHeight="1" x14ac:dyDescent="0.25">
      <c r="A34" s="87" t="s">
        <v>208</v>
      </c>
      <c r="B34" s="91" t="s">
        <v>212</v>
      </c>
      <c r="C34" s="99" t="s">
        <v>1129</v>
      </c>
      <c r="D34" s="90" t="s">
        <v>121</v>
      </c>
      <c r="E34" s="109" t="s">
        <v>1508</v>
      </c>
      <c r="F34" s="104" t="s">
        <v>208</v>
      </c>
      <c r="G34" s="91" t="s">
        <v>212</v>
      </c>
      <c r="H34" s="99" t="s">
        <v>1499</v>
      </c>
      <c r="I34" s="91" t="s">
        <v>37</v>
      </c>
      <c r="J34" s="91" t="s">
        <v>38</v>
      </c>
      <c r="K34" s="99" t="s">
        <v>268</v>
      </c>
      <c r="L34" s="114" t="s">
        <v>151</v>
      </c>
      <c r="M34" s="91" t="s">
        <v>131</v>
      </c>
      <c r="N34" s="90" t="s">
        <v>662</v>
      </c>
      <c r="O34" s="107" t="s">
        <v>623</v>
      </c>
      <c r="P34" s="91" t="s">
        <v>590</v>
      </c>
      <c r="Q34" s="98" t="s">
        <v>121</v>
      </c>
      <c r="R34" s="106">
        <v>41354</v>
      </c>
      <c r="S34" s="108" t="s">
        <v>677</v>
      </c>
      <c r="T34" s="115" t="s">
        <v>603</v>
      </c>
      <c r="U34" s="115" t="s">
        <v>2517</v>
      </c>
      <c r="V34" s="108" t="s">
        <v>605</v>
      </c>
      <c r="W34" s="98" t="s">
        <v>2242</v>
      </c>
      <c r="X34" s="109" t="s">
        <v>1086</v>
      </c>
      <c r="Y34" s="215">
        <v>42353</v>
      </c>
      <c r="Z34" s="211">
        <v>1</v>
      </c>
      <c r="AA34" s="211">
        <v>1</v>
      </c>
      <c r="AB34" s="211">
        <v>1</v>
      </c>
      <c r="AC34" s="212">
        <v>1</v>
      </c>
      <c r="AD34" s="212">
        <v>1</v>
      </c>
      <c r="AE34" s="212">
        <v>1</v>
      </c>
      <c r="AF34" s="334">
        <f t="shared" si="0"/>
        <v>0.1</v>
      </c>
      <c r="AG34" s="212" t="s">
        <v>2518</v>
      </c>
      <c r="AH34" s="212" t="s">
        <v>599</v>
      </c>
      <c r="AI34" s="212" t="s">
        <v>2477</v>
      </c>
      <c r="AJ34" s="212" t="s">
        <v>2478</v>
      </c>
      <c r="AK34" s="212" t="s">
        <v>2479</v>
      </c>
      <c r="AL34" s="212"/>
      <c r="AM34" s="212"/>
      <c r="AN34" s="212"/>
      <c r="AO34" s="238" t="s">
        <v>3011</v>
      </c>
      <c r="AP34" s="89"/>
      <c r="AQ34" s="89"/>
      <c r="AR34" s="89"/>
      <c r="AS34" s="89"/>
      <c r="AT34" s="89"/>
      <c r="AU34" s="89"/>
      <c r="AV34" s="89"/>
      <c r="AW34" s="89"/>
      <c r="AX34" s="89"/>
    </row>
    <row r="35" spans="1:50" s="227" customFormat="1" ht="15" customHeight="1" x14ac:dyDescent="0.25">
      <c r="A35" s="87" t="s">
        <v>208</v>
      </c>
      <c r="B35" s="91" t="s">
        <v>212</v>
      </c>
      <c r="C35" s="99" t="s">
        <v>1130</v>
      </c>
      <c r="D35" s="90" t="s">
        <v>121</v>
      </c>
      <c r="E35" s="109" t="s">
        <v>498</v>
      </c>
      <c r="F35" s="104" t="s">
        <v>208</v>
      </c>
      <c r="G35" s="91" t="s">
        <v>212</v>
      </c>
      <c r="H35" s="99" t="s">
        <v>1499</v>
      </c>
      <c r="I35" s="91" t="s">
        <v>2520</v>
      </c>
      <c r="J35" s="91" t="s">
        <v>843</v>
      </c>
      <c r="K35" s="91" t="s">
        <v>269</v>
      </c>
      <c r="L35" s="114" t="s">
        <v>845</v>
      </c>
      <c r="M35" s="91" t="s">
        <v>131</v>
      </c>
      <c r="N35" s="90" t="s">
        <v>858</v>
      </c>
      <c r="O35" s="107" t="s">
        <v>844</v>
      </c>
      <c r="P35" s="91" t="s">
        <v>590</v>
      </c>
      <c r="Q35" s="98" t="s">
        <v>121</v>
      </c>
      <c r="R35" s="106">
        <v>41640</v>
      </c>
      <c r="S35" s="108" t="s">
        <v>677</v>
      </c>
      <c r="T35" s="171" t="s">
        <v>2525</v>
      </c>
      <c r="U35" s="115" t="s">
        <v>2516</v>
      </c>
      <c r="V35" s="106">
        <v>41782</v>
      </c>
      <c r="W35" s="98" t="s">
        <v>2242</v>
      </c>
      <c r="X35" s="109" t="s">
        <v>1086</v>
      </c>
      <c r="Y35" s="215">
        <v>42353</v>
      </c>
      <c r="Z35" s="211">
        <v>1</v>
      </c>
      <c r="AA35" s="212">
        <v>1</v>
      </c>
      <c r="AB35" s="212">
        <v>1</v>
      </c>
      <c r="AC35" s="212">
        <v>1</v>
      </c>
      <c r="AD35" s="212">
        <v>1</v>
      </c>
      <c r="AE35" s="212">
        <v>1</v>
      </c>
      <c r="AF35" s="334">
        <f t="shared" si="0"/>
        <v>0.1</v>
      </c>
      <c r="AG35" s="212" t="s">
        <v>2519</v>
      </c>
      <c r="AH35" s="212" t="s">
        <v>2482</v>
      </c>
      <c r="AI35" s="212" t="s">
        <v>599</v>
      </c>
      <c r="AJ35" s="212" t="s">
        <v>2452</v>
      </c>
      <c r="AK35" s="212"/>
      <c r="AL35" s="212"/>
      <c r="AM35" s="212"/>
      <c r="AN35" s="212"/>
      <c r="AO35" s="238" t="s">
        <v>3010</v>
      </c>
      <c r="AP35" s="89"/>
      <c r="AQ35" s="89"/>
      <c r="AR35" s="89"/>
      <c r="AS35" s="89"/>
      <c r="AT35" s="89"/>
      <c r="AU35" s="89"/>
      <c r="AV35" s="89"/>
      <c r="AW35" s="89"/>
      <c r="AX35" s="89"/>
    </row>
    <row r="36" spans="1:50" s="227" customFormat="1" ht="15" customHeight="1" x14ac:dyDescent="0.25">
      <c r="A36" s="87" t="s">
        <v>208</v>
      </c>
      <c r="B36" s="91" t="s">
        <v>212</v>
      </c>
      <c r="C36" s="99" t="s">
        <v>1132</v>
      </c>
      <c r="D36" s="90" t="s">
        <v>121</v>
      </c>
      <c r="E36" s="109" t="s">
        <v>498</v>
      </c>
      <c r="F36" s="104" t="s">
        <v>208</v>
      </c>
      <c r="G36" s="91" t="s">
        <v>212</v>
      </c>
      <c r="H36" s="99" t="s">
        <v>1499</v>
      </c>
      <c r="I36" s="91" t="s">
        <v>849</v>
      </c>
      <c r="J36" s="91" t="s">
        <v>850</v>
      </c>
      <c r="K36" s="91" t="s">
        <v>269</v>
      </c>
      <c r="L36" s="114" t="s">
        <v>851</v>
      </c>
      <c r="M36" s="91" t="s">
        <v>856</v>
      </c>
      <c r="N36" s="90" t="s">
        <v>858</v>
      </c>
      <c r="O36" s="107" t="s">
        <v>844</v>
      </c>
      <c r="P36" s="91" t="s">
        <v>590</v>
      </c>
      <c r="Q36" s="98" t="s">
        <v>121</v>
      </c>
      <c r="R36" s="106">
        <v>41640</v>
      </c>
      <c r="S36" s="108" t="s">
        <v>677</v>
      </c>
      <c r="T36" s="171" t="s">
        <v>2525</v>
      </c>
      <c r="U36" s="115" t="s">
        <v>2540</v>
      </c>
      <c r="V36" s="106">
        <v>41782</v>
      </c>
      <c r="W36" s="98" t="s">
        <v>2242</v>
      </c>
      <c r="X36" s="109" t="s">
        <v>1086</v>
      </c>
      <c r="Y36" s="215">
        <v>42353</v>
      </c>
      <c r="Z36" s="211">
        <v>1</v>
      </c>
      <c r="AA36" s="212">
        <v>1</v>
      </c>
      <c r="AB36" s="212">
        <v>1</v>
      </c>
      <c r="AC36" s="212">
        <v>1</v>
      </c>
      <c r="AD36" s="212">
        <v>1</v>
      </c>
      <c r="AE36" s="212">
        <v>1</v>
      </c>
      <c r="AF36" s="334">
        <f t="shared" ref="AF36:AF67" si="1">(Z36*AA36*AB36*AC36*AD36*AE36)/10</f>
        <v>0.1</v>
      </c>
      <c r="AG36" s="212" t="s">
        <v>2519</v>
      </c>
      <c r="AH36" s="212" t="s">
        <v>2482</v>
      </c>
      <c r="AI36" s="212" t="s">
        <v>599</v>
      </c>
      <c r="AJ36" s="212" t="s">
        <v>2452</v>
      </c>
      <c r="AK36" s="212"/>
      <c r="AL36" s="212"/>
      <c r="AM36" s="212"/>
      <c r="AN36" s="212"/>
      <c r="AO36" s="238" t="s">
        <v>3010</v>
      </c>
      <c r="AP36" s="89"/>
      <c r="AQ36" s="89"/>
      <c r="AR36" s="89"/>
      <c r="AS36" s="89"/>
      <c r="AT36" s="89"/>
      <c r="AU36" s="89"/>
      <c r="AV36" s="89"/>
      <c r="AW36" s="89"/>
      <c r="AX36" s="89"/>
    </row>
    <row r="37" spans="1:50" s="227" customFormat="1" ht="15" customHeight="1" x14ac:dyDescent="0.25">
      <c r="A37" s="87" t="s">
        <v>208</v>
      </c>
      <c r="B37" s="91" t="s">
        <v>212</v>
      </c>
      <c r="C37" s="99" t="s">
        <v>1133</v>
      </c>
      <c r="D37" s="90" t="s">
        <v>121</v>
      </c>
      <c r="E37" s="109" t="s">
        <v>498</v>
      </c>
      <c r="F37" s="104" t="s">
        <v>208</v>
      </c>
      <c r="G37" s="91" t="s">
        <v>212</v>
      </c>
      <c r="H37" s="99" t="s">
        <v>1499</v>
      </c>
      <c r="I37" s="91" t="s">
        <v>853</v>
      </c>
      <c r="J37" s="91" t="s">
        <v>854</v>
      </c>
      <c r="K37" s="91" t="s">
        <v>269</v>
      </c>
      <c r="L37" s="114" t="s">
        <v>852</v>
      </c>
      <c r="M37" s="91" t="s">
        <v>857</v>
      </c>
      <c r="N37" s="90" t="s">
        <v>858</v>
      </c>
      <c r="O37" s="107" t="s">
        <v>844</v>
      </c>
      <c r="P37" s="91" t="s">
        <v>590</v>
      </c>
      <c r="Q37" s="98" t="s">
        <v>121</v>
      </c>
      <c r="R37" s="106">
        <v>41640</v>
      </c>
      <c r="S37" s="108" t="s">
        <v>677</v>
      </c>
      <c r="T37" s="171" t="s">
        <v>2525</v>
      </c>
      <c r="U37" s="115" t="s">
        <v>2551</v>
      </c>
      <c r="V37" s="106">
        <v>41782</v>
      </c>
      <c r="W37" s="98" t="s">
        <v>2242</v>
      </c>
      <c r="X37" s="109" t="s">
        <v>1086</v>
      </c>
      <c r="Y37" s="215">
        <v>42353</v>
      </c>
      <c r="Z37" s="213">
        <v>1</v>
      </c>
      <c r="AA37" s="212">
        <v>1</v>
      </c>
      <c r="AB37" s="212">
        <v>1</v>
      </c>
      <c r="AC37" s="212">
        <v>1</v>
      </c>
      <c r="AD37" s="212">
        <v>1</v>
      </c>
      <c r="AE37" s="212">
        <v>1</v>
      </c>
      <c r="AF37" s="334">
        <f t="shared" si="1"/>
        <v>0.1</v>
      </c>
      <c r="AG37" s="212" t="s">
        <v>2519</v>
      </c>
      <c r="AH37" s="212" t="s">
        <v>2482</v>
      </c>
      <c r="AI37" s="212" t="s">
        <v>599</v>
      </c>
      <c r="AJ37" s="212" t="s">
        <v>2452</v>
      </c>
      <c r="AK37" s="212"/>
      <c r="AL37" s="212"/>
      <c r="AM37" s="212"/>
      <c r="AN37" s="212"/>
      <c r="AO37" s="238" t="s">
        <v>3010</v>
      </c>
      <c r="AP37" s="89"/>
      <c r="AQ37" s="89"/>
      <c r="AR37" s="89"/>
      <c r="AS37" s="89"/>
      <c r="AT37" s="89"/>
      <c r="AU37" s="89"/>
      <c r="AV37" s="89"/>
      <c r="AW37" s="89"/>
      <c r="AX37" s="89"/>
    </row>
    <row r="38" spans="1:50" s="227" customFormat="1" ht="15" customHeight="1" x14ac:dyDescent="0.25">
      <c r="A38" s="100" t="s">
        <v>718</v>
      </c>
      <c r="B38" s="99"/>
      <c r="C38" s="99" t="s">
        <v>1098</v>
      </c>
      <c r="D38" s="90" t="s">
        <v>121</v>
      </c>
      <c r="E38" s="109" t="s">
        <v>1536</v>
      </c>
      <c r="F38" s="99" t="s">
        <v>718</v>
      </c>
      <c r="G38" s="99" t="s">
        <v>719</v>
      </c>
      <c r="H38" s="99" t="s">
        <v>1481</v>
      </c>
      <c r="I38" s="99" t="s">
        <v>732</v>
      </c>
      <c r="J38" s="90" t="s">
        <v>737</v>
      </c>
      <c r="K38" s="99" t="s">
        <v>268</v>
      </c>
      <c r="L38" s="112" t="s">
        <v>742</v>
      </c>
      <c r="M38" s="99" t="s">
        <v>744</v>
      </c>
      <c r="N38" s="99">
        <v>2007</v>
      </c>
      <c r="O38" s="90" t="s">
        <v>754</v>
      </c>
      <c r="P38" s="91" t="s">
        <v>590</v>
      </c>
      <c r="Q38" s="98" t="s">
        <v>121</v>
      </c>
      <c r="R38" s="103">
        <v>40709</v>
      </c>
      <c r="S38" s="108" t="s">
        <v>748</v>
      </c>
      <c r="T38" s="115" t="s">
        <v>603</v>
      </c>
      <c r="U38" s="115" t="s">
        <v>2434</v>
      </c>
      <c r="V38" s="103">
        <v>41781</v>
      </c>
      <c r="W38" s="98" t="s">
        <v>2242</v>
      </c>
      <c r="X38" s="109" t="s">
        <v>1086</v>
      </c>
      <c r="Y38" s="215">
        <v>42352</v>
      </c>
      <c r="Z38" s="210">
        <v>1</v>
      </c>
      <c r="AA38" s="210">
        <v>1</v>
      </c>
      <c r="AB38" s="210">
        <v>1</v>
      </c>
      <c r="AC38" s="210">
        <v>1</v>
      </c>
      <c r="AD38" s="210">
        <v>1</v>
      </c>
      <c r="AE38" s="210">
        <v>1</v>
      </c>
      <c r="AF38" s="334">
        <f t="shared" si="1"/>
        <v>0.1</v>
      </c>
      <c r="AG38" s="210" t="s">
        <v>599</v>
      </c>
      <c r="AH38" s="210" t="s">
        <v>599</v>
      </c>
      <c r="AI38" s="210" t="s">
        <v>2432</v>
      </c>
      <c r="AJ38" s="210" t="s">
        <v>2433</v>
      </c>
      <c r="AK38" s="210"/>
      <c r="AL38" s="212"/>
      <c r="AM38" s="212"/>
      <c r="AN38" s="212"/>
      <c r="AO38" s="238" t="s">
        <v>3010</v>
      </c>
      <c r="AP38" s="89"/>
      <c r="AQ38" s="89"/>
      <c r="AR38" s="89"/>
      <c r="AS38" s="89"/>
      <c r="AT38" s="89"/>
      <c r="AU38" s="89"/>
      <c r="AV38" s="89"/>
      <c r="AW38" s="89"/>
      <c r="AX38" s="89"/>
    </row>
    <row r="39" spans="1:50" s="89" customFormat="1" ht="15" customHeight="1" x14ac:dyDescent="0.25">
      <c r="A39" s="87" t="s">
        <v>208</v>
      </c>
      <c r="B39" s="91" t="s">
        <v>212</v>
      </c>
      <c r="C39" s="99" t="s">
        <v>1134</v>
      </c>
      <c r="D39" s="90" t="s">
        <v>121</v>
      </c>
      <c r="E39" s="109" t="s">
        <v>498</v>
      </c>
      <c r="F39" s="104" t="s">
        <v>208</v>
      </c>
      <c r="G39" s="91" t="s">
        <v>212</v>
      </c>
      <c r="H39" s="99" t="s">
        <v>1499</v>
      </c>
      <c r="I39" s="91" t="s">
        <v>39</v>
      </c>
      <c r="J39" s="91" t="s">
        <v>40</v>
      </c>
      <c r="K39" s="99" t="s">
        <v>268</v>
      </c>
      <c r="L39" s="114" t="s">
        <v>152</v>
      </c>
      <c r="M39" s="91" t="s">
        <v>131</v>
      </c>
      <c r="N39" s="90" t="s">
        <v>663</v>
      </c>
      <c r="O39" s="107" t="s">
        <v>624</v>
      </c>
      <c r="P39" s="91" t="s">
        <v>590</v>
      </c>
      <c r="Q39" s="98" t="s">
        <v>121</v>
      </c>
      <c r="R39" s="106">
        <v>41577</v>
      </c>
      <c r="S39" s="108" t="s">
        <v>677</v>
      </c>
      <c r="T39" s="115" t="s">
        <v>603</v>
      </c>
      <c r="U39" s="115" t="s">
        <v>2615</v>
      </c>
      <c r="V39" s="169" t="s">
        <v>605</v>
      </c>
      <c r="W39" s="98" t="s">
        <v>2242</v>
      </c>
      <c r="X39" s="109" t="s">
        <v>1086</v>
      </c>
      <c r="Y39" s="215">
        <v>42354</v>
      </c>
      <c r="Z39" s="210">
        <v>1</v>
      </c>
      <c r="AA39" s="211">
        <v>1</v>
      </c>
      <c r="AB39" s="211">
        <v>1</v>
      </c>
      <c r="AC39" s="212">
        <v>1</v>
      </c>
      <c r="AD39" s="212">
        <v>1</v>
      </c>
      <c r="AE39" s="212">
        <v>1</v>
      </c>
      <c r="AF39" s="334">
        <f t="shared" si="1"/>
        <v>0.1</v>
      </c>
      <c r="AG39" s="212" t="s">
        <v>599</v>
      </c>
      <c r="AH39" s="212" t="s">
        <v>599</v>
      </c>
      <c r="AI39" s="212" t="s">
        <v>2616</v>
      </c>
      <c r="AJ39" s="212" t="s">
        <v>2478</v>
      </c>
      <c r="AK39" s="212"/>
      <c r="AL39" s="212"/>
      <c r="AM39" s="212"/>
      <c r="AN39" s="212"/>
      <c r="AO39" s="238" t="s">
        <v>3010</v>
      </c>
    </row>
    <row r="40" spans="1:50" s="89" customFormat="1" ht="15" customHeight="1" x14ac:dyDescent="0.25">
      <c r="A40" s="87" t="s">
        <v>208</v>
      </c>
      <c r="B40" s="91" t="s">
        <v>213</v>
      </c>
      <c r="C40" s="99" t="s">
        <v>1143</v>
      </c>
      <c r="D40" s="90" t="s">
        <v>121</v>
      </c>
      <c r="E40" s="109" t="s">
        <v>498</v>
      </c>
      <c r="F40" s="104" t="s">
        <v>208</v>
      </c>
      <c r="G40" s="91" t="s">
        <v>213</v>
      </c>
      <c r="H40" s="99" t="s">
        <v>1490</v>
      </c>
      <c r="I40" s="91" t="s">
        <v>49</v>
      </c>
      <c r="J40" s="91" t="s">
        <v>50</v>
      </c>
      <c r="K40" s="91" t="s">
        <v>267</v>
      </c>
      <c r="L40" s="114" t="s">
        <v>164</v>
      </c>
      <c r="M40" s="91" t="s">
        <v>131</v>
      </c>
      <c r="N40" s="90" t="s">
        <v>664</v>
      </c>
      <c r="O40" s="91" t="s">
        <v>626</v>
      </c>
      <c r="P40" s="91" t="s">
        <v>590</v>
      </c>
      <c r="Q40" s="98" t="s">
        <v>121</v>
      </c>
      <c r="R40" s="106">
        <v>41470</v>
      </c>
      <c r="S40" s="108" t="s">
        <v>677</v>
      </c>
      <c r="T40" s="115" t="s">
        <v>603</v>
      </c>
      <c r="U40" s="115" t="s">
        <v>2618</v>
      </c>
      <c r="V40" s="169" t="s">
        <v>605</v>
      </c>
      <c r="W40" s="98" t="s">
        <v>2242</v>
      </c>
      <c r="X40" s="109" t="s">
        <v>1086</v>
      </c>
      <c r="Y40" s="215">
        <v>42354</v>
      </c>
      <c r="Z40" s="211">
        <v>1</v>
      </c>
      <c r="AA40" s="211">
        <v>1</v>
      </c>
      <c r="AB40" s="211">
        <v>1</v>
      </c>
      <c r="AC40" s="212">
        <v>1</v>
      </c>
      <c r="AD40" s="212">
        <v>1</v>
      </c>
      <c r="AE40" s="212">
        <v>1</v>
      </c>
      <c r="AF40" s="334">
        <f t="shared" si="1"/>
        <v>0.1</v>
      </c>
      <c r="AG40" s="212" t="s">
        <v>2619</v>
      </c>
      <c r="AH40" s="212"/>
      <c r="AI40" s="212" t="s">
        <v>2620</v>
      </c>
      <c r="AJ40" s="212" t="s">
        <v>2478</v>
      </c>
      <c r="AK40" s="212"/>
      <c r="AL40" s="212"/>
      <c r="AM40" s="212"/>
      <c r="AN40" s="212"/>
      <c r="AO40" s="238" t="s">
        <v>3010</v>
      </c>
    </row>
    <row r="41" spans="1:50" s="89" customFormat="1" ht="15" customHeight="1" x14ac:dyDescent="0.25">
      <c r="A41" s="100" t="s">
        <v>718</v>
      </c>
      <c r="B41" s="99"/>
      <c r="C41" s="99" t="s">
        <v>1099</v>
      </c>
      <c r="D41" s="90" t="s">
        <v>121</v>
      </c>
      <c r="E41" s="109" t="s">
        <v>1536</v>
      </c>
      <c r="F41" s="99" t="s">
        <v>718</v>
      </c>
      <c r="G41" s="99" t="s">
        <v>719</v>
      </c>
      <c r="H41" s="99" t="s">
        <v>1481</v>
      </c>
      <c r="I41" s="99" t="s">
        <v>733</v>
      </c>
      <c r="J41" s="90" t="s">
        <v>738</v>
      </c>
      <c r="K41" s="99" t="s">
        <v>268</v>
      </c>
      <c r="L41" s="112" t="s">
        <v>743</v>
      </c>
      <c r="M41" s="99" t="s">
        <v>744</v>
      </c>
      <c r="N41" s="99">
        <v>2007</v>
      </c>
      <c r="O41" s="90" t="s">
        <v>754</v>
      </c>
      <c r="P41" s="91" t="s">
        <v>590</v>
      </c>
      <c r="Q41" s="98" t="s">
        <v>121</v>
      </c>
      <c r="R41" s="98">
        <v>2007</v>
      </c>
      <c r="S41" s="108" t="s">
        <v>749</v>
      </c>
      <c r="T41" s="115" t="s">
        <v>603</v>
      </c>
      <c r="U41" s="115" t="s">
        <v>2725</v>
      </c>
      <c r="V41" s="103">
        <v>41781</v>
      </c>
      <c r="W41" s="98" t="s">
        <v>2242</v>
      </c>
      <c r="X41" s="109" t="s">
        <v>1086</v>
      </c>
      <c r="Y41" s="215">
        <v>42354</v>
      </c>
      <c r="Z41" s="211">
        <v>1</v>
      </c>
      <c r="AA41" s="211">
        <v>1</v>
      </c>
      <c r="AB41" s="211">
        <v>1</v>
      </c>
      <c r="AC41" s="212">
        <v>1</v>
      </c>
      <c r="AD41" s="212">
        <v>1</v>
      </c>
      <c r="AE41" s="212">
        <v>1</v>
      </c>
      <c r="AF41" s="334">
        <f t="shared" si="1"/>
        <v>0.1</v>
      </c>
      <c r="AG41" s="212" t="s">
        <v>599</v>
      </c>
      <c r="AH41" s="212" t="s">
        <v>599</v>
      </c>
      <c r="AI41" s="212" t="s">
        <v>599</v>
      </c>
      <c r="AJ41" s="212" t="s">
        <v>2726</v>
      </c>
      <c r="AK41" s="212"/>
      <c r="AL41" s="212"/>
      <c r="AM41" s="212"/>
      <c r="AN41" s="212"/>
      <c r="AO41" s="238" t="s">
        <v>3010</v>
      </c>
    </row>
    <row r="42" spans="1:50" s="227" customFormat="1" ht="15" customHeight="1" x14ac:dyDescent="0.25">
      <c r="A42" s="87" t="s">
        <v>208</v>
      </c>
      <c r="B42" s="91" t="s">
        <v>213</v>
      </c>
      <c r="C42" s="99" t="s">
        <v>1151</v>
      </c>
      <c r="D42" s="90" t="s">
        <v>121</v>
      </c>
      <c r="E42" s="109" t="s">
        <v>498</v>
      </c>
      <c r="F42" s="104" t="s">
        <v>208</v>
      </c>
      <c r="G42" s="91" t="s">
        <v>213</v>
      </c>
      <c r="H42" s="99" t="s">
        <v>1490</v>
      </c>
      <c r="I42" s="91" t="s">
        <v>64</v>
      </c>
      <c r="J42" s="91" t="s">
        <v>65</v>
      </c>
      <c r="K42" s="99" t="s">
        <v>287</v>
      </c>
      <c r="L42" s="114" t="s">
        <v>172</v>
      </c>
      <c r="M42" s="91" t="s">
        <v>131</v>
      </c>
      <c r="N42" s="90" t="s">
        <v>664</v>
      </c>
      <c r="O42" s="91" t="s">
        <v>626</v>
      </c>
      <c r="P42" s="91" t="s">
        <v>590</v>
      </c>
      <c r="Q42" s="98" t="s">
        <v>121</v>
      </c>
      <c r="R42" s="106">
        <v>41470</v>
      </c>
      <c r="S42" s="108" t="s">
        <v>677</v>
      </c>
      <c r="T42" s="115" t="s">
        <v>603</v>
      </c>
      <c r="U42" s="115" t="s">
        <v>2663</v>
      </c>
      <c r="V42" s="169" t="s">
        <v>605</v>
      </c>
      <c r="W42" s="98" t="s">
        <v>2242</v>
      </c>
      <c r="X42" s="109" t="s">
        <v>1086</v>
      </c>
      <c r="Y42" s="215">
        <v>42354</v>
      </c>
      <c r="Z42" s="211">
        <v>1</v>
      </c>
      <c r="AA42" s="211">
        <v>1</v>
      </c>
      <c r="AB42" s="211">
        <v>1</v>
      </c>
      <c r="AC42" s="212">
        <v>1</v>
      </c>
      <c r="AD42" s="212">
        <v>1</v>
      </c>
      <c r="AE42" s="212">
        <v>1</v>
      </c>
      <c r="AF42" s="334">
        <f t="shared" si="1"/>
        <v>0.1</v>
      </c>
      <c r="AG42" s="212" t="s">
        <v>2619</v>
      </c>
      <c r="AH42" s="212"/>
      <c r="AI42" s="212" t="s">
        <v>2620</v>
      </c>
      <c r="AJ42" s="212" t="s">
        <v>2478</v>
      </c>
      <c r="AK42" s="212"/>
      <c r="AL42" s="212"/>
      <c r="AM42" s="212"/>
      <c r="AN42" s="212"/>
      <c r="AO42" s="238" t="s">
        <v>3010</v>
      </c>
      <c r="AP42" s="89"/>
      <c r="AQ42" s="89"/>
      <c r="AR42" s="89"/>
      <c r="AS42" s="89"/>
      <c r="AT42" s="89"/>
      <c r="AU42" s="89"/>
      <c r="AV42" s="89"/>
      <c r="AW42" s="89"/>
      <c r="AX42" s="89"/>
    </row>
    <row r="43" spans="1:50" s="89" customFormat="1" ht="15" customHeight="1" x14ac:dyDescent="0.25">
      <c r="A43" s="87" t="s">
        <v>208</v>
      </c>
      <c r="B43" s="91" t="s">
        <v>213</v>
      </c>
      <c r="C43" s="99" t="s">
        <v>1152</v>
      </c>
      <c r="D43" s="90" t="s">
        <v>121</v>
      </c>
      <c r="E43" s="109" t="s">
        <v>498</v>
      </c>
      <c r="F43" s="104" t="s">
        <v>208</v>
      </c>
      <c r="G43" s="91" t="s">
        <v>213</v>
      </c>
      <c r="H43" s="99" t="s">
        <v>1490</v>
      </c>
      <c r="I43" s="91" t="s">
        <v>66</v>
      </c>
      <c r="J43" s="91" t="s">
        <v>67</v>
      </c>
      <c r="K43" s="91" t="s">
        <v>269</v>
      </c>
      <c r="L43" s="114" t="s">
        <v>173</v>
      </c>
      <c r="M43" s="91" t="s">
        <v>131</v>
      </c>
      <c r="N43" s="90" t="s">
        <v>664</v>
      </c>
      <c r="O43" s="91" t="s">
        <v>626</v>
      </c>
      <c r="P43" s="91" t="s">
        <v>590</v>
      </c>
      <c r="Q43" s="98" t="s">
        <v>121</v>
      </c>
      <c r="R43" s="106">
        <v>41353</v>
      </c>
      <c r="S43" s="106" t="s">
        <v>677</v>
      </c>
      <c r="T43" s="115" t="s">
        <v>603</v>
      </c>
      <c r="U43" s="115" t="s">
        <v>2664</v>
      </c>
      <c r="V43" s="108" t="s">
        <v>605</v>
      </c>
      <c r="W43" s="98" t="s">
        <v>2242</v>
      </c>
      <c r="X43" s="109" t="s">
        <v>1086</v>
      </c>
      <c r="Y43" s="215">
        <v>42354</v>
      </c>
      <c r="Z43" s="211">
        <v>1</v>
      </c>
      <c r="AA43" s="211">
        <v>1</v>
      </c>
      <c r="AB43" s="211">
        <v>1</v>
      </c>
      <c r="AC43" s="212">
        <v>1</v>
      </c>
      <c r="AD43" s="212">
        <v>1</v>
      </c>
      <c r="AE43" s="212">
        <v>1</v>
      </c>
      <c r="AF43" s="334">
        <f t="shared" si="1"/>
        <v>0.1</v>
      </c>
      <c r="AG43" s="212" t="s">
        <v>2619</v>
      </c>
      <c r="AH43" s="212"/>
      <c r="AI43" s="212" t="s">
        <v>2620</v>
      </c>
      <c r="AJ43" s="212" t="s">
        <v>2478</v>
      </c>
      <c r="AK43" s="212"/>
      <c r="AL43" s="212"/>
      <c r="AM43" s="212"/>
      <c r="AN43" s="212"/>
      <c r="AO43" s="238" t="s">
        <v>3010</v>
      </c>
    </row>
    <row r="44" spans="1:50" s="227" customFormat="1" ht="15" customHeight="1" x14ac:dyDescent="0.25">
      <c r="A44" s="87" t="s">
        <v>208</v>
      </c>
      <c r="B44" s="90" t="s">
        <v>209</v>
      </c>
      <c r="C44" s="99" t="s">
        <v>1100</v>
      </c>
      <c r="D44" s="90" t="s">
        <v>121</v>
      </c>
      <c r="E44" s="109" t="s">
        <v>498</v>
      </c>
      <c r="F44" s="104" t="s">
        <v>208</v>
      </c>
      <c r="G44" s="104" t="s">
        <v>723</v>
      </c>
      <c r="H44" s="99" t="s">
        <v>1488</v>
      </c>
      <c r="I44" s="91" t="s">
        <v>0</v>
      </c>
      <c r="J44" s="91" t="s">
        <v>119</v>
      </c>
      <c r="K44" s="91" t="s">
        <v>267</v>
      </c>
      <c r="L44" s="114" t="s">
        <v>123</v>
      </c>
      <c r="M44" s="91" t="s">
        <v>122</v>
      </c>
      <c r="N44" s="105" t="s">
        <v>612</v>
      </c>
      <c r="O44" s="91" t="s">
        <v>607</v>
      </c>
      <c r="P44" s="91" t="s">
        <v>590</v>
      </c>
      <c r="Q44" s="98" t="s">
        <v>121</v>
      </c>
      <c r="R44" s="106">
        <v>41499</v>
      </c>
      <c r="S44" s="108" t="s">
        <v>677</v>
      </c>
      <c r="T44" s="115" t="s">
        <v>603</v>
      </c>
      <c r="U44" s="115" t="s">
        <v>2439</v>
      </c>
      <c r="V44" s="108" t="s">
        <v>605</v>
      </c>
      <c r="W44" s="98" t="s">
        <v>2242</v>
      </c>
      <c r="X44" s="109" t="s">
        <v>1086</v>
      </c>
      <c r="Y44" s="215">
        <v>42352</v>
      </c>
      <c r="Z44" s="211">
        <v>1</v>
      </c>
      <c r="AA44" s="211">
        <v>1</v>
      </c>
      <c r="AB44" s="211">
        <v>1</v>
      </c>
      <c r="AC44" s="212">
        <v>1</v>
      </c>
      <c r="AD44" s="212">
        <v>1</v>
      </c>
      <c r="AE44" s="212">
        <v>1</v>
      </c>
      <c r="AF44" s="334">
        <f t="shared" si="1"/>
        <v>0.1</v>
      </c>
      <c r="AG44" s="212" t="s">
        <v>599</v>
      </c>
      <c r="AH44" s="212" t="s">
        <v>599</v>
      </c>
      <c r="AI44" s="212" t="s">
        <v>2435</v>
      </c>
      <c r="AJ44" s="212" t="s">
        <v>2436</v>
      </c>
      <c r="AK44" s="212"/>
      <c r="AL44" s="212"/>
      <c r="AM44" s="212"/>
      <c r="AN44" s="212"/>
      <c r="AO44" s="238" t="s">
        <v>3010</v>
      </c>
      <c r="AP44" s="89"/>
      <c r="AQ44" s="89"/>
      <c r="AR44" s="89"/>
      <c r="AS44" s="89"/>
      <c r="AT44" s="89"/>
      <c r="AU44" s="89"/>
      <c r="AV44" s="89"/>
      <c r="AW44" s="89"/>
      <c r="AX44" s="89"/>
    </row>
    <row r="45" spans="1:50" s="227" customFormat="1" ht="15" customHeight="1" x14ac:dyDescent="0.25">
      <c r="A45" s="87" t="s">
        <v>208</v>
      </c>
      <c r="B45" s="90" t="s">
        <v>209</v>
      </c>
      <c r="C45" s="99" t="s">
        <v>1101</v>
      </c>
      <c r="D45" s="90" t="s">
        <v>121</v>
      </c>
      <c r="E45" s="109" t="s">
        <v>498</v>
      </c>
      <c r="F45" s="104" t="s">
        <v>208</v>
      </c>
      <c r="G45" s="104" t="s">
        <v>723</v>
      </c>
      <c r="H45" s="99" t="s">
        <v>1488</v>
      </c>
      <c r="I45" s="86" t="s">
        <v>2437</v>
      </c>
      <c r="J45" s="91" t="s">
        <v>2</v>
      </c>
      <c r="K45" s="91" t="s">
        <v>267</v>
      </c>
      <c r="L45" s="114" t="s">
        <v>125</v>
      </c>
      <c r="M45" s="91" t="s">
        <v>124</v>
      </c>
      <c r="N45" s="90" t="s">
        <v>656</v>
      </c>
      <c r="O45" s="91" t="s">
        <v>608</v>
      </c>
      <c r="P45" s="91" t="s">
        <v>590</v>
      </c>
      <c r="Q45" s="98" t="s">
        <v>121</v>
      </c>
      <c r="R45" s="106">
        <v>41610</v>
      </c>
      <c r="S45" s="106" t="s">
        <v>677</v>
      </c>
      <c r="T45" s="115" t="s">
        <v>603</v>
      </c>
      <c r="U45" s="115" t="s">
        <v>2441</v>
      </c>
      <c r="V45" s="169" t="s">
        <v>605</v>
      </c>
      <c r="W45" s="98" t="s">
        <v>2242</v>
      </c>
      <c r="X45" s="109" t="s">
        <v>1086</v>
      </c>
      <c r="Y45" s="215">
        <v>42352</v>
      </c>
      <c r="Z45" s="211">
        <v>1</v>
      </c>
      <c r="AA45" s="211">
        <v>1</v>
      </c>
      <c r="AB45" s="211">
        <v>1</v>
      </c>
      <c r="AC45" s="212">
        <v>1</v>
      </c>
      <c r="AD45" s="212">
        <v>1</v>
      </c>
      <c r="AE45" s="212">
        <v>1</v>
      </c>
      <c r="AF45" s="334">
        <f t="shared" si="1"/>
        <v>0.1</v>
      </c>
      <c r="AG45" s="212" t="s">
        <v>599</v>
      </c>
      <c r="AH45" s="212" t="s">
        <v>599</v>
      </c>
      <c r="AI45" s="212" t="s">
        <v>2432</v>
      </c>
      <c r="AJ45" s="212" t="s">
        <v>2443</v>
      </c>
      <c r="AK45" s="212" t="s">
        <v>2438</v>
      </c>
      <c r="AL45" s="212"/>
      <c r="AM45" s="212"/>
      <c r="AN45" s="212"/>
      <c r="AO45" s="238" t="s">
        <v>3010</v>
      </c>
      <c r="AP45" s="89"/>
      <c r="AQ45" s="89"/>
      <c r="AR45" s="89"/>
      <c r="AS45" s="89"/>
      <c r="AT45" s="89"/>
      <c r="AU45" s="89"/>
      <c r="AV45" s="89"/>
      <c r="AW45" s="89"/>
      <c r="AX45" s="89"/>
    </row>
    <row r="46" spans="1:50" s="89" customFormat="1" ht="15" customHeight="1" x14ac:dyDescent="0.25">
      <c r="A46" s="87" t="s">
        <v>214</v>
      </c>
      <c r="B46" s="91" t="s">
        <v>219</v>
      </c>
      <c r="C46" s="99" t="s">
        <v>1167</v>
      </c>
      <c r="D46" s="90" t="s">
        <v>121</v>
      </c>
      <c r="E46" s="109" t="s">
        <v>1540</v>
      </c>
      <c r="F46" s="104" t="s">
        <v>214</v>
      </c>
      <c r="G46" s="91" t="s">
        <v>219</v>
      </c>
      <c r="H46" s="99" t="s">
        <v>1485</v>
      </c>
      <c r="I46" s="91" t="s">
        <v>92</v>
      </c>
      <c r="J46" s="91" t="s">
        <v>93</v>
      </c>
      <c r="K46" s="99" t="s">
        <v>268</v>
      </c>
      <c r="L46" s="114" t="s">
        <v>188</v>
      </c>
      <c r="M46" s="91" t="s">
        <v>189</v>
      </c>
      <c r="N46" s="90" t="s">
        <v>666</v>
      </c>
      <c r="O46" s="107" t="s">
        <v>645</v>
      </c>
      <c r="P46" s="91" t="s">
        <v>590</v>
      </c>
      <c r="Q46" s="98" t="s">
        <v>121</v>
      </c>
      <c r="R46" s="106">
        <v>41379</v>
      </c>
      <c r="S46" s="108" t="s">
        <v>677</v>
      </c>
      <c r="T46" s="115" t="s">
        <v>603</v>
      </c>
      <c r="U46" s="115" t="s">
        <v>2687</v>
      </c>
      <c r="V46" s="169" t="s">
        <v>605</v>
      </c>
      <c r="W46" s="98" t="s">
        <v>2242</v>
      </c>
      <c r="X46" s="109" t="s">
        <v>1086</v>
      </c>
      <c r="Y46" s="215">
        <v>42354</v>
      </c>
      <c r="Z46" s="211">
        <v>1</v>
      </c>
      <c r="AA46" s="211">
        <v>1</v>
      </c>
      <c r="AB46" s="211">
        <v>1</v>
      </c>
      <c r="AC46" s="212">
        <v>1</v>
      </c>
      <c r="AD46" s="212">
        <v>1</v>
      </c>
      <c r="AE46" s="212">
        <v>1</v>
      </c>
      <c r="AF46" s="334">
        <f t="shared" si="1"/>
        <v>0.1</v>
      </c>
      <c r="AG46" s="212" t="s">
        <v>2667</v>
      </c>
      <c r="AH46" s="212" t="s">
        <v>599</v>
      </c>
      <c r="AI46" s="212" t="s">
        <v>2477</v>
      </c>
      <c r="AJ46" s="212" t="s">
        <v>2478</v>
      </c>
      <c r="AK46" s="212"/>
      <c r="AL46" s="212"/>
      <c r="AM46" s="212"/>
      <c r="AN46" s="212"/>
      <c r="AO46" s="238" t="s">
        <v>3010</v>
      </c>
    </row>
    <row r="47" spans="1:50" s="227" customFormat="1" ht="15" customHeight="1" x14ac:dyDescent="0.25">
      <c r="A47" s="86" t="s">
        <v>220</v>
      </c>
      <c r="B47" s="91"/>
      <c r="C47" s="99" t="s">
        <v>1170</v>
      </c>
      <c r="D47" s="90" t="s">
        <v>121</v>
      </c>
      <c r="E47" s="109" t="s">
        <v>498</v>
      </c>
      <c r="F47" s="86" t="s">
        <v>759</v>
      </c>
      <c r="G47" s="116" t="s">
        <v>760</v>
      </c>
      <c r="H47" s="99" t="s">
        <v>1492</v>
      </c>
      <c r="I47" s="91" t="s">
        <v>98</v>
      </c>
      <c r="J47" s="91" t="s">
        <v>99</v>
      </c>
      <c r="K47" s="91" t="s">
        <v>267</v>
      </c>
      <c r="L47" s="114" t="s">
        <v>193</v>
      </c>
      <c r="M47" s="91" t="s">
        <v>131</v>
      </c>
      <c r="N47" s="90"/>
      <c r="O47" s="91" t="s">
        <v>647</v>
      </c>
      <c r="P47" s="91" t="s">
        <v>590</v>
      </c>
      <c r="Q47" s="98" t="s">
        <v>121</v>
      </c>
      <c r="R47" s="106">
        <v>40666</v>
      </c>
      <c r="S47" s="106" t="s">
        <v>677</v>
      </c>
      <c r="T47" s="115" t="s">
        <v>603</v>
      </c>
      <c r="U47" s="115" t="s">
        <v>2691</v>
      </c>
      <c r="V47" s="108" t="s">
        <v>605</v>
      </c>
      <c r="W47" s="98" t="s">
        <v>2242</v>
      </c>
      <c r="X47" s="109" t="s">
        <v>1086</v>
      </c>
      <c r="Y47" s="215">
        <v>42354</v>
      </c>
      <c r="Z47" s="211">
        <v>1</v>
      </c>
      <c r="AA47" s="211">
        <v>1</v>
      </c>
      <c r="AB47" s="211">
        <v>1</v>
      </c>
      <c r="AC47" s="212">
        <v>1</v>
      </c>
      <c r="AD47" s="212">
        <v>1</v>
      </c>
      <c r="AE47" s="212">
        <v>1</v>
      </c>
      <c r="AF47" s="334">
        <f t="shared" si="1"/>
        <v>0.1</v>
      </c>
      <c r="AG47" s="212" t="s">
        <v>599</v>
      </c>
      <c r="AH47" s="212" t="s">
        <v>599</v>
      </c>
      <c r="AI47" s="212" t="s">
        <v>2451</v>
      </c>
      <c r="AJ47" s="212" t="s">
        <v>2692</v>
      </c>
      <c r="AK47" s="212"/>
      <c r="AL47" s="212"/>
      <c r="AM47" s="212"/>
      <c r="AN47" s="212"/>
      <c r="AO47" s="238" t="s">
        <v>3010</v>
      </c>
      <c r="AP47" s="89"/>
      <c r="AQ47" s="89"/>
      <c r="AR47" s="89"/>
      <c r="AS47" s="89"/>
      <c r="AT47" s="89"/>
      <c r="AU47" s="89"/>
      <c r="AV47" s="89"/>
      <c r="AW47" s="89"/>
      <c r="AX47" s="89"/>
    </row>
    <row r="48" spans="1:50" s="227" customFormat="1" ht="15" customHeight="1" x14ac:dyDescent="0.25">
      <c r="A48" s="86" t="s">
        <v>220</v>
      </c>
      <c r="B48" s="91"/>
      <c r="C48" s="99" t="s">
        <v>1171</v>
      </c>
      <c r="D48" s="90" t="s">
        <v>121</v>
      </c>
      <c r="E48" s="109" t="s">
        <v>498</v>
      </c>
      <c r="F48" s="86" t="s">
        <v>759</v>
      </c>
      <c r="G48" s="116" t="s">
        <v>760</v>
      </c>
      <c r="H48" s="99" t="s">
        <v>1492</v>
      </c>
      <c r="I48" s="91" t="s">
        <v>100</v>
      </c>
      <c r="J48" s="91" t="s">
        <v>101</v>
      </c>
      <c r="K48" s="240" t="s">
        <v>268</v>
      </c>
      <c r="L48" s="114" t="s">
        <v>194</v>
      </c>
      <c r="M48" s="91" t="s">
        <v>131</v>
      </c>
      <c r="N48" s="170" t="s">
        <v>667</v>
      </c>
      <c r="O48" s="91" t="s">
        <v>648</v>
      </c>
      <c r="P48" s="91" t="s">
        <v>590</v>
      </c>
      <c r="Q48" s="98" t="s">
        <v>121</v>
      </c>
      <c r="R48" s="172" t="s">
        <v>670</v>
      </c>
      <c r="S48" s="108" t="s">
        <v>677</v>
      </c>
      <c r="T48" s="115" t="s">
        <v>603</v>
      </c>
      <c r="U48" s="115" t="s">
        <v>2693</v>
      </c>
      <c r="V48" s="169" t="s">
        <v>605</v>
      </c>
      <c r="W48" s="98" t="s">
        <v>2242</v>
      </c>
      <c r="X48" s="109" t="s">
        <v>1086</v>
      </c>
      <c r="Y48" s="215">
        <v>42354</v>
      </c>
      <c r="Z48" s="211">
        <v>1</v>
      </c>
      <c r="AA48" s="211">
        <v>1</v>
      </c>
      <c r="AB48" s="211">
        <v>1</v>
      </c>
      <c r="AC48" s="212">
        <v>1</v>
      </c>
      <c r="AD48" s="212">
        <v>1</v>
      </c>
      <c r="AE48" s="212">
        <v>1</v>
      </c>
      <c r="AF48" s="334">
        <f t="shared" si="1"/>
        <v>0.1</v>
      </c>
      <c r="AG48" s="254" t="s">
        <v>2890</v>
      </c>
      <c r="AH48" s="212" t="s">
        <v>599</v>
      </c>
      <c r="AI48" s="212" t="s">
        <v>599</v>
      </c>
      <c r="AJ48" s="212" t="s">
        <v>2452</v>
      </c>
      <c r="AK48" s="212"/>
      <c r="AL48" s="212" t="s">
        <v>3015</v>
      </c>
      <c r="AM48" s="212"/>
      <c r="AN48" s="212"/>
      <c r="AO48" s="238" t="s">
        <v>3010</v>
      </c>
      <c r="AP48" s="89"/>
      <c r="AQ48" s="89"/>
      <c r="AR48" s="89"/>
      <c r="AS48" s="89"/>
      <c r="AT48" s="89"/>
      <c r="AU48" s="89"/>
      <c r="AV48" s="89"/>
      <c r="AW48" s="89"/>
      <c r="AX48" s="89"/>
    </row>
    <row r="49" spans="1:50" s="89" customFormat="1" ht="15" customHeight="1" x14ac:dyDescent="0.25">
      <c r="A49" s="87" t="s">
        <v>208</v>
      </c>
      <c r="B49" s="90" t="s">
        <v>209</v>
      </c>
      <c r="C49" s="99" t="s">
        <v>1102</v>
      </c>
      <c r="D49" s="90" t="s">
        <v>121</v>
      </c>
      <c r="E49" s="109" t="s">
        <v>498</v>
      </c>
      <c r="F49" s="104" t="s">
        <v>208</v>
      </c>
      <c r="G49" s="104" t="s">
        <v>723</v>
      </c>
      <c r="H49" s="99" t="s">
        <v>1488</v>
      </c>
      <c r="I49" s="91" t="s">
        <v>3</v>
      </c>
      <c r="J49" s="91" t="s">
        <v>120</v>
      </c>
      <c r="K49" s="99" t="s">
        <v>268</v>
      </c>
      <c r="L49" s="114" t="s">
        <v>126</v>
      </c>
      <c r="M49" s="91" t="s">
        <v>124</v>
      </c>
      <c r="N49" s="105">
        <v>40406</v>
      </c>
      <c r="O49" s="91" t="s">
        <v>609</v>
      </c>
      <c r="P49" s="91" t="s">
        <v>590</v>
      </c>
      <c r="Q49" s="98" t="s">
        <v>121</v>
      </c>
      <c r="R49" s="169">
        <v>20121022</v>
      </c>
      <c r="S49" s="108" t="s">
        <v>677</v>
      </c>
      <c r="T49" s="115" t="s">
        <v>603</v>
      </c>
      <c r="U49" s="115" t="s">
        <v>2442</v>
      </c>
      <c r="V49" s="108" t="s">
        <v>605</v>
      </c>
      <c r="W49" s="98" t="s">
        <v>2242</v>
      </c>
      <c r="X49" s="109" t="s">
        <v>1086</v>
      </c>
      <c r="Y49" s="215">
        <v>42352</v>
      </c>
      <c r="Z49" s="211">
        <v>1</v>
      </c>
      <c r="AA49" s="211">
        <v>1</v>
      </c>
      <c r="AB49" s="211">
        <v>1</v>
      </c>
      <c r="AC49" s="212">
        <v>1</v>
      </c>
      <c r="AD49" s="212">
        <v>1</v>
      </c>
      <c r="AE49" s="212">
        <v>1</v>
      </c>
      <c r="AF49" s="334">
        <f t="shared" si="1"/>
        <v>0.1</v>
      </c>
      <c r="AG49" s="212" t="s">
        <v>599</v>
      </c>
      <c r="AH49" s="212" t="s">
        <v>599</v>
      </c>
      <c r="AI49" s="212" t="s">
        <v>2432</v>
      </c>
      <c r="AJ49" s="212" t="s">
        <v>2444</v>
      </c>
      <c r="AK49" s="212"/>
      <c r="AL49" s="212"/>
      <c r="AM49" s="212"/>
      <c r="AN49" s="212"/>
      <c r="AO49" s="238" t="s">
        <v>3010</v>
      </c>
    </row>
    <row r="50" spans="1:50" s="89" customFormat="1" ht="15" customHeight="1" x14ac:dyDescent="0.25">
      <c r="A50" s="86" t="s">
        <v>220</v>
      </c>
      <c r="B50" s="91"/>
      <c r="C50" s="99" t="s">
        <v>1174</v>
      </c>
      <c r="D50" s="90" t="s">
        <v>121</v>
      </c>
      <c r="E50" s="109" t="s">
        <v>498</v>
      </c>
      <c r="F50" s="86" t="s">
        <v>759</v>
      </c>
      <c r="G50" s="131" t="s">
        <v>758</v>
      </c>
      <c r="H50" s="99" t="s">
        <v>1491</v>
      </c>
      <c r="I50" s="91" t="s">
        <v>106</v>
      </c>
      <c r="J50" s="91" t="s">
        <v>1917</v>
      </c>
      <c r="K50" s="99" t="s">
        <v>287</v>
      </c>
      <c r="L50" s="114" t="s">
        <v>197</v>
      </c>
      <c r="M50" s="91" t="s">
        <v>198</v>
      </c>
      <c r="N50" s="90"/>
      <c r="O50" s="91" t="s">
        <v>635</v>
      </c>
      <c r="P50" s="91" t="s">
        <v>590</v>
      </c>
      <c r="Q50" s="98" t="s">
        <v>121</v>
      </c>
      <c r="R50" s="106">
        <v>40676</v>
      </c>
      <c r="S50" s="106" t="s">
        <v>677</v>
      </c>
      <c r="T50" s="115" t="s">
        <v>603</v>
      </c>
      <c r="U50" s="115" t="s">
        <v>2699</v>
      </c>
      <c r="V50" s="108" t="s">
        <v>605</v>
      </c>
      <c r="W50" s="98" t="s">
        <v>2242</v>
      </c>
      <c r="X50" s="109" t="s">
        <v>1086</v>
      </c>
      <c r="Y50" s="215">
        <v>42354</v>
      </c>
      <c r="Z50" s="211">
        <v>1</v>
      </c>
      <c r="AA50" s="211">
        <v>1</v>
      </c>
      <c r="AB50" s="211">
        <v>1</v>
      </c>
      <c r="AC50" s="212">
        <v>1</v>
      </c>
      <c r="AD50" s="212">
        <v>1</v>
      </c>
      <c r="AE50" s="212">
        <v>1</v>
      </c>
      <c r="AF50" s="334">
        <f t="shared" si="1"/>
        <v>0.1</v>
      </c>
      <c r="AG50" s="212" t="s">
        <v>599</v>
      </c>
      <c r="AH50" s="212" t="s">
        <v>599</v>
      </c>
      <c r="AI50" s="212" t="s">
        <v>899</v>
      </c>
      <c r="AJ50" s="212" t="s">
        <v>899</v>
      </c>
      <c r="AK50" s="212"/>
      <c r="AL50" s="212"/>
      <c r="AM50" s="212"/>
      <c r="AN50" s="212"/>
      <c r="AO50" s="238" t="s">
        <v>3011</v>
      </c>
    </row>
    <row r="51" spans="1:50" s="227" customFormat="1" ht="15" customHeight="1" x14ac:dyDescent="0.25">
      <c r="A51" s="86" t="s">
        <v>221</v>
      </c>
      <c r="B51" s="91"/>
      <c r="C51" s="99" t="s">
        <v>1178</v>
      </c>
      <c r="D51" s="90" t="s">
        <v>121</v>
      </c>
      <c r="E51" s="109" t="s">
        <v>1509</v>
      </c>
      <c r="F51" s="91" t="s">
        <v>722</v>
      </c>
      <c r="G51" s="91" t="s">
        <v>722</v>
      </c>
      <c r="H51" s="99" t="s">
        <v>1498</v>
      </c>
      <c r="I51" s="91" t="s">
        <v>113</v>
      </c>
      <c r="J51" s="91" t="s">
        <v>114</v>
      </c>
      <c r="K51" s="99" t="s">
        <v>268</v>
      </c>
      <c r="L51" s="114" t="s">
        <v>202</v>
      </c>
      <c r="M51" s="91" t="s">
        <v>203</v>
      </c>
      <c r="N51" s="90">
        <v>2010</v>
      </c>
      <c r="O51" s="91" t="s">
        <v>654</v>
      </c>
      <c r="P51" s="91" t="s">
        <v>590</v>
      </c>
      <c r="Q51" s="98" t="s">
        <v>121</v>
      </c>
      <c r="R51" s="169">
        <v>2011</v>
      </c>
      <c r="S51" s="108" t="s">
        <v>677</v>
      </c>
      <c r="T51" s="115" t="s">
        <v>603</v>
      </c>
      <c r="U51" s="115" t="s">
        <v>2704</v>
      </c>
      <c r="V51" s="108" t="s">
        <v>605</v>
      </c>
      <c r="W51" s="98" t="s">
        <v>2242</v>
      </c>
      <c r="X51" s="109" t="s">
        <v>1086</v>
      </c>
      <c r="Y51" s="215">
        <v>42354</v>
      </c>
      <c r="Z51" s="211">
        <v>1</v>
      </c>
      <c r="AA51" s="211">
        <v>1</v>
      </c>
      <c r="AB51" s="211">
        <v>1</v>
      </c>
      <c r="AC51" s="212">
        <v>1</v>
      </c>
      <c r="AD51" s="212">
        <v>1</v>
      </c>
      <c r="AE51" s="212">
        <v>1</v>
      </c>
      <c r="AF51" s="334">
        <f t="shared" si="1"/>
        <v>0.1</v>
      </c>
      <c r="AG51" s="212" t="s">
        <v>2705</v>
      </c>
      <c r="AH51" s="212" t="s">
        <v>599</v>
      </c>
      <c r="AI51" s="212" t="s">
        <v>2706</v>
      </c>
      <c r="AJ51" s="212" t="s">
        <v>2668</v>
      </c>
      <c r="AK51" s="212"/>
      <c r="AL51" s="212"/>
      <c r="AM51" s="212"/>
      <c r="AN51" s="212"/>
      <c r="AO51" s="238" t="s">
        <v>3010</v>
      </c>
      <c r="AP51" s="89"/>
      <c r="AQ51" s="89"/>
      <c r="AR51" s="89"/>
      <c r="AS51" s="89"/>
      <c r="AT51" s="89"/>
      <c r="AU51" s="89"/>
      <c r="AV51" s="89"/>
      <c r="AW51" s="89"/>
      <c r="AX51" s="89"/>
    </row>
    <row r="52" spans="1:50" s="227" customFormat="1" ht="15" customHeight="1" x14ac:dyDescent="0.25">
      <c r="A52" s="86" t="s">
        <v>221</v>
      </c>
      <c r="B52" s="91"/>
      <c r="C52" s="99" t="s">
        <v>1179</v>
      </c>
      <c r="D52" s="90" t="s">
        <v>121</v>
      </c>
      <c r="E52" s="109" t="s">
        <v>498</v>
      </c>
      <c r="F52" s="91" t="s">
        <v>722</v>
      </c>
      <c r="G52" s="91" t="s">
        <v>722</v>
      </c>
      <c r="H52" s="99" t="s">
        <v>1498</v>
      </c>
      <c r="I52" s="91" t="s">
        <v>115</v>
      </c>
      <c r="J52" s="91" t="s">
        <v>116</v>
      </c>
      <c r="K52" s="99" t="s">
        <v>268</v>
      </c>
      <c r="L52" s="114" t="s">
        <v>204</v>
      </c>
      <c r="M52" s="91" t="s">
        <v>205</v>
      </c>
      <c r="N52" s="90">
        <v>2010</v>
      </c>
      <c r="O52" s="91" t="s">
        <v>654</v>
      </c>
      <c r="P52" s="91" t="s">
        <v>590</v>
      </c>
      <c r="Q52" s="98" t="s">
        <v>121</v>
      </c>
      <c r="R52" s="169">
        <v>2011</v>
      </c>
      <c r="S52" s="106" t="s">
        <v>677</v>
      </c>
      <c r="T52" s="115" t="s">
        <v>603</v>
      </c>
      <c r="U52" s="115" t="s">
        <v>2707</v>
      </c>
      <c r="V52" s="169" t="s">
        <v>605</v>
      </c>
      <c r="W52" s="98" t="s">
        <v>2242</v>
      </c>
      <c r="X52" s="109" t="s">
        <v>1086</v>
      </c>
      <c r="Y52" s="215">
        <v>42354</v>
      </c>
      <c r="Z52" s="211">
        <v>1</v>
      </c>
      <c r="AA52" s="211">
        <v>1</v>
      </c>
      <c r="AB52" s="211">
        <v>1</v>
      </c>
      <c r="AC52" s="212">
        <v>1</v>
      </c>
      <c r="AD52" s="212">
        <v>1</v>
      </c>
      <c r="AE52" s="212">
        <v>1</v>
      </c>
      <c r="AF52" s="334">
        <f t="shared" si="1"/>
        <v>0.1</v>
      </c>
      <c r="AG52" s="212" t="s">
        <v>2705</v>
      </c>
      <c r="AH52" s="212" t="s">
        <v>599</v>
      </c>
      <c r="AI52" s="212" t="s">
        <v>2706</v>
      </c>
      <c r="AJ52" s="212" t="s">
        <v>2668</v>
      </c>
      <c r="AK52" s="212"/>
      <c r="AL52" s="212"/>
      <c r="AM52" s="212"/>
      <c r="AN52" s="212"/>
      <c r="AO52" s="238" t="s">
        <v>3010</v>
      </c>
      <c r="AP52" s="89"/>
      <c r="AQ52" s="89"/>
      <c r="AR52" s="89"/>
      <c r="AS52" s="89"/>
      <c r="AT52" s="89"/>
      <c r="AU52" s="89"/>
      <c r="AV52" s="89"/>
      <c r="AW52" s="89"/>
      <c r="AX52" s="89"/>
    </row>
    <row r="53" spans="1:50" s="227" customFormat="1" ht="15" customHeight="1" x14ac:dyDescent="0.25">
      <c r="A53" s="86" t="s">
        <v>1571</v>
      </c>
      <c r="B53" s="86"/>
      <c r="C53" s="99" t="s">
        <v>1626</v>
      </c>
      <c r="D53" s="90" t="s">
        <v>121</v>
      </c>
      <c r="E53" s="109"/>
      <c r="F53" s="86" t="s">
        <v>718</v>
      </c>
      <c r="G53" s="86" t="s">
        <v>720</v>
      </c>
      <c r="H53" s="99" t="s">
        <v>1482</v>
      </c>
      <c r="I53" s="91" t="s">
        <v>1615</v>
      </c>
      <c r="J53" s="91" t="s">
        <v>1622</v>
      </c>
      <c r="K53" s="99" t="s">
        <v>268</v>
      </c>
      <c r="L53" s="115" t="s">
        <v>1619</v>
      </c>
      <c r="M53" s="91" t="s">
        <v>131</v>
      </c>
      <c r="N53" s="90" t="s">
        <v>1631</v>
      </c>
      <c r="O53" s="91" t="s">
        <v>322</v>
      </c>
      <c r="P53" s="91" t="s">
        <v>590</v>
      </c>
      <c r="Q53" s="98" t="s">
        <v>121</v>
      </c>
      <c r="R53" s="106">
        <v>41718</v>
      </c>
      <c r="S53" s="108" t="s">
        <v>746</v>
      </c>
      <c r="T53" s="115" t="s">
        <v>603</v>
      </c>
      <c r="U53" s="91" t="s">
        <v>2708</v>
      </c>
      <c r="V53" s="174">
        <v>41905</v>
      </c>
      <c r="W53" s="98" t="s">
        <v>2242</v>
      </c>
      <c r="X53" s="109" t="s">
        <v>1086</v>
      </c>
      <c r="Y53" s="215">
        <v>42354</v>
      </c>
      <c r="Z53" s="211">
        <v>1</v>
      </c>
      <c r="AA53" s="211">
        <v>1</v>
      </c>
      <c r="AB53" s="211">
        <v>1</v>
      </c>
      <c r="AC53" s="212">
        <v>1</v>
      </c>
      <c r="AD53" s="212">
        <v>1</v>
      </c>
      <c r="AE53" s="212">
        <v>1</v>
      </c>
      <c r="AF53" s="334">
        <f t="shared" si="1"/>
        <v>0.1</v>
      </c>
      <c r="AG53" s="212" t="s">
        <v>599</v>
      </c>
      <c r="AH53" s="212" t="s">
        <v>599</v>
      </c>
      <c r="AI53" s="212" t="s">
        <v>899</v>
      </c>
      <c r="AJ53" s="212" t="s">
        <v>2689</v>
      </c>
      <c r="AK53" s="212"/>
      <c r="AL53" s="212"/>
      <c r="AM53" s="212"/>
      <c r="AN53" s="212"/>
      <c r="AO53" s="238" t="s">
        <v>3010</v>
      </c>
      <c r="AP53" s="89"/>
      <c r="AQ53" s="89"/>
      <c r="AR53" s="89"/>
      <c r="AS53" s="89"/>
      <c r="AT53" s="89"/>
      <c r="AU53" s="89"/>
      <c r="AV53" s="89"/>
      <c r="AW53" s="89"/>
      <c r="AX53" s="89"/>
    </row>
    <row r="54" spans="1:50" s="227" customFormat="1" ht="15" customHeight="1" x14ac:dyDescent="0.25">
      <c r="A54" s="87" t="s">
        <v>1571</v>
      </c>
      <c r="B54" s="91"/>
      <c r="C54" s="99" t="s">
        <v>1627</v>
      </c>
      <c r="D54" s="90" t="s">
        <v>121</v>
      </c>
      <c r="E54" s="109"/>
      <c r="F54" s="104" t="s">
        <v>1571</v>
      </c>
      <c r="G54" s="91" t="s">
        <v>1571</v>
      </c>
      <c r="H54" s="99" t="s">
        <v>2241</v>
      </c>
      <c r="I54" s="91" t="s">
        <v>1616</v>
      </c>
      <c r="J54" s="91" t="s">
        <v>1623</v>
      </c>
      <c r="K54" s="91" t="s">
        <v>2245</v>
      </c>
      <c r="L54" s="115" t="s">
        <v>1620</v>
      </c>
      <c r="M54" s="91" t="s">
        <v>744</v>
      </c>
      <c r="N54" s="90" t="s">
        <v>1637</v>
      </c>
      <c r="O54" s="91" t="s">
        <v>322</v>
      </c>
      <c r="P54" s="91" t="s">
        <v>590</v>
      </c>
      <c r="Q54" s="98" t="s">
        <v>121</v>
      </c>
      <c r="R54" s="174">
        <v>41855</v>
      </c>
      <c r="S54" s="106" t="s">
        <v>1630</v>
      </c>
      <c r="T54" s="171" t="s">
        <v>1625</v>
      </c>
      <c r="U54" s="115" t="s">
        <v>2709</v>
      </c>
      <c r="V54" s="174">
        <v>41905</v>
      </c>
      <c r="W54" s="98" t="s">
        <v>2242</v>
      </c>
      <c r="X54" s="109" t="s">
        <v>1086</v>
      </c>
      <c r="Y54" s="215">
        <v>42354</v>
      </c>
      <c r="Z54" s="211">
        <v>1</v>
      </c>
      <c r="AA54" s="211">
        <v>1</v>
      </c>
      <c r="AB54" s="211">
        <v>1</v>
      </c>
      <c r="AC54" s="212">
        <v>1</v>
      </c>
      <c r="AD54" s="212">
        <v>1</v>
      </c>
      <c r="AE54" s="212">
        <v>1</v>
      </c>
      <c r="AF54" s="334">
        <f t="shared" si="1"/>
        <v>0.1</v>
      </c>
      <c r="AG54" s="212" t="s">
        <v>599</v>
      </c>
      <c r="AH54" s="212" t="s">
        <v>599</v>
      </c>
      <c r="AI54" s="212" t="s">
        <v>2639</v>
      </c>
      <c r="AJ54" s="212" t="s">
        <v>2710</v>
      </c>
      <c r="AK54" s="212"/>
      <c r="AL54" s="212"/>
      <c r="AM54" s="212"/>
      <c r="AN54" s="212"/>
      <c r="AO54" s="238" t="s">
        <v>3010</v>
      </c>
      <c r="AP54" s="89"/>
      <c r="AQ54" s="89"/>
      <c r="AR54" s="89"/>
      <c r="AS54" s="89"/>
      <c r="AT54" s="89"/>
      <c r="AU54" s="89"/>
      <c r="AV54" s="89"/>
      <c r="AW54" s="89"/>
      <c r="AX54" s="89"/>
    </row>
    <row r="55" spans="1:50" s="227" customFormat="1" ht="15" customHeight="1" x14ac:dyDescent="0.25">
      <c r="A55" s="86" t="s">
        <v>1571</v>
      </c>
      <c r="B55" s="86"/>
      <c r="C55" s="99" t="s">
        <v>1628</v>
      </c>
      <c r="D55" s="90" t="s">
        <v>121</v>
      </c>
      <c r="E55" s="109"/>
      <c r="F55" s="86" t="s">
        <v>1571</v>
      </c>
      <c r="G55" s="86" t="s">
        <v>1571</v>
      </c>
      <c r="H55" s="99" t="s">
        <v>2241</v>
      </c>
      <c r="I55" s="91" t="s">
        <v>1617</v>
      </c>
      <c r="J55" s="91"/>
      <c r="K55" s="91" t="s">
        <v>2245</v>
      </c>
      <c r="L55" s="129"/>
      <c r="M55" s="91" t="s">
        <v>744</v>
      </c>
      <c r="N55" s="90" t="s">
        <v>1637</v>
      </c>
      <c r="O55" s="91" t="s">
        <v>322</v>
      </c>
      <c r="P55" s="91" t="s">
        <v>590</v>
      </c>
      <c r="Q55" s="98" t="s">
        <v>121</v>
      </c>
      <c r="R55" s="174">
        <v>41855</v>
      </c>
      <c r="S55" s="106" t="s">
        <v>1630</v>
      </c>
      <c r="T55" s="171" t="s">
        <v>1625</v>
      </c>
      <c r="U55" s="115" t="s">
        <v>2711</v>
      </c>
      <c r="V55" s="174">
        <v>41905</v>
      </c>
      <c r="W55" s="98" t="s">
        <v>2242</v>
      </c>
      <c r="X55" s="109" t="s">
        <v>1086</v>
      </c>
      <c r="Y55" s="215">
        <v>42354</v>
      </c>
      <c r="Z55" s="213">
        <v>1</v>
      </c>
      <c r="AA55" s="211">
        <v>1</v>
      </c>
      <c r="AB55" s="211">
        <v>1</v>
      </c>
      <c r="AC55" s="212">
        <v>1</v>
      </c>
      <c r="AD55" s="212">
        <v>1</v>
      </c>
      <c r="AE55" s="212">
        <v>1</v>
      </c>
      <c r="AF55" s="334">
        <f t="shared" si="1"/>
        <v>0.1</v>
      </c>
      <c r="AG55" s="212" t="s">
        <v>599</v>
      </c>
      <c r="AH55" s="212" t="s">
        <v>599</v>
      </c>
      <c r="AI55" s="212" t="s">
        <v>2639</v>
      </c>
      <c r="AJ55" s="212" t="s">
        <v>2710</v>
      </c>
      <c r="AK55" s="212"/>
      <c r="AL55" s="212"/>
      <c r="AM55" s="212"/>
      <c r="AN55" s="212"/>
      <c r="AO55" s="238" t="s">
        <v>3010</v>
      </c>
      <c r="AP55" s="89"/>
      <c r="AQ55" s="89"/>
      <c r="AR55" s="89"/>
      <c r="AS55" s="89"/>
      <c r="AT55" s="89"/>
      <c r="AU55" s="89"/>
      <c r="AV55" s="89"/>
      <c r="AW55" s="89"/>
      <c r="AX55" s="89"/>
    </row>
    <row r="56" spans="1:50" s="227" customFormat="1" ht="15" customHeight="1" x14ac:dyDescent="0.25">
      <c r="A56" s="87" t="s">
        <v>208</v>
      </c>
      <c r="B56" s="90" t="s">
        <v>209</v>
      </c>
      <c r="C56" s="99" t="s">
        <v>1103</v>
      </c>
      <c r="D56" s="90" t="s">
        <v>121</v>
      </c>
      <c r="E56" s="109" t="s">
        <v>498</v>
      </c>
      <c r="F56" s="104" t="s">
        <v>208</v>
      </c>
      <c r="G56" s="104" t="s">
        <v>723</v>
      </c>
      <c r="H56" s="99" t="s">
        <v>1488</v>
      </c>
      <c r="I56" s="91" t="s">
        <v>4</v>
      </c>
      <c r="J56" s="91" t="s">
        <v>5</v>
      </c>
      <c r="K56" s="91" t="s">
        <v>267</v>
      </c>
      <c r="L56" s="114" t="s">
        <v>127</v>
      </c>
      <c r="M56" s="91" t="s">
        <v>128</v>
      </c>
      <c r="N56" s="90" t="s">
        <v>613</v>
      </c>
      <c r="O56" s="91" t="s">
        <v>611</v>
      </c>
      <c r="P56" s="91" t="s">
        <v>590</v>
      </c>
      <c r="Q56" s="98" t="s">
        <v>121</v>
      </c>
      <c r="R56" s="106">
        <v>41430</v>
      </c>
      <c r="S56" s="106" t="s">
        <v>677</v>
      </c>
      <c r="T56" s="115" t="s">
        <v>603</v>
      </c>
      <c r="U56" s="115" t="s">
        <v>2445</v>
      </c>
      <c r="V56" s="169" t="s">
        <v>605</v>
      </c>
      <c r="W56" s="98" t="s">
        <v>2242</v>
      </c>
      <c r="X56" s="109" t="s">
        <v>1086</v>
      </c>
      <c r="Y56" s="215">
        <v>42352</v>
      </c>
      <c r="Z56" s="211">
        <v>1</v>
      </c>
      <c r="AA56" s="211">
        <v>1</v>
      </c>
      <c r="AB56" s="211">
        <v>1</v>
      </c>
      <c r="AC56" s="212">
        <v>1</v>
      </c>
      <c r="AD56" s="212">
        <v>1</v>
      </c>
      <c r="AE56" s="212">
        <v>1</v>
      </c>
      <c r="AF56" s="334">
        <f t="shared" si="1"/>
        <v>0.1</v>
      </c>
      <c r="AG56" s="212" t="s">
        <v>599</v>
      </c>
      <c r="AH56" s="212" t="s">
        <v>599</v>
      </c>
      <c r="AI56" s="212" t="s">
        <v>899</v>
      </c>
      <c r="AJ56" s="212" t="s">
        <v>2446</v>
      </c>
      <c r="AK56" s="212"/>
      <c r="AL56" s="212"/>
      <c r="AM56" s="212"/>
      <c r="AN56" s="212"/>
      <c r="AO56" s="238" t="s">
        <v>3010</v>
      </c>
      <c r="AP56" s="89"/>
      <c r="AQ56" s="89"/>
      <c r="AR56" s="89"/>
      <c r="AS56" s="89"/>
      <c r="AT56" s="89"/>
      <c r="AU56" s="89"/>
      <c r="AV56" s="89"/>
      <c r="AW56" s="89"/>
      <c r="AX56" s="89"/>
    </row>
    <row r="57" spans="1:50" s="227" customFormat="1" ht="15" customHeight="1" x14ac:dyDescent="0.25">
      <c r="A57" s="86" t="s">
        <v>1571</v>
      </c>
      <c r="B57" s="86"/>
      <c r="C57" s="99" t="s">
        <v>1629</v>
      </c>
      <c r="D57" s="90" t="s">
        <v>121</v>
      </c>
      <c r="E57" s="109"/>
      <c r="F57" s="86" t="s">
        <v>718</v>
      </c>
      <c r="G57" s="86" t="s">
        <v>720</v>
      </c>
      <c r="H57" s="99" t="s">
        <v>1482</v>
      </c>
      <c r="I57" s="91" t="s">
        <v>1618</v>
      </c>
      <c r="J57" s="91" t="s">
        <v>1624</v>
      </c>
      <c r="K57" s="91" t="s">
        <v>267</v>
      </c>
      <c r="L57" s="115" t="s">
        <v>1621</v>
      </c>
      <c r="M57" s="91" t="s">
        <v>207</v>
      </c>
      <c r="N57" s="90" t="s">
        <v>1637</v>
      </c>
      <c r="O57" s="91" t="s">
        <v>322</v>
      </c>
      <c r="P57" s="91" t="s">
        <v>590</v>
      </c>
      <c r="Q57" s="98" t="s">
        <v>121</v>
      </c>
      <c r="R57" s="174">
        <v>41877</v>
      </c>
      <c r="S57" s="106" t="s">
        <v>1630</v>
      </c>
      <c r="T57" s="171" t="s">
        <v>1625</v>
      </c>
      <c r="U57" s="115" t="s">
        <v>1636</v>
      </c>
      <c r="V57" s="174">
        <v>41905</v>
      </c>
      <c r="W57" s="98" t="s">
        <v>2242</v>
      </c>
      <c r="X57" s="109" t="s">
        <v>1086</v>
      </c>
      <c r="Y57" s="215">
        <v>42354</v>
      </c>
      <c r="Z57" s="210">
        <v>1</v>
      </c>
      <c r="AA57" s="211">
        <v>1</v>
      </c>
      <c r="AB57" s="211">
        <v>1</v>
      </c>
      <c r="AC57" s="212">
        <v>1</v>
      </c>
      <c r="AD57" s="212">
        <v>1</v>
      </c>
      <c r="AE57" s="212">
        <v>1</v>
      </c>
      <c r="AF57" s="334">
        <f t="shared" si="1"/>
        <v>0.1</v>
      </c>
      <c r="AG57" s="212" t="s">
        <v>599</v>
      </c>
      <c r="AH57" s="212" t="s">
        <v>599</v>
      </c>
      <c r="AI57" s="212" t="s">
        <v>2712</v>
      </c>
      <c r="AJ57" s="212" t="s">
        <v>2713</v>
      </c>
      <c r="AK57" s="212"/>
      <c r="AL57" s="212"/>
      <c r="AM57" s="212"/>
      <c r="AN57" s="212"/>
      <c r="AO57" s="238" t="s">
        <v>3010</v>
      </c>
      <c r="AP57" s="89"/>
      <c r="AQ57" s="89"/>
      <c r="AR57" s="89"/>
      <c r="AS57" s="89"/>
      <c r="AT57" s="89"/>
      <c r="AU57" s="89"/>
      <c r="AV57" s="89"/>
      <c r="AW57" s="89"/>
      <c r="AX57" s="89"/>
    </row>
    <row r="58" spans="1:50" s="227" customFormat="1" ht="15" customHeight="1" x14ac:dyDescent="0.25">
      <c r="A58" s="87" t="s">
        <v>1571</v>
      </c>
      <c r="B58" s="91"/>
      <c r="C58" s="99" t="s">
        <v>1633</v>
      </c>
      <c r="D58" s="90" t="s">
        <v>121</v>
      </c>
      <c r="E58" s="109"/>
      <c r="F58" s="104" t="s">
        <v>718</v>
      </c>
      <c r="G58" s="91" t="s">
        <v>720</v>
      </c>
      <c r="H58" s="99" t="s">
        <v>1482</v>
      </c>
      <c r="I58" s="91" t="s">
        <v>1632</v>
      </c>
      <c r="J58" s="91" t="s">
        <v>1638</v>
      </c>
      <c r="K58" s="99" t="s">
        <v>268</v>
      </c>
      <c r="L58" s="114" t="s">
        <v>1639</v>
      </c>
      <c r="M58" s="91" t="s">
        <v>207</v>
      </c>
      <c r="N58" s="90" t="s">
        <v>1640</v>
      </c>
      <c r="O58" s="86" t="s">
        <v>1641</v>
      </c>
      <c r="P58" s="91" t="s">
        <v>590</v>
      </c>
      <c r="Q58" s="98" t="s">
        <v>121</v>
      </c>
      <c r="R58" s="174">
        <v>41730</v>
      </c>
      <c r="S58" s="106" t="s">
        <v>713</v>
      </c>
      <c r="T58" s="91" t="s">
        <v>1657</v>
      </c>
      <c r="U58" s="115" t="s">
        <v>2734</v>
      </c>
      <c r="V58" s="174">
        <v>41905</v>
      </c>
      <c r="W58" s="98" t="s">
        <v>2242</v>
      </c>
      <c r="X58" s="109" t="s">
        <v>1086</v>
      </c>
      <c r="Y58" s="215">
        <v>42354</v>
      </c>
      <c r="Z58" s="210">
        <v>1</v>
      </c>
      <c r="AA58" s="211">
        <v>1</v>
      </c>
      <c r="AB58" s="211">
        <v>1</v>
      </c>
      <c r="AC58" s="212">
        <v>1</v>
      </c>
      <c r="AD58" s="212">
        <v>1</v>
      </c>
      <c r="AE58" s="212">
        <v>1</v>
      </c>
      <c r="AF58" s="334">
        <f t="shared" si="1"/>
        <v>0.1</v>
      </c>
      <c r="AG58" s="212" t="s">
        <v>599</v>
      </c>
      <c r="AH58" s="212" t="s">
        <v>599</v>
      </c>
      <c r="AI58" s="212" t="s">
        <v>2475</v>
      </c>
      <c r="AJ58" s="212" t="s">
        <v>2735</v>
      </c>
      <c r="AK58" s="212"/>
      <c r="AL58" s="212"/>
      <c r="AM58" s="212"/>
      <c r="AN58" s="212"/>
      <c r="AO58" s="238" t="s">
        <v>3010</v>
      </c>
      <c r="AP58" s="89"/>
      <c r="AQ58" s="89"/>
      <c r="AR58" s="89"/>
      <c r="AS58" s="89"/>
      <c r="AT58" s="89"/>
      <c r="AU58" s="89"/>
      <c r="AV58" s="89"/>
      <c r="AW58" s="89"/>
      <c r="AX58" s="89"/>
    </row>
    <row r="59" spans="1:50" s="227" customFormat="1" ht="15" customHeight="1" x14ac:dyDescent="0.25">
      <c r="A59" s="86" t="s">
        <v>718</v>
      </c>
      <c r="B59" s="91"/>
      <c r="C59" s="99" t="s">
        <v>1645</v>
      </c>
      <c r="D59" s="90" t="s">
        <v>121</v>
      </c>
      <c r="E59" s="109"/>
      <c r="F59" s="131" t="s">
        <v>718</v>
      </c>
      <c r="G59" s="99" t="s">
        <v>719</v>
      </c>
      <c r="H59" s="99" t="s">
        <v>1481</v>
      </c>
      <c r="I59" s="91" t="s">
        <v>1647</v>
      </c>
      <c r="J59" s="91" t="s">
        <v>1659</v>
      </c>
      <c r="K59" s="99" t="s">
        <v>268</v>
      </c>
      <c r="L59" s="114" t="s">
        <v>1653</v>
      </c>
      <c r="M59" s="91" t="s">
        <v>1655</v>
      </c>
      <c r="N59" s="187" t="s">
        <v>1660</v>
      </c>
      <c r="O59" s="91" t="s">
        <v>1656</v>
      </c>
      <c r="P59" s="91" t="s">
        <v>590</v>
      </c>
      <c r="Q59" s="98" t="s">
        <v>121</v>
      </c>
      <c r="R59" s="173">
        <v>41883</v>
      </c>
      <c r="S59" s="169" t="s">
        <v>1642</v>
      </c>
      <c r="T59" s="91" t="s">
        <v>1643</v>
      </c>
      <c r="U59" s="115" t="s">
        <v>2736</v>
      </c>
      <c r="V59" s="174">
        <v>41905</v>
      </c>
      <c r="W59" s="98" t="s">
        <v>2242</v>
      </c>
      <c r="X59" s="109" t="s">
        <v>1086</v>
      </c>
      <c r="Y59" s="215">
        <v>42354</v>
      </c>
      <c r="Z59" s="211">
        <v>1</v>
      </c>
      <c r="AA59" s="211">
        <v>1</v>
      </c>
      <c r="AB59" s="211">
        <v>1</v>
      </c>
      <c r="AC59" s="212">
        <v>1</v>
      </c>
      <c r="AD59" s="212">
        <v>1</v>
      </c>
      <c r="AE59" s="212">
        <v>1</v>
      </c>
      <c r="AF59" s="334">
        <f t="shared" si="1"/>
        <v>0.1</v>
      </c>
      <c r="AG59" s="212" t="s">
        <v>599</v>
      </c>
      <c r="AH59" s="212" t="s">
        <v>599</v>
      </c>
      <c r="AI59" s="212" t="s">
        <v>2737</v>
      </c>
      <c r="AJ59" s="212" t="s">
        <v>2738</v>
      </c>
      <c r="AK59" s="212"/>
      <c r="AL59" s="212"/>
      <c r="AM59" s="212"/>
      <c r="AN59" s="212"/>
      <c r="AO59" s="238" t="s">
        <v>3010</v>
      </c>
      <c r="AP59" s="89"/>
      <c r="AQ59" s="89"/>
      <c r="AR59" s="89"/>
      <c r="AS59" s="89"/>
      <c r="AT59" s="89"/>
      <c r="AU59" s="89"/>
      <c r="AV59" s="89"/>
      <c r="AW59" s="89"/>
      <c r="AX59" s="89"/>
    </row>
    <row r="60" spans="1:50" s="227" customFormat="1" ht="15" customHeight="1" x14ac:dyDescent="0.25">
      <c r="A60" s="217"/>
      <c r="B60" s="216"/>
      <c r="C60" s="218"/>
      <c r="D60" s="219"/>
      <c r="E60" s="220"/>
      <c r="F60" s="221"/>
      <c r="G60" s="216"/>
      <c r="H60" s="218"/>
      <c r="I60" s="216" t="s">
        <v>2494</v>
      </c>
      <c r="J60" s="228" t="s">
        <v>2499</v>
      </c>
      <c r="K60" s="216" t="s">
        <v>269</v>
      </c>
      <c r="L60" s="222" t="s">
        <v>2500</v>
      </c>
      <c r="M60" s="216" t="s">
        <v>131</v>
      </c>
      <c r="N60" s="219">
        <v>2013</v>
      </c>
      <c r="O60" s="216" t="s">
        <v>622</v>
      </c>
      <c r="P60" s="216" t="s">
        <v>590</v>
      </c>
      <c r="Q60" s="223" t="s">
        <v>121</v>
      </c>
      <c r="R60" s="224">
        <v>41687</v>
      </c>
      <c r="S60" s="224" t="s">
        <v>677</v>
      </c>
      <c r="T60" s="225" t="s">
        <v>2501</v>
      </c>
      <c r="U60" s="225" t="s">
        <v>2503</v>
      </c>
      <c r="V60" s="224">
        <v>42353</v>
      </c>
      <c r="W60" s="223"/>
      <c r="X60" s="220"/>
      <c r="Y60" s="226">
        <v>42353</v>
      </c>
      <c r="Z60" s="210">
        <v>1</v>
      </c>
      <c r="AA60" s="211">
        <v>1</v>
      </c>
      <c r="AB60" s="211">
        <v>1</v>
      </c>
      <c r="AC60" s="212">
        <v>1</v>
      </c>
      <c r="AD60" s="212">
        <v>1</v>
      </c>
      <c r="AE60" s="212">
        <v>1</v>
      </c>
      <c r="AF60" s="334">
        <f t="shared" si="1"/>
        <v>0.1</v>
      </c>
      <c r="AG60" s="212" t="s">
        <v>2515</v>
      </c>
      <c r="AH60" s="212" t="s">
        <v>2482</v>
      </c>
      <c r="AI60" s="212" t="s">
        <v>599</v>
      </c>
      <c r="AJ60" s="212" t="s">
        <v>2452</v>
      </c>
      <c r="AK60" s="212"/>
      <c r="AL60" s="212"/>
      <c r="AM60" s="212"/>
      <c r="AN60" s="212"/>
      <c r="AO60" s="238" t="s">
        <v>3010</v>
      </c>
      <c r="AP60" s="89"/>
      <c r="AQ60" s="89"/>
      <c r="AR60" s="89"/>
      <c r="AS60" s="89"/>
      <c r="AT60" s="89"/>
      <c r="AU60" s="89"/>
      <c r="AV60" s="89"/>
      <c r="AW60" s="89"/>
      <c r="AX60" s="89"/>
    </row>
    <row r="61" spans="1:50" s="227" customFormat="1" ht="15" customHeight="1" x14ac:dyDescent="0.25">
      <c r="A61" s="217"/>
      <c r="B61" s="216"/>
      <c r="C61" s="218"/>
      <c r="D61" s="219"/>
      <c r="E61" s="220"/>
      <c r="F61" s="221"/>
      <c r="G61" s="216"/>
      <c r="H61" s="218"/>
      <c r="I61" s="216" t="s">
        <v>2495</v>
      </c>
      <c r="J61" s="228" t="s">
        <v>2504</v>
      </c>
      <c r="K61" s="216" t="s">
        <v>269</v>
      </c>
      <c r="L61" s="222" t="s">
        <v>2505</v>
      </c>
      <c r="M61" s="216" t="s">
        <v>131</v>
      </c>
      <c r="N61" s="219">
        <v>2013</v>
      </c>
      <c r="O61" s="216" t="s">
        <v>622</v>
      </c>
      <c r="P61" s="216" t="s">
        <v>590</v>
      </c>
      <c r="Q61" s="223" t="s">
        <v>121</v>
      </c>
      <c r="R61" s="224">
        <v>41687</v>
      </c>
      <c r="S61" s="224" t="s">
        <v>677</v>
      </c>
      <c r="T61" s="225" t="s">
        <v>2501</v>
      </c>
      <c r="U61" s="225" t="s">
        <v>2502</v>
      </c>
      <c r="V61" s="224">
        <v>42353</v>
      </c>
      <c r="W61" s="223"/>
      <c r="X61" s="220"/>
      <c r="Y61" s="226">
        <v>42353</v>
      </c>
      <c r="Z61" s="211">
        <v>1</v>
      </c>
      <c r="AA61" s="211">
        <v>1</v>
      </c>
      <c r="AB61" s="211">
        <v>1</v>
      </c>
      <c r="AC61" s="212">
        <v>1</v>
      </c>
      <c r="AD61" s="212">
        <v>1</v>
      </c>
      <c r="AE61" s="212">
        <v>1</v>
      </c>
      <c r="AF61" s="334">
        <f t="shared" si="1"/>
        <v>0.1</v>
      </c>
      <c r="AG61" s="212" t="s">
        <v>2515</v>
      </c>
      <c r="AH61" s="212" t="s">
        <v>2482</v>
      </c>
      <c r="AI61" s="212" t="s">
        <v>599</v>
      </c>
      <c r="AJ61" s="212" t="s">
        <v>2452</v>
      </c>
      <c r="AK61" s="212"/>
      <c r="AL61" s="212"/>
      <c r="AM61" s="212"/>
      <c r="AN61" s="212"/>
      <c r="AO61" s="238" t="s">
        <v>3010</v>
      </c>
      <c r="AP61" s="89"/>
      <c r="AQ61" s="89"/>
      <c r="AR61" s="89"/>
      <c r="AS61" s="89"/>
      <c r="AT61" s="89"/>
      <c r="AU61" s="89"/>
      <c r="AV61" s="89"/>
      <c r="AW61" s="89"/>
      <c r="AX61" s="89"/>
    </row>
    <row r="62" spans="1:50" s="227" customFormat="1" ht="15" customHeight="1" x14ac:dyDescent="0.25">
      <c r="A62" s="217"/>
      <c r="B62" s="216"/>
      <c r="C62" s="218"/>
      <c r="D62" s="219"/>
      <c r="E62" s="220"/>
      <c r="F62" s="221"/>
      <c r="G62" s="216"/>
      <c r="H62" s="218"/>
      <c r="I62" s="216" t="s">
        <v>2496</v>
      </c>
      <c r="J62" s="216" t="s">
        <v>2506</v>
      </c>
      <c r="K62" s="216" t="s">
        <v>269</v>
      </c>
      <c r="L62" s="222" t="s">
        <v>2507</v>
      </c>
      <c r="M62" s="216" t="s">
        <v>131</v>
      </c>
      <c r="N62" s="219">
        <v>2013</v>
      </c>
      <c r="O62" s="216" t="s">
        <v>622</v>
      </c>
      <c r="P62" s="216" t="s">
        <v>590</v>
      </c>
      <c r="Q62" s="223" t="s">
        <v>121</v>
      </c>
      <c r="R62" s="224">
        <v>41687</v>
      </c>
      <c r="S62" s="224" t="s">
        <v>677</v>
      </c>
      <c r="T62" s="225" t="s">
        <v>2501</v>
      </c>
      <c r="U62" s="225" t="s">
        <v>2508</v>
      </c>
      <c r="V62" s="224">
        <v>42353</v>
      </c>
      <c r="W62" s="223"/>
      <c r="X62" s="220"/>
      <c r="Y62" s="226">
        <v>42353</v>
      </c>
      <c r="Z62" s="210">
        <v>1</v>
      </c>
      <c r="AA62" s="211">
        <v>1</v>
      </c>
      <c r="AB62" s="211">
        <v>1</v>
      </c>
      <c r="AC62" s="212">
        <v>1</v>
      </c>
      <c r="AD62" s="212">
        <v>1</v>
      </c>
      <c r="AE62" s="212">
        <v>1</v>
      </c>
      <c r="AF62" s="334">
        <f t="shared" si="1"/>
        <v>0.1</v>
      </c>
      <c r="AG62" s="212" t="s">
        <v>2515</v>
      </c>
      <c r="AH62" s="212" t="s">
        <v>2482</v>
      </c>
      <c r="AI62" s="212" t="s">
        <v>599</v>
      </c>
      <c r="AJ62" s="212" t="s">
        <v>2452</v>
      </c>
      <c r="AK62" s="212"/>
      <c r="AL62" s="212"/>
      <c r="AM62" s="212"/>
      <c r="AN62" s="212"/>
      <c r="AO62" s="238" t="s">
        <v>3010</v>
      </c>
      <c r="AP62" s="89"/>
      <c r="AQ62" s="89"/>
      <c r="AR62" s="89"/>
      <c r="AS62" s="89"/>
      <c r="AT62" s="89"/>
      <c r="AU62" s="89"/>
      <c r="AV62" s="89"/>
      <c r="AW62" s="89"/>
      <c r="AX62" s="89"/>
    </row>
    <row r="63" spans="1:50" s="227" customFormat="1" ht="15" customHeight="1" x14ac:dyDescent="0.25">
      <c r="A63" s="217"/>
      <c r="B63" s="216"/>
      <c r="C63" s="218"/>
      <c r="D63" s="219"/>
      <c r="E63" s="220"/>
      <c r="F63" s="221"/>
      <c r="G63" s="216"/>
      <c r="H63" s="218"/>
      <c r="I63" s="216" t="s">
        <v>2498</v>
      </c>
      <c r="J63" s="228" t="s">
        <v>2512</v>
      </c>
      <c r="K63" s="216" t="s">
        <v>269</v>
      </c>
      <c r="L63" s="222" t="s">
        <v>2513</v>
      </c>
      <c r="M63" s="216" t="s">
        <v>131</v>
      </c>
      <c r="N63" s="219">
        <v>2013</v>
      </c>
      <c r="O63" s="216" t="s">
        <v>622</v>
      </c>
      <c r="P63" s="216" t="s">
        <v>590</v>
      </c>
      <c r="Q63" s="223" t="s">
        <v>121</v>
      </c>
      <c r="R63" s="224">
        <v>41687</v>
      </c>
      <c r="S63" s="224" t="s">
        <v>677</v>
      </c>
      <c r="T63" s="225" t="s">
        <v>2501</v>
      </c>
      <c r="U63" s="229" t="s">
        <v>2514</v>
      </c>
      <c r="V63" s="224">
        <v>42353</v>
      </c>
      <c r="W63" s="223"/>
      <c r="X63" s="220"/>
      <c r="Y63" s="226">
        <v>42353</v>
      </c>
      <c r="Z63" s="210">
        <v>1</v>
      </c>
      <c r="AA63" s="211">
        <v>1</v>
      </c>
      <c r="AB63" s="211">
        <v>1</v>
      </c>
      <c r="AC63" s="212">
        <v>1</v>
      </c>
      <c r="AD63" s="212">
        <v>1</v>
      </c>
      <c r="AE63" s="212">
        <v>1</v>
      </c>
      <c r="AF63" s="334">
        <f t="shared" si="1"/>
        <v>0.1</v>
      </c>
      <c r="AG63" s="212" t="s">
        <v>2515</v>
      </c>
      <c r="AH63" s="212" t="s">
        <v>2482</v>
      </c>
      <c r="AI63" s="212" t="s">
        <v>599</v>
      </c>
      <c r="AJ63" s="212" t="s">
        <v>2452</v>
      </c>
      <c r="AK63" s="212"/>
      <c r="AL63" s="212"/>
      <c r="AM63" s="212"/>
      <c r="AN63" s="212"/>
      <c r="AO63" s="238" t="s">
        <v>3010</v>
      </c>
      <c r="AP63" s="89"/>
      <c r="AQ63" s="89"/>
      <c r="AR63" s="89"/>
      <c r="AS63" s="89"/>
      <c r="AT63" s="89"/>
      <c r="AU63" s="89"/>
      <c r="AV63" s="89"/>
      <c r="AW63" s="89"/>
      <c r="AX63" s="89"/>
    </row>
    <row r="64" spans="1:50" s="259" customFormat="1" ht="15" customHeight="1" x14ac:dyDescent="0.25">
      <c r="A64" s="217"/>
      <c r="B64" s="216"/>
      <c r="C64" s="218"/>
      <c r="D64" s="219"/>
      <c r="E64" s="220"/>
      <c r="F64" s="221"/>
      <c r="G64" s="216"/>
      <c r="H64" s="218"/>
      <c r="I64" s="216" t="s">
        <v>2497</v>
      </c>
      <c r="J64" s="228" t="s">
        <v>2509</v>
      </c>
      <c r="K64" s="216" t="s">
        <v>269</v>
      </c>
      <c r="L64" s="222" t="s">
        <v>2510</v>
      </c>
      <c r="M64" s="216" t="s">
        <v>131</v>
      </c>
      <c r="N64" s="219">
        <v>2013</v>
      </c>
      <c r="O64" s="216" t="s">
        <v>622</v>
      </c>
      <c r="P64" s="216" t="s">
        <v>590</v>
      </c>
      <c r="Q64" s="223" t="s">
        <v>121</v>
      </c>
      <c r="R64" s="224">
        <v>41687</v>
      </c>
      <c r="S64" s="224" t="s">
        <v>677</v>
      </c>
      <c r="T64" s="225" t="s">
        <v>2501</v>
      </c>
      <c r="U64" s="225" t="s">
        <v>2511</v>
      </c>
      <c r="V64" s="224">
        <v>42353</v>
      </c>
      <c r="W64" s="223"/>
      <c r="X64" s="220"/>
      <c r="Y64" s="226">
        <v>42353</v>
      </c>
      <c r="Z64" s="211">
        <v>1</v>
      </c>
      <c r="AA64" s="211">
        <v>1</v>
      </c>
      <c r="AB64" s="211">
        <v>1</v>
      </c>
      <c r="AC64" s="212">
        <v>1</v>
      </c>
      <c r="AD64" s="212">
        <v>1</v>
      </c>
      <c r="AE64" s="212">
        <v>1</v>
      </c>
      <c r="AF64" s="334">
        <f t="shared" si="1"/>
        <v>0.1</v>
      </c>
      <c r="AG64" s="212" t="s">
        <v>2515</v>
      </c>
      <c r="AH64" s="212" t="s">
        <v>2482</v>
      </c>
      <c r="AI64" s="212" t="s">
        <v>599</v>
      </c>
      <c r="AJ64" s="212" t="s">
        <v>2452</v>
      </c>
      <c r="AK64" s="212"/>
      <c r="AL64" s="238"/>
      <c r="AM64" s="212"/>
      <c r="AN64" s="212"/>
      <c r="AO64" s="238" t="s">
        <v>3010</v>
      </c>
      <c r="AP64" s="92"/>
      <c r="AQ64" s="92"/>
      <c r="AR64" s="92"/>
      <c r="AS64" s="92"/>
      <c r="AT64" s="92"/>
      <c r="AU64" s="92"/>
      <c r="AV64" s="92"/>
      <c r="AW64" s="92"/>
      <c r="AX64" s="92"/>
    </row>
    <row r="65" spans="1:50" s="92" customFormat="1" ht="15" customHeight="1" x14ac:dyDescent="0.25">
      <c r="A65" s="217"/>
      <c r="B65" s="216"/>
      <c r="C65" s="218"/>
      <c r="D65" s="219"/>
      <c r="E65" s="220"/>
      <c r="F65" s="221"/>
      <c r="G65" s="216"/>
      <c r="H65" s="218"/>
      <c r="I65" s="216" t="s">
        <v>2628</v>
      </c>
      <c r="J65" s="216" t="s">
        <v>2635</v>
      </c>
      <c r="K65" s="216" t="s">
        <v>287</v>
      </c>
      <c r="L65" s="222" t="s">
        <v>2636</v>
      </c>
      <c r="M65" s="216" t="s">
        <v>131</v>
      </c>
      <c r="N65" s="219" t="s">
        <v>2595</v>
      </c>
      <c r="O65" s="216" t="s">
        <v>322</v>
      </c>
      <c r="P65" s="216"/>
      <c r="Q65" s="223" t="s">
        <v>121</v>
      </c>
      <c r="R65" s="224"/>
      <c r="S65" s="224" t="s">
        <v>677</v>
      </c>
      <c r="T65" s="225" t="s">
        <v>2637</v>
      </c>
      <c r="U65" s="225" t="s">
        <v>2638</v>
      </c>
      <c r="V65" s="224">
        <v>42354</v>
      </c>
      <c r="W65" s="223"/>
      <c r="X65" s="220"/>
      <c r="Y65" s="226">
        <v>42354</v>
      </c>
      <c r="Z65" s="211">
        <v>1</v>
      </c>
      <c r="AA65" s="211">
        <v>1</v>
      </c>
      <c r="AB65" s="211">
        <v>1</v>
      </c>
      <c r="AC65" s="212">
        <v>1</v>
      </c>
      <c r="AD65" s="212">
        <v>1</v>
      </c>
      <c r="AE65" s="212">
        <v>1</v>
      </c>
      <c r="AF65" s="334">
        <f t="shared" si="1"/>
        <v>0.1</v>
      </c>
      <c r="AG65" s="212" t="s">
        <v>599</v>
      </c>
      <c r="AH65" s="212" t="s">
        <v>599</v>
      </c>
      <c r="AI65" s="212" t="s">
        <v>2639</v>
      </c>
      <c r="AJ65" s="212" t="s">
        <v>2640</v>
      </c>
      <c r="AK65" s="212"/>
      <c r="AL65" s="238"/>
      <c r="AM65" s="212"/>
      <c r="AN65" s="212"/>
      <c r="AO65" s="238" t="s">
        <v>3010</v>
      </c>
    </row>
    <row r="66" spans="1:50" s="92" customFormat="1" ht="15" customHeight="1" x14ac:dyDescent="0.25">
      <c r="A66" s="217"/>
      <c r="B66" s="216"/>
      <c r="C66" s="218"/>
      <c r="D66" s="219"/>
      <c r="E66" s="220"/>
      <c r="F66" s="221"/>
      <c r="G66" s="216"/>
      <c r="H66" s="218"/>
      <c r="I66" s="216" t="s">
        <v>2627</v>
      </c>
      <c r="J66" s="228" t="s">
        <v>2631</v>
      </c>
      <c r="K66" s="216" t="s">
        <v>267</v>
      </c>
      <c r="L66" s="222" t="s">
        <v>2632</v>
      </c>
      <c r="M66" s="216" t="s">
        <v>131</v>
      </c>
      <c r="N66" s="219" t="s">
        <v>2608</v>
      </c>
      <c r="O66" s="216" t="s">
        <v>2633</v>
      </c>
      <c r="P66" s="216"/>
      <c r="Q66" s="223" t="s">
        <v>121</v>
      </c>
      <c r="R66" s="224"/>
      <c r="S66" s="224" t="s">
        <v>677</v>
      </c>
      <c r="T66" s="225" t="s">
        <v>2625</v>
      </c>
      <c r="U66" s="225" t="s">
        <v>2634</v>
      </c>
      <c r="V66" s="224">
        <v>42354</v>
      </c>
      <c r="W66" s="223"/>
      <c r="X66" s="220"/>
      <c r="Y66" s="226">
        <v>42354</v>
      </c>
      <c r="Z66" s="211">
        <v>1</v>
      </c>
      <c r="AA66" s="211">
        <v>1</v>
      </c>
      <c r="AB66" s="211">
        <v>1</v>
      </c>
      <c r="AC66" s="212">
        <v>1</v>
      </c>
      <c r="AD66" s="212">
        <v>1</v>
      </c>
      <c r="AE66" s="212">
        <v>1</v>
      </c>
      <c r="AF66" s="334">
        <f t="shared" si="1"/>
        <v>0.1</v>
      </c>
      <c r="AG66" s="212" t="s">
        <v>599</v>
      </c>
      <c r="AH66" s="212" t="s">
        <v>599</v>
      </c>
      <c r="AI66" s="212" t="s">
        <v>899</v>
      </c>
      <c r="AJ66" s="212" t="s">
        <v>2452</v>
      </c>
      <c r="AK66" s="212"/>
      <c r="AL66" s="238"/>
      <c r="AM66" s="238"/>
      <c r="AN66" s="238"/>
      <c r="AO66" s="238" t="s">
        <v>3010</v>
      </c>
    </row>
    <row r="67" spans="1:50" s="92" customFormat="1" ht="15" customHeight="1" x14ac:dyDescent="0.25">
      <c r="A67" s="217"/>
      <c r="B67" s="216"/>
      <c r="C67" s="218"/>
      <c r="D67" s="219"/>
      <c r="E67" s="220"/>
      <c r="F67" s="221"/>
      <c r="G67" s="216"/>
      <c r="H67" s="218"/>
      <c r="I67" s="216" t="s">
        <v>2592</v>
      </c>
      <c r="J67" s="228" t="s">
        <v>2593</v>
      </c>
      <c r="K67" s="216" t="s">
        <v>268</v>
      </c>
      <c r="L67" s="233" t="s">
        <v>2594</v>
      </c>
      <c r="M67" s="216" t="s">
        <v>131</v>
      </c>
      <c r="N67" s="219" t="s">
        <v>2595</v>
      </c>
      <c r="O67" s="230" t="s">
        <v>2596</v>
      </c>
      <c r="P67" s="216"/>
      <c r="Q67" s="223" t="s">
        <v>121</v>
      </c>
      <c r="R67" s="224"/>
      <c r="S67" s="231" t="s">
        <v>677</v>
      </c>
      <c r="T67" s="229" t="s">
        <v>2597</v>
      </c>
      <c r="U67" s="229" t="s">
        <v>2598</v>
      </c>
      <c r="V67" s="224">
        <v>42353</v>
      </c>
      <c r="W67" s="223"/>
      <c r="X67" s="220"/>
      <c r="Y67" s="226">
        <v>42353</v>
      </c>
      <c r="Z67" s="213">
        <v>1</v>
      </c>
      <c r="AA67" s="212">
        <v>1</v>
      </c>
      <c r="AB67" s="212">
        <v>1</v>
      </c>
      <c r="AC67" s="212">
        <v>1</v>
      </c>
      <c r="AD67" s="212">
        <v>1</v>
      </c>
      <c r="AE67" s="212">
        <v>1</v>
      </c>
      <c r="AF67" s="334">
        <f t="shared" si="1"/>
        <v>0.1</v>
      </c>
      <c r="AG67" s="212" t="s">
        <v>599</v>
      </c>
      <c r="AH67" s="212" t="s">
        <v>599</v>
      </c>
      <c r="AI67" s="212" t="s">
        <v>2451</v>
      </c>
      <c r="AJ67" s="212" t="s">
        <v>2599</v>
      </c>
      <c r="AK67" s="212"/>
      <c r="AL67" s="238"/>
      <c r="AM67" s="238"/>
      <c r="AN67" s="238"/>
      <c r="AO67" s="238" t="s">
        <v>3010</v>
      </c>
    </row>
    <row r="68" spans="1:50" s="92" customFormat="1" ht="15" customHeight="1" x14ac:dyDescent="0.25">
      <c r="A68" s="217"/>
      <c r="B68" s="216"/>
      <c r="C68" s="218"/>
      <c r="D68" s="219"/>
      <c r="E68" s="220"/>
      <c r="F68" s="221"/>
      <c r="G68" s="216"/>
      <c r="H68" s="218"/>
      <c r="I68" s="216" t="s">
        <v>2642</v>
      </c>
      <c r="J68" s="228" t="s">
        <v>2643</v>
      </c>
      <c r="K68" s="216" t="s">
        <v>268</v>
      </c>
      <c r="L68" s="233" t="s">
        <v>2644</v>
      </c>
      <c r="M68" s="216" t="s">
        <v>745</v>
      </c>
      <c r="N68" s="219" t="s">
        <v>2645</v>
      </c>
      <c r="O68" s="216" t="s">
        <v>2646</v>
      </c>
      <c r="P68" s="216"/>
      <c r="Q68" s="223" t="s">
        <v>121</v>
      </c>
      <c r="R68" s="224"/>
      <c r="S68" s="224" t="s">
        <v>677</v>
      </c>
      <c r="T68" s="225" t="s">
        <v>2625</v>
      </c>
      <c r="U68" s="225" t="s">
        <v>2647</v>
      </c>
      <c r="V68" s="224">
        <v>42354</v>
      </c>
      <c r="W68" s="223"/>
      <c r="X68" s="220"/>
      <c r="Y68" s="226">
        <v>42354</v>
      </c>
      <c r="Z68" s="211">
        <v>1</v>
      </c>
      <c r="AA68" s="211">
        <v>1</v>
      </c>
      <c r="AB68" s="211">
        <v>1</v>
      </c>
      <c r="AC68" s="212">
        <v>1</v>
      </c>
      <c r="AD68" s="212">
        <v>1</v>
      </c>
      <c r="AE68" s="212">
        <v>1</v>
      </c>
      <c r="AF68" s="334">
        <f t="shared" ref="AF68:AF97" si="2">(Z68*AA68*AB68*AC68*AD68*AE68)/10</f>
        <v>0.1</v>
      </c>
      <c r="AG68" s="212" t="s">
        <v>2648</v>
      </c>
      <c r="AH68" s="212" t="s">
        <v>599</v>
      </c>
      <c r="AI68" s="212" t="s">
        <v>2620</v>
      </c>
      <c r="AJ68" s="212" t="s">
        <v>2478</v>
      </c>
      <c r="AK68" s="212"/>
      <c r="AL68" s="238"/>
      <c r="AM68" s="238"/>
      <c r="AN68" s="238"/>
      <c r="AO68" s="238" t="s">
        <v>3010</v>
      </c>
    </row>
    <row r="69" spans="1:50" s="259" customFormat="1" ht="15" customHeight="1" x14ac:dyDescent="0.25">
      <c r="A69" s="322"/>
      <c r="C69" s="323"/>
      <c r="D69" s="262"/>
      <c r="E69" s="324"/>
      <c r="F69" s="325"/>
      <c r="H69" s="323"/>
      <c r="I69" s="216" t="s">
        <v>2629</v>
      </c>
      <c r="J69" s="228" t="s">
        <v>2653</v>
      </c>
      <c r="K69" s="216" t="s">
        <v>287</v>
      </c>
      <c r="L69" s="222" t="s">
        <v>2654</v>
      </c>
      <c r="M69" s="216" t="s">
        <v>131</v>
      </c>
      <c r="N69" s="219" t="s">
        <v>2595</v>
      </c>
      <c r="O69" s="216" t="s">
        <v>2646</v>
      </c>
      <c r="P69" s="216"/>
      <c r="Q69" s="223" t="s">
        <v>121</v>
      </c>
      <c r="R69" s="224"/>
      <c r="S69" s="224" t="s">
        <v>677</v>
      </c>
      <c r="T69" s="225" t="s">
        <v>2625</v>
      </c>
      <c r="U69" s="225" t="s">
        <v>2655</v>
      </c>
      <c r="V69" s="224">
        <v>42354</v>
      </c>
      <c r="W69" s="223"/>
      <c r="X69" s="220"/>
      <c r="Y69" s="226">
        <v>42354</v>
      </c>
      <c r="Z69" s="211">
        <v>1</v>
      </c>
      <c r="AA69" s="211">
        <v>1</v>
      </c>
      <c r="AB69" s="211">
        <v>1</v>
      </c>
      <c r="AC69" s="212">
        <v>1</v>
      </c>
      <c r="AD69" s="212">
        <v>1</v>
      </c>
      <c r="AE69" s="212">
        <v>1</v>
      </c>
      <c r="AF69" s="334">
        <f t="shared" si="2"/>
        <v>0.1</v>
      </c>
      <c r="AG69" s="212"/>
      <c r="AH69" s="212"/>
      <c r="AI69" s="212"/>
      <c r="AJ69" s="212"/>
      <c r="AK69" s="212"/>
      <c r="AL69" s="238"/>
      <c r="AM69" s="238"/>
      <c r="AN69" s="238"/>
      <c r="AO69" s="238" t="s">
        <v>3010</v>
      </c>
      <c r="AP69" s="92"/>
      <c r="AQ69" s="92"/>
      <c r="AR69" s="92"/>
      <c r="AS69" s="92"/>
      <c r="AT69" s="92"/>
      <c r="AU69" s="92"/>
      <c r="AV69" s="92"/>
      <c r="AW69" s="92"/>
      <c r="AX69" s="92"/>
    </row>
    <row r="70" spans="1:50" s="259" customFormat="1" ht="15" customHeight="1" x14ac:dyDescent="0.25">
      <c r="A70" s="217"/>
      <c r="B70" s="216"/>
      <c r="C70" s="218"/>
      <c r="D70" s="219"/>
      <c r="E70" s="220"/>
      <c r="F70" s="221"/>
      <c r="G70" s="216"/>
      <c r="H70" s="218"/>
      <c r="I70" s="216" t="s">
        <v>2562</v>
      </c>
      <c r="J70" s="216" t="s">
        <v>2563</v>
      </c>
      <c r="K70" s="216" t="s">
        <v>269</v>
      </c>
      <c r="L70" s="233" t="s">
        <v>2564</v>
      </c>
      <c r="M70" s="216" t="s">
        <v>2565</v>
      </c>
      <c r="N70" s="219" t="s">
        <v>2566</v>
      </c>
      <c r="O70" s="230" t="s">
        <v>844</v>
      </c>
      <c r="P70" s="216"/>
      <c r="Q70" s="223" t="s">
        <v>121</v>
      </c>
      <c r="R70" s="224"/>
      <c r="S70" s="231" t="s">
        <v>677</v>
      </c>
      <c r="T70" s="232" t="s">
        <v>2525</v>
      </c>
      <c r="U70" s="229" t="s">
        <v>2567</v>
      </c>
      <c r="V70" s="224">
        <v>42353</v>
      </c>
      <c r="W70" s="223"/>
      <c r="X70" s="220"/>
      <c r="Y70" s="226">
        <v>42353</v>
      </c>
      <c r="Z70" s="213">
        <v>1</v>
      </c>
      <c r="AA70" s="212">
        <v>1</v>
      </c>
      <c r="AB70" s="212">
        <v>1</v>
      </c>
      <c r="AC70" s="212">
        <v>1</v>
      </c>
      <c r="AD70" s="212">
        <v>1</v>
      </c>
      <c r="AE70" s="212">
        <v>1</v>
      </c>
      <c r="AF70" s="334">
        <f t="shared" si="2"/>
        <v>0.1</v>
      </c>
      <c r="AG70" s="212" t="s">
        <v>2519</v>
      </c>
      <c r="AH70" s="212" t="s">
        <v>2482</v>
      </c>
      <c r="AI70" s="212" t="s">
        <v>599</v>
      </c>
      <c r="AJ70" s="212" t="s">
        <v>2452</v>
      </c>
      <c r="AK70" s="212"/>
      <c r="AL70" s="238"/>
      <c r="AM70" s="238"/>
      <c r="AN70" s="238"/>
      <c r="AO70" s="238" t="s">
        <v>3010</v>
      </c>
      <c r="AP70" s="92"/>
      <c r="AQ70" s="92"/>
      <c r="AR70" s="92"/>
      <c r="AS70" s="92"/>
      <c r="AT70" s="92"/>
      <c r="AU70" s="92"/>
      <c r="AV70" s="92"/>
      <c r="AW70" s="92"/>
      <c r="AX70" s="92"/>
    </row>
    <row r="71" spans="1:50" s="259" customFormat="1" ht="15" customHeight="1" x14ac:dyDescent="0.25">
      <c r="A71" s="217"/>
      <c r="B71" s="216"/>
      <c r="C71" s="218"/>
      <c r="D71" s="219"/>
      <c r="E71" s="220"/>
      <c r="F71" s="221"/>
      <c r="G71" s="216"/>
      <c r="H71" s="218"/>
      <c r="I71" s="216" t="s">
        <v>2568</v>
      </c>
      <c r="J71" s="216" t="s">
        <v>2569</v>
      </c>
      <c r="K71" s="216" t="s">
        <v>269</v>
      </c>
      <c r="L71" s="222" t="s">
        <v>2570</v>
      </c>
      <c r="M71" s="216" t="s">
        <v>2565</v>
      </c>
      <c r="N71" s="219" t="s">
        <v>2524</v>
      </c>
      <c r="O71" s="230" t="s">
        <v>844</v>
      </c>
      <c r="P71" s="216"/>
      <c r="Q71" s="223" t="s">
        <v>121</v>
      </c>
      <c r="R71" s="224"/>
      <c r="S71" s="231" t="s">
        <v>677</v>
      </c>
      <c r="T71" s="232" t="s">
        <v>2525</v>
      </c>
      <c r="U71" s="229" t="s">
        <v>2571</v>
      </c>
      <c r="V71" s="224">
        <v>42353</v>
      </c>
      <c r="W71" s="223"/>
      <c r="X71" s="220"/>
      <c r="Y71" s="226">
        <v>42353</v>
      </c>
      <c r="Z71" s="213">
        <v>1</v>
      </c>
      <c r="AA71" s="212">
        <v>1</v>
      </c>
      <c r="AB71" s="212">
        <v>1</v>
      </c>
      <c r="AC71" s="212">
        <v>1</v>
      </c>
      <c r="AD71" s="212">
        <v>1</v>
      </c>
      <c r="AE71" s="212">
        <v>1</v>
      </c>
      <c r="AF71" s="334">
        <f t="shared" si="2"/>
        <v>0.1</v>
      </c>
      <c r="AG71" s="212" t="s">
        <v>2554</v>
      </c>
      <c r="AH71" s="212" t="s">
        <v>2482</v>
      </c>
      <c r="AI71" s="212" t="s">
        <v>599</v>
      </c>
      <c r="AJ71" s="212" t="s">
        <v>2452</v>
      </c>
      <c r="AK71" s="212"/>
      <c r="AL71" s="212" t="s">
        <v>2891</v>
      </c>
      <c r="AM71" s="238"/>
      <c r="AN71" s="238"/>
      <c r="AO71" s="238" t="s">
        <v>3010</v>
      </c>
      <c r="AP71" s="92"/>
      <c r="AQ71" s="92"/>
      <c r="AR71" s="92"/>
      <c r="AS71" s="92"/>
      <c r="AT71" s="92"/>
      <c r="AU71" s="92"/>
      <c r="AV71" s="92"/>
      <c r="AW71" s="92"/>
      <c r="AX71" s="92"/>
    </row>
    <row r="72" spans="1:50" s="227" customFormat="1" ht="15" customHeight="1" x14ac:dyDescent="0.25">
      <c r="A72" s="217"/>
      <c r="B72" s="216"/>
      <c r="C72" s="218"/>
      <c r="D72" s="219"/>
      <c r="E72" s="220"/>
      <c r="F72" s="221"/>
      <c r="G72" s="216"/>
      <c r="H72" s="218"/>
      <c r="I72" s="216" t="s">
        <v>2572</v>
      </c>
      <c r="J72" s="228" t="s">
        <v>2573</v>
      </c>
      <c r="K72" s="216" t="s">
        <v>269</v>
      </c>
      <c r="L72" s="233" t="s">
        <v>2574</v>
      </c>
      <c r="M72" s="216" t="s">
        <v>2565</v>
      </c>
      <c r="N72" s="219" t="s">
        <v>2524</v>
      </c>
      <c r="O72" s="230" t="s">
        <v>844</v>
      </c>
      <c r="P72" s="216"/>
      <c r="Q72" s="223" t="s">
        <v>121</v>
      </c>
      <c r="R72" s="224"/>
      <c r="S72" s="231" t="s">
        <v>677</v>
      </c>
      <c r="T72" s="232" t="s">
        <v>2525</v>
      </c>
      <c r="U72" s="229" t="s">
        <v>2575</v>
      </c>
      <c r="V72" s="224">
        <v>42353</v>
      </c>
      <c r="W72" s="223"/>
      <c r="X72" s="220"/>
      <c r="Y72" s="226">
        <v>42353</v>
      </c>
      <c r="Z72" s="213">
        <v>1</v>
      </c>
      <c r="AA72" s="212">
        <v>1</v>
      </c>
      <c r="AB72" s="212">
        <v>1</v>
      </c>
      <c r="AC72" s="212">
        <v>1</v>
      </c>
      <c r="AD72" s="212">
        <v>1</v>
      </c>
      <c r="AE72" s="212">
        <v>1</v>
      </c>
      <c r="AF72" s="334">
        <f t="shared" si="2"/>
        <v>0.1</v>
      </c>
      <c r="AG72" s="212" t="s">
        <v>2554</v>
      </c>
      <c r="AH72" s="212" t="s">
        <v>2482</v>
      </c>
      <c r="AI72" s="212" t="s">
        <v>599</v>
      </c>
      <c r="AJ72" s="212" t="s">
        <v>2452</v>
      </c>
      <c r="AK72" s="212"/>
      <c r="AL72" s="212" t="s">
        <v>2891</v>
      </c>
      <c r="AM72" s="238"/>
      <c r="AN72" s="238"/>
      <c r="AO72" s="238" t="s">
        <v>3010</v>
      </c>
      <c r="AP72" s="89"/>
      <c r="AQ72" s="89"/>
      <c r="AR72" s="89"/>
      <c r="AS72" s="89"/>
      <c r="AT72" s="89"/>
      <c r="AU72" s="89"/>
      <c r="AV72" s="89"/>
      <c r="AW72" s="89"/>
      <c r="AX72" s="89"/>
    </row>
    <row r="73" spans="1:50" s="251" customFormat="1" ht="15" customHeight="1" x14ac:dyDescent="0.25">
      <c r="A73" s="217"/>
      <c r="B73" s="216"/>
      <c r="C73" s="218"/>
      <c r="D73" s="219"/>
      <c r="E73" s="220"/>
      <c r="F73" s="221"/>
      <c r="G73" s="216"/>
      <c r="H73" s="218"/>
      <c r="I73" s="216" t="s">
        <v>2600</v>
      </c>
      <c r="J73" s="228" t="s">
        <v>2601</v>
      </c>
      <c r="K73" s="216" t="s">
        <v>268</v>
      </c>
      <c r="L73" s="233" t="s">
        <v>2602</v>
      </c>
      <c r="M73" s="216" t="s">
        <v>131</v>
      </c>
      <c r="N73" s="219" t="s">
        <v>2595</v>
      </c>
      <c r="O73" s="230" t="s">
        <v>2596</v>
      </c>
      <c r="P73" s="216"/>
      <c r="Q73" s="223" t="s">
        <v>121</v>
      </c>
      <c r="R73" s="224"/>
      <c r="S73" s="231" t="s">
        <v>677</v>
      </c>
      <c r="T73" s="229" t="s">
        <v>2597</v>
      </c>
      <c r="U73" s="229" t="s">
        <v>2603</v>
      </c>
      <c r="V73" s="224">
        <v>42353</v>
      </c>
      <c r="W73" s="223"/>
      <c r="X73" s="220"/>
      <c r="Y73" s="226">
        <v>42353</v>
      </c>
      <c r="Z73" s="213">
        <v>1</v>
      </c>
      <c r="AA73" s="212">
        <v>1</v>
      </c>
      <c r="AB73" s="212">
        <v>1</v>
      </c>
      <c r="AC73" s="212">
        <v>1</v>
      </c>
      <c r="AD73" s="212">
        <v>1</v>
      </c>
      <c r="AE73" s="212">
        <v>1</v>
      </c>
      <c r="AF73" s="334">
        <f t="shared" si="2"/>
        <v>0.1</v>
      </c>
      <c r="AG73" s="212" t="s">
        <v>599</v>
      </c>
      <c r="AH73" s="212" t="s">
        <v>599</v>
      </c>
      <c r="AI73" s="212" t="s">
        <v>2451</v>
      </c>
      <c r="AJ73" s="212" t="s">
        <v>2604</v>
      </c>
      <c r="AK73" s="212"/>
      <c r="AL73" s="212"/>
      <c r="AM73" s="238"/>
      <c r="AN73" s="238"/>
      <c r="AO73" s="238" t="s">
        <v>3010</v>
      </c>
    </row>
    <row r="74" spans="1:50" s="251" customFormat="1" ht="15" customHeight="1" x14ac:dyDescent="0.25">
      <c r="A74" s="217"/>
      <c r="B74" s="216"/>
      <c r="C74" s="218"/>
      <c r="D74" s="219"/>
      <c r="E74" s="220"/>
      <c r="F74" s="221"/>
      <c r="G74" s="216"/>
      <c r="H74" s="218"/>
      <c r="I74" s="216" t="s">
        <v>2641</v>
      </c>
      <c r="J74" s="216" t="s">
        <v>2658</v>
      </c>
      <c r="K74" s="216" t="s">
        <v>267</v>
      </c>
      <c r="L74" s="222" t="s">
        <v>2659</v>
      </c>
      <c r="M74" s="216" t="s">
        <v>131</v>
      </c>
      <c r="N74" s="219" t="s">
        <v>2660</v>
      </c>
      <c r="O74" s="216" t="s">
        <v>2646</v>
      </c>
      <c r="P74" s="216"/>
      <c r="Q74" s="223" t="s">
        <v>121</v>
      </c>
      <c r="R74" s="224"/>
      <c r="S74" s="224" t="s">
        <v>677</v>
      </c>
      <c r="T74" s="225" t="s">
        <v>2625</v>
      </c>
      <c r="U74" s="225" t="s">
        <v>2661</v>
      </c>
      <c r="V74" s="224">
        <v>42354</v>
      </c>
      <c r="W74" s="223"/>
      <c r="X74" s="220"/>
      <c r="Y74" s="226">
        <v>42354</v>
      </c>
      <c r="Z74" s="211">
        <v>1</v>
      </c>
      <c r="AA74" s="211">
        <v>1</v>
      </c>
      <c r="AB74" s="211">
        <v>1</v>
      </c>
      <c r="AC74" s="212">
        <v>1</v>
      </c>
      <c r="AD74" s="212">
        <v>1</v>
      </c>
      <c r="AE74" s="212">
        <v>1</v>
      </c>
      <c r="AF74" s="334">
        <f t="shared" si="2"/>
        <v>0.1</v>
      </c>
      <c r="AG74" s="212" t="s">
        <v>2662</v>
      </c>
      <c r="AH74" s="212"/>
      <c r="AI74" s="212" t="s">
        <v>2620</v>
      </c>
      <c r="AJ74" s="212" t="s">
        <v>2657</v>
      </c>
      <c r="AK74" s="212"/>
      <c r="AL74" s="212"/>
      <c r="AM74" s="212"/>
      <c r="AN74" s="212"/>
      <c r="AO74" s="238" t="s">
        <v>3010</v>
      </c>
    </row>
    <row r="75" spans="1:50" s="251" customFormat="1" ht="15" customHeight="1" x14ac:dyDescent="0.25">
      <c r="A75" s="217"/>
      <c r="B75" s="216"/>
      <c r="C75" s="218"/>
      <c r="D75" s="219"/>
      <c r="E75" s="220"/>
      <c r="F75" s="221"/>
      <c r="G75" s="216"/>
      <c r="H75" s="218"/>
      <c r="I75" s="216" t="s">
        <v>2605</v>
      </c>
      <c r="J75" s="228" t="s">
        <v>2606</v>
      </c>
      <c r="K75" s="216" t="s">
        <v>268</v>
      </c>
      <c r="L75" s="233" t="s">
        <v>2607</v>
      </c>
      <c r="M75" s="216" t="s">
        <v>131</v>
      </c>
      <c r="N75" s="219" t="s">
        <v>2608</v>
      </c>
      <c r="O75" s="230" t="s">
        <v>2596</v>
      </c>
      <c r="P75" s="216"/>
      <c r="Q75" s="223" t="s">
        <v>121</v>
      </c>
      <c r="R75" s="224"/>
      <c r="S75" s="231" t="s">
        <v>677</v>
      </c>
      <c r="T75" s="229" t="s">
        <v>2597</v>
      </c>
      <c r="U75" s="229" t="s">
        <v>2609</v>
      </c>
      <c r="V75" s="224">
        <v>42353</v>
      </c>
      <c r="W75" s="223"/>
      <c r="X75" s="220"/>
      <c r="Y75" s="226">
        <v>42353</v>
      </c>
      <c r="Z75" s="213">
        <v>1</v>
      </c>
      <c r="AA75" s="212">
        <v>1</v>
      </c>
      <c r="AB75" s="212">
        <v>1</v>
      </c>
      <c r="AC75" s="212">
        <v>1</v>
      </c>
      <c r="AD75" s="212">
        <v>1</v>
      </c>
      <c r="AE75" s="212">
        <v>1</v>
      </c>
      <c r="AF75" s="334">
        <f t="shared" si="2"/>
        <v>0.1</v>
      </c>
      <c r="AG75" s="212" t="s">
        <v>599</v>
      </c>
      <c r="AH75" s="212" t="s">
        <v>599</v>
      </c>
      <c r="AI75" s="212" t="s">
        <v>2451</v>
      </c>
      <c r="AJ75" s="212" t="s">
        <v>2610</v>
      </c>
      <c r="AK75" s="212"/>
      <c r="AL75" s="212"/>
      <c r="AM75" s="250"/>
      <c r="AN75" s="250"/>
      <c r="AO75" s="238" t="s">
        <v>3010</v>
      </c>
    </row>
    <row r="76" spans="1:50" s="251" customFormat="1" ht="15" customHeight="1" x14ac:dyDescent="0.25">
      <c r="A76" s="217"/>
      <c r="B76" s="216"/>
      <c r="C76" s="218"/>
      <c r="D76" s="219"/>
      <c r="E76" s="220"/>
      <c r="F76" s="221"/>
      <c r="G76" s="216"/>
      <c r="H76" s="218"/>
      <c r="I76" s="216" t="s">
        <v>2585</v>
      </c>
      <c r="J76" s="228" t="s">
        <v>2584</v>
      </c>
      <c r="K76" s="216" t="s">
        <v>269</v>
      </c>
      <c r="L76" s="233" t="s">
        <v>2586</v>
      </c>
      <c r="M76" s="216" t="s">
        <v>745</v>
      </c>
      <c r="N76" s="219">
        <v>2014</v>
      </c>
      <c r="O76" s="230" t="s">
        <v>844</v>
      </c>
      <c r="P76" s="216"/>
      <c r="Q76" s="223" t="s">
        <v>121</v>
      </c>
      <c r="R76" s="224"/>
      <c r="S76" s="231" t="s">
        <v>677</v>
      </c>
      <c r="T76" s="232" t="s">
        <v>2525</v>
      </c>
      <c r="U76" s="229" t="s">
        <v>2587</v>
      </c>
      <c r="V76" s="224">
        <v>42353</v>
      </c>
      <c r="W76" s="223"/>
      <c r="X76" s="220"/>
      <c r="Y76" s="226">
        <v>42353</v>
      </c>
      <c r="Z76" s="213">
        <v>1</v>
      </c>
      <c r="AA76" s="212">
        <v>1</v>
      </c>
      <c r="AB76" s="212">
        <v>1</v>
      </c>
      <c r="AC76" s="212">
        <v>1</v>
      </c>
      <c r="AD76" s="212">
        <v>1</v>
      </c>
      <c r="AE76" s="212">
        <v>1</v>
      </c>
      <c r="AF76" s="334">
        <f t="shared" si="2"/>
        <v>0.1</v>
      </c>
      <c r="AG76" s="212" t="s">
        <v>2579</v>
      </c>
      <c r="AH76" s="212" t="s">
        <v>2482</v>
      </c>
      <c r="AI76" s="212" t="s">
        <v>599</v>
      </c>
      <c r="AJ76" s="212" t="s">
        <v>2452</v>
      </c>
      <c r="AK76" s="212"/>
      <c r="AL76" s="212" t="s">
        <v>2892</v>
      </c>
      <c r="AM76" s="250"/>
      <c r="AN76" s="250"/>
      <c r="AO76" s="238" t="s">
        <v>3010</v>
      </c>
    </row>
    <row r="77" spans="1:50" s="251" customFormat="1" ht="15" customHeight="1" x14ac:dyDescent="0.25">
      <c r="A77" s="230"/>
      <c r="B77" s="216"/>
      <c r="C77" s="218"/>
      <c r="D77" s="219"/>
      <c r="E77" s="219"/>
      <c r="F77" s="216"/>
      <c r="G77" s="216"/>
      <c r="H77" s="218"/>
      <c r="I77" s="216" t="s">
        <v>2591</v>
      </c>
      <c r="J77" s="228" t="s">
        <v>2588</v>
      </c>
      <c r="K77" s="216" t="s">
        <v>269</v>
      </c>
      <c r="L77" s="233" t="s">
        <v>2589</v>
      </c>
      <c r="M77" s="216" t="s">
        <v>745</v>
      </c>
      <c r="N77" s="219">
        <v>2014</v>
      </c>
      <c r="O77" s="230" t="s">
        <v>844</v>
      </c>
      <c r="P77" s="216"/>
      <c r="Q77" s="223" t="s">
        <v>121</v>
      </c>
      <c r="R77" s="224"/>
      <c r="S77" s="231" t="s">
        <v>677</v>
      </c>
      <c r="T77" s="232" t="s">
        <v>2525</v>
      </c>
      <c r="U77" s="229" t="s">
        <v>2590</v>
      </c>
      <c r="V77" s="224">
        <v>42353</v>
      </c>
      <c r="W77" s="223"/>
      <c r="X77" s="220"/>
      <c r="Y77" s="226">
        <v>42353</v>
      </c>
      <c r="Z77" s="213">
        <v>1</v>
      </c>
      <c r="AA77" s="212">
        <v>1</v>
      </c>
      <c r="AB77" s="212">
        <v>1</v>
      </c>
      <c r="AC77" s="212">
        <v>1</v>
      </c>
      <c r="AD77" s="212">
        <v>1</v>
      </c>
      <c r="AE77" s="212">
        <v>1</v>
      </c>
      <c r="AF77" s="334">
        <f t="shared" si="2"/>
        <v>0.1</v>
      </c>
      <c r="AG77" s="212" t="s">
        <v>2579</v>
      </c>
      <c r="AH77" s="212" t="s">
        <v>2482</v>
      </c>
      <c r="AI77" s="212" t="s">
        <v>599</v>
      </c>
      <c r="AJ77" s="212" t="s">
        <v>2452</v>
      </c>
      <c r="AK77" s="212"/>
      <c r="AL77" s="212" t="s">
        <v>2893</v>
      </c>
      <c r="AM77" s="250"/>
      <c r="AN77" s="250"/>
      <c r="AO77" s="238" t="s">
        <v>3010</v>
      </c>
    </row>
    <row r="78" spans="1:50" s="251" customFormat="1" ht="15" customHeight="1" x14ac:dyDescent="0.25">
      <c r="A78" s="216"/>
      <c r="B78" s="216"/>
      <c r="C78" s="216"/>
      <c r="D78" s="216"/>
      <c r="E78" s="216"/>
      <c r="F78" s="216"/>
      <c r="G78" s="216"/>
      <c r="H78" s="216"/>
      <c r="I78" s="216" t="s">
        <v>2533</v>
      </c>
      <c r="J78" s="228" t="s">
        <v>2531</v>
      </c>
      <c r="K78" s="216" t="s">
        <v>269</v>
      </c>
      <c r="L78" s="233" t="s">
        <v>2532</v>
      </c>
      <c r="M78" s="216" t="s">
        <v>855</v>
      </c>
      <c r="N78" s="219" t="s">
        <v>2524</v>
      </c>
      <c r="O78" s="230" t="s">
        <v>844</v>
      </c>
      <c r="P78" s="216" t="s">
        <v>590</v>
      </c>
      <c r="Q78" s="223" t="s">
        <v>121</v>
      </c>
      <c r="R78" s="224">
        <v>41640</v>
      </c>
      <c r="S78" s="231" t="s">
        <v>677</v>
      </c>
      <c r="T78" s="232" t="s">
        <v>2525</v>
      </c>
      <c r="U78" s="225" t="s">
        <v>2534</v>
      </c>
      <c r="V78" s="224">
        <v>42353</v>
      </c>
      <c r="W78" s="223"/>
      <c r="X78" s="220"/>
      <c r="Y78" s="226">
        <v>42353</v>
      </c>
      <c r="Z78" s="211">
        <v>1</v>
      </c>
      <c r="AA78" s="212">
        <v>1</v>
      </c>
      <c r="AB78" s="212">
        <v>1</v>
      </c>
      <c r="AC78" s="212">
        <v>1</v>
      </c>
      <c r="AD78" s="212">
        <v>1</v>
      </c>
      <c r="AE78" s="212">
        <v>1</v>
      </c>
      <c r="AF78" s="334">
        <f t="shared" si="2"/>
        <v>0.1</v>
      </c>
      <c r="AG78" s="212" t="s">
        <v>2554</v>
      </c>
      <c r="AH78" s="212" t="s">
        <v>2482</v>
      </c>
      <c r="AI78" s="212" t="s">
        <v>599</v>
      </c>
      <c r="AJ78" s="212" t="s">
        <v>2452</v>
      </c>
      <c r="AK78" s="212"/>
      <c r="AL78" s="212"/>
      <c r="AM78" s="250"/>
      <c r="AN78" s="250"/>
      <c r="AO78" s="238" t="s">
        <v>3010</v>
      </c>
    </row>
    <row r="79" spans="1:50" s="251" customFormat="1" ht="15" customHeight="1" x14ac:dyDescent="0.25">
      <c r="A79" s="230"/>
      <c r="B79" s="216"/>
      <c r="C79" s="218"/>
      <c r="D79" s="219"/>
      <c r="E79" s="219"/>
      <c r="F79" s="216"/>
      <c r="G79" s="216"/>
      <c r="H79" s="218"/>
      <c r="I79" s="216" t="s">
        <v>2536</v>
      </c>
      <c r="J79" s="228" t="s">
        <v>2537</v>
      </c>
      <c r="K79" s="216" t="s">
        <v>269</v>
      </c>
      <c r="L79" s="233" t="s">
        <v>2538</v>
      </c>
      <c r="M79" s="216" t="s">
        <v>855</v>
      </c>
      <c r="N79" s="219" t="s">
        <v>2524</v>
      </c>
      <c r="O79" s="230" t="s">
        <v>844</v>
      </c>
      <c r="P79" s="216"/>
      <c r="Q79" s="223" t="s">
        <v>121</v>
      </c>
      <c r="R79" s="224"/>
      <c r="S79" s="231" t="s">
        <v>677</v>
      </c>
      <c r="T79" s="232" t="s">
        <v>2525</v>
      </c>
      <c r="U79" s="225" t="s">
        <v>2539</v>
      </c>
      <c r="V79" s="224">
        <v>42353</v>
      </c>
      <c r="W79" s="223"/>
      <c r="X79" s="220"/>
      <c r="Y79" s="226">
        <v>42353</v>
      </c>
      <c r="Z79" s="211">
        <v>1</v>
      </c>
      <c r="AA79" s="212">
        <v>1</v>
      </c>
      <c r="AB79" s="212">
        <v>1</v>
      </c>
      <c r="AC79" s="212">
        <v>1</v>
      </c>
      <c r="AD79" s="212">
        <v>1</v>
      </c>
      <c r="AE79" s="212">
        <v>1</v>
      </c>
      <c r="AF79" s="334">
        <f t="shared" si="2"/>
        <v>0.1</v>
      </c>
      <c r="AG79" s="212" t="s">
        <v>2554</v>
      </c>
      <c r="AH79" s="212" t="s">
        <v>2482</v>
      </c>
      <c r="AI79" s="212" t="s">
        <v>599</v>
      </c>
      <c r="AJ79" s="212" t="s">
        <v>2452</v>
      </c>
      <c r="AK79" s="212"/>
      <c r="AL79" s="212"/>
      <c r="AM79" s="250"/>
      <c r="AN79" s="250"/>
      <c r="AO79" s="238" t="s">
        <v>3010</v>
      </c>
    </row>
    <row r="80" spans="1:50" s="89" customFormat="1" ht="15" customHeight="1" x14ac:dyDescent="0.25">
      <c r="A80" s="230"/>
      <c r="B80" s="216"/>
      <c r="C80" s="218"/>
      <c r="D80" s="219"/>
      <c r="E80" s="219"/>
      <c r="F80" s="216"/>
      <c r="G80" s="216"/>
      <c r="H80" s="218"/>
      <c r="I80" s="216" t="s">
        <v>847</v>
      </c>
      <c r="J80" s="216" t="s">
        <v>848</v>
      </c>
      <c r="K80" s="216" t="s">
        <v>269</v>
      </c>
      <c r="L80" s="222" t="s">
        <v>846</v>
      </c>
      <c r="M80" s="216" t="s">
        <v>855</v>
      </c>
      <c r="N80" s="219" t="s">
        <v>858</v>
      </c>
      <c r="O80" s="230" t="s">
        <v>844</v>
      </c>
      <c r="P80" s="216" t="s">
        <v>590</v>
      </c>
      <c r="Q80" s="223" t="s">
        <v>121</v>
      </c>
      <c r="R80" s="224">
        <v>41640</v>
      </c>
      <c r="S80" s="231" t="s">
        <v>677</v>
      </c>
      <c r="T80" s="232" t="s">
        <v>2525</v>
      </c>
      <c r="U80" s="225" t="s">
        <v>2535</v>
      </c>
      <c r="V80" s="224">
        <v>41782</v>
      </c>
      <c r="W80" s="223" t="s">
        <v>2242</v>
      </c>
      <c r="X80" s="220" t="s">
        <v>1086</v>
      </c>
      <c r="Y80" s="226">
        <v>42353</v>
      </c>
      <c r="Z80" s="211">
        <v>1</v>
      </c>
      <c r="AA80" s="212">
        <v>1</v>
      </c>
      <c r="AB80" s="212">
        <v>1</v>
      </c>
      <c r="AC80" s="212">
        <v>1</v>
      </c>
      <c r="AD80" s="212">
        <v>1</v>
      </c>
      <c r="AE80" s="212">
        <v>1</v>
      </c>
      <c r="AF80" s="334">
        <f t="shared" si="2"/>
        <v>0.1</v>
      </c>
      <c r="AG80" s="212" t="s">
        <v>2519</v>
      </c>
      <c r="AH80" s="212" t="s">
        <v>2482</v>
      </c>
      <c r="AI80" s="212" t="s">
        <v>599</v>
      </c>
      <c r="AJ80" s="212" t="s">
        <v>2452</v>
      </c>
      <c r="AK80" s="212"/>
      <c r="AL80" s="212"/>
      <c r="AM80" s="250"/>
      <c r="AN80" s="250"/>
      <c r="AO80" s="238" t="s">
        <v>3010</v>
      </c>
    </row>
    <row r="81" spans="1:50" s="89" customFormat="1" ht="15" customHeight="1" x14ac:dyDescent="0.25">
      <c r="A81" s="217"/>
      <c r="B81" s="216"/>
      <c r="C81" s="218"/>
      <c r="D81" s="219"/>
      <c r="E81" s="220"/>
      <c r="F81" s="221"/>
      <c r="G81" s="216"/>
      <c r="H81" s="218"/>
      <c r="I81" s="216" t="s">
        <v>2527</v>
      </c>
      <c r="J81" s="228" t="s">
        <v>2528</v>
      </c>
      <c r="K81" s="216" t="s">
        <v>269</v>
      </c>
      <c r="L81" s="233" t="s">
        <v>2529</v>
      </c>
      <c r="M81" s="216" t="s">
        <v>131</v>
      </c>
      <c r="N81" s="234" t="s">
        <v>2524</v>
      </c>
      <c r="O81" s="230" t="s">
        <v>844</v>
      </c>
      <c r="P81" s="216"/>
      <c r="Q81" s="223" t="s">
        <v>121</v>
      </c>
      <c r="R81" s="224"/>
      <c r="S81" s="231" t="s">
        <v>677</v>
      </c>
      <c r="T81" s="232" t="s">
        <v>2525</v>
      </c>
      <c r="U81" s="225" t="s">
        <v>2530</v>
      </c>
      <c r="V81" s="224">
        <v>42353</v>
      </c>
      <c r="W81" s="223"/>
      <c r="X81" s="220"/>
      <c r="Y81" s="226">
        <v>42353</v>
      </c>
      <c r="Z81" s="211">
        <v>1</v>
      </c>
      <c r="AA81" s="212">
        <v>1</v>
      </c>
      <c r="AB81" s="212">
        <v>1</v>
      </c>
      <c r="AC81" s="212">
        <v>1</v>
      </c>
      <c r="AD81" s="212">
        <v>1</v>
      </c>
      <c r="AE81" s="212">
        <v>1</v>
      </c>
      <c r="AF81" s="334">
        <f t="shared" si="2"/>
        <v>0.1</v>
      </c>
      <c r="AG81" s="212" t="s">
        <v>2554</v>
      </c>
      <c r="AH81" s="212" t="s">
        <v>2482</v>
      </c>
      <c r="AI81" s="212" t="s">
        <v>599</v>
      </c>
      <c r="AJ81" s="212" t="s">
        <v>2452</v>
      </c>
      <c r="AK81" s="212"/>
      <c r="AL81" s="212" t="s">
        <v>2893</v>
      </c>
      <c r="AM81" s="250"/>
      <c r="AN81" s="250"/>
      <c r="AO81" s="238" t="s">
        <v>3010</v>
      </c>
    </row>
    <row r="82" spans="1:50" s="227" customFormat="1" ht="15" customHeight="1" x14ac:dyDescent="0.25">
      <c r="A82" s="307"/>
      <c r="B82" s="308"/>
      <c r="C82" s="309"/>
      <c r="D82" s="310"/>
      <c r="E82" s="310"/>
      <c r="F82" s="308"/>
      <c r="G82" s="308"/>
      <c r="H82" s="309"/>
      <c r="I82" s="216" t="s">
        <v>2521</v>
      </c>
      <c r="J82" s="216" t="s">
        <v>2522</v>
      </c>
      <c r="K82" s="216" t="s">
        <v>269</v>
      </c>
      <c r="L82" s="222" t="s">
        <v>2523</v>
      </c>
      <c r="M82" s="216" t="s">
        <v>131</v>
      </c>
      <c r="N82" s="219" t="s">
        <v>2524</v>
      </c>
      <c r="O82" s="230" t="s">
        <v>844</v>
      </c>
      <c r="P82" s="216"/>
      <c r="Q82" s="223" t="s">
        <v>121</v>
      </c>
      <c r="R82" s="224"/>
      <c r="S82" s="231" t="s">
        <v>677</v>
      </c>
      <c r="T82" s="232" t="s">
        <v>2525</v>
      </c>
      <c r="U82" s="225" t="s">
        <v>2526</v>
      </c>
      <c r="V82" s="224">
        <v>42353</v>
      </c>
      <c r="W82" s="223"/>
      <c r="X82" s="220"/>
      <c r="Y82" s="226">
        <v>42353</v>
      </c>
      <c r="Z82" s="211">
        <v>1</v>
      </c>
      <c r="AA82" s="212">
        <v>1</v>
      </c>
      <c r="AB82" s="212">
        <v>1</v>
      </c>
      <c r="AC82" s="212">
        <v>1</v>
      </c>
      <c r="AD82" s="212">
        <v>1</v>
      </c>
      <c r="AE82" s="212">
        <v>1</v>
      </c>
      <c r="AF82" s="334">
        <f t="shared" si="2"/>
        <v>0.1</v>
      </c>
      <c r="AG82" s="212" t="s">
        <v>2554</v>
      </c>
      <c r="AH82" s="212" t="s">
        <v>2482</v>
      </c>
      <c r="AI82" s="212" t="s">
        <v>599</v>
      </c>
      <c r="AJ82" s="212" t="s">
        <v>2452</v>
      </c>
      <c r="AK82" s="212"/>
      <c r="AL82" s="212"/>
      <c r="AM82" s="212"/>
      <c r="AN82" s="212"/>
      <c r="AO82" s="238" t="s">
        <v>3010</v>
      </c>
      <c r="AP82" s="89"/>
      <c r="AQ82" s="89"/>
      <c r="AR82" s="89"/>
      <c r="AS82" s="89"/>
      <c r="AT82" s="89"/>
      <c r="AU82" s="89"/>
      <c r="AV82" s="89"/>
      <c r="AW82" s="89"/>
      <c r="AX82" s="89"/>
    </row>
    <row r="83" spans="1:50" s="227" customFormat="1" ht="15" customHeight="1" x14ac:dyDescent="0.25">
      <c r="A83" s="261"/>
      <c r="B83" s="216"/>
      <c r="C83" s="218"/>
      <c r="D83" s="219"/>
      <c r="E83" s="220"/>
      <c r="F83" s="261"/>
      <c r="G83" s="216"/>
      <c r="H83" s="218"/>
      <c r="I83" s="216" t="s">
        <v>2650</v>
      </c>
      <c r="J83" s="228" t="s">
        <v>2649</v>
      </c>
      <c r="K83" s="216" t="s">
        <v>268</v>
      </c>
      <c r="L83" s="233" t="s">
        <v>2651</v>
      </c>
      <c r="M83" s="216" t="s">
        <v>131</v>
      </c>
      <c r="N83" s="219" t="s">
        <v>2595</v>
      </c>
      <c r="O83" s="216" t="s">
        <v>2646</v>
      </c>
      <c r="P83" s="216"/>
      <c r="Q83" s="223" t="s">
        <v>121</v>
      </c>
      <c r="R83" s="224"/>
      <c r="S83" s="224" t="s">
        <v>677</v>
      </c>
      <c r="T83" s="225" t="s">
        <v>2625</v>
      </c>
      <c r="U83" s="225" t="s">
        <v>2652</v>
      </c>
      <c r="V83" s="224">
        <v>42354</v>
      </c>
      <c r="W83" s="223"/>
      <c r="X83" s="220"/>
      <c r="Y83" s="226">
        <v>42354</v>
      </c>
      <c r="Z83" s="211">
        <v>1</v>
      </c>
      <c r="AA83" s="211">
        <v>1</v>
      </c>
      <c r="AB83" s="211">
        <v>1</v>
      </c>
      <c r="AC83" s="212">
        <v>1</v>
      </c>
      <c r="AD83" s="212">
        <v>1</v>
      </c>
      <c r="AE83" s="212">
        <v>1</v>
      </c>
      <c r="AF83" s="334">
        <f t="shared" si="2"/>
        <v>0.1</v>
      </c>
      <c r="AG83" s="212" t="s">
        <v>599</v>
      </c>
      <c r="AH83" s="212" t="s">
        <v>599</v>
      </c>
      <c r="AI83" s="212" t="s">
        <v>2620</v>
      </c>
      <c r="AJ83" s="212" t="s">
        <v>2478</v>
      </c>
      <c r="AK83" s="212"/>
      <c r="AL83" s="212"/>
      <c r="AM83" s="212"/>
      <c r="AN83" s="212"/>
      <c r="AO83" s="238" t="s">
        <v>3010</v>
      </c>
      <c r="AP83" s="89"/>
      <c r="AQ83" s="89"/>
      <c r="AR83" s="89"/>
      <c r="AS83" s="89"/>
      <c r="AT83" s="89"/>
      <c r="AU83" s="89"/>
      <c r="AV83" s="89"/>
      <c r="AW83" s="89"/>
      <c r="AX83" s="89"/>
    </row>
    <row r="84" spans="1:50" s="227" customFormat="1" ht="15" customHeight="1" x14ac:dyDescent="0.25">
      <c r="A84" s="261"/>
      <c r="B84" s="216"/>
      <c r="C84" s="218"/>
      <c r="D84" s="219"/>
      <c r="E84" s="220"/>
      <c r="F84" s="261"/>
      <c r="G84" s="216"/>
      <c r="H84" s="218"/>
      <c r="I84" s="216" t="s">
        <v>2553</v>
      </c>
      <c r="J84" s="216" t="s">
        <v>2552</v>
      </c>
      <c r="K84" s="216" t="s">
        <v>269</v>
      </c>
      <c r="L84" s="222" t="s">
        <v>2556</v>
      </c>
      <c r="M84" s="216" t="s">
        <v>857</v>
      </c>
      <c r="N84" s="219" t="s">
        <v>2524</v>
      </c>
      <c r="O84" s="230" t="s">
        <v>844</v>
      </c>
      <c r="P84" s="216" t="s">
        <v>590</v>
      </c>
      <c r="Q84" s="223" t="s">
        <v>121</v>
      </c>
      <c r="R84" s="224">
        <v>41641</v>
      </c>
      <c r="S84" s="231" t="s">
        <v>677</v>
      </c>
      <c r="T84" s="232" t="s">
        <v>2525</v>
      </c>
      <c r="U84" s="225" t="s">
        <v>2557</v>
      </c>
      <c r="V84" s="224">
        <v>42353</v>
      </c>
      <c r="W84" s="223"/>
      <c r="X84" s="220"/>
      <c r="Y84" s="226">
        <v>42353</v>
      </c>
      <c r="Z84" s="213">
        <v>1</v>
      </c>
      <c r="AA84" s="212">
        <v>1</v>
      </c>
      <c r="AB84" s="212">
        <v>1</v>
      </c>
      <c r="AC84" s="212">
        <v>1</v>
      </c>
      <c r="AD84" s="212">
        <v>1</v>
      </c>
      <c r="AE84" s="212">
        <v>1</v>
      </c>
      <c r="AF84" s="334">
        <f t="shared" si="2"/>
        <v>0.1</v>
      </c>
      <c r="AG84" s="212" t="s">
        <v>2554</v>
      </c>
      <c r="AH84" s="212" t="s">
        <v>2482</v>
      </c>
      <c r="AI84" s="212" t="s">
        <v>599</v>
      </c>
      <c r="AJ84" s="212" t="s">
        <v>2452</v>
      </c>
      <c r="AK84" s="212"/>
      <c r="AL84" s="212"/>
      <c r="AM84" s="212"/>
      <c r="AN84" s="212"/>
      <c r="AO84" s="238" t="s">
        <v>3010</v>
      </c>
      <c r="AP84" s="89"/>
      <c r="AQ84" s="89"/>
      <c r="AR84" s="89"/>
      <c r="AS84" s="89"/>
      <c r="AT84" s="89"/>
      <c r="AU84" s="89"/>
      <c r="AV84" s="89"/>
      <c r="AW84" s="89"/>
      <c r="AX84" s="89"/>
    </row>
    <row r="85" spans="1:50" s="227" customFormat="1" ht="15" customHeight="1" x14ac:dyDescent="0.25">
      <c r="A85" s="261"/>
      <c r="B85" s="216"/>
      <c r="C85" s="218"/>
      <c r="D85" s="219"/>
      <c r="E85" s="220"/>
      <c r="F85" s="261"/>
      <c r="G85" s="216"/>
      <c r="H85" s="218"/>
      <c r="I85" s="216" t="s">
        <v>2559</v>
      </c>
      <c r="J85" s="216" t="s">
        <v>2558</v>
      </c>
      <c r="K85" s="216" t="s">
        <v>269</v>
      </c>
      <c r="L85" s="222" t="s">
        <v>2560</v>
      </c>
      <c r="M85" s="216" t="s">
        <v>855</v>
      </c>
      <c r="N85" s="219" t="s">
        <v>2524</v>
      </c>
      <c r="O85" s="230" t="s">
        <v>844</v>
      </c>
      <c r="P85" s="216" t="s">
        <v>590</v>
      </c>
      <c r="Q85" s="223" t="s">
        <v>121</v>
      </c>
      <c r="R85" s="224">
        <v>41642</v>
      </c>
      <c r="S85" s="231" t="s">
        <v>677</v>
      </c>
      <c r="T85" s="232" t="s">
        <v>2525</v>
      </c>
      <c r="U85" s="229" t="s">
        <v>2561</v>
      </c>
      <c r="V85" s="224">
        <v>42353</v>
      </c>
      <c r="W85" s="223"/>
      <c r="X85" s="220"/>
      <c r="Y85" s="226">
        <v>42353</v>
      </c>
      <c r="Z85" s="213">
        <v>1</v>
      </c>
      <c r="AA85" s="212">
        <v>1</v>
      </c>
      <c r="AB85" s="212">
        <v>1</v>
      </c>
      <c r="AC85" s="212">
        <v>1</v>
      </c>
      <c r="AD85" s="212">
        <v>1</v>
      </c>
      <c r="AE85" s="212">
        <v>1</v>
      </c>
      <c r="AF85" s="334">
        <f t="shared" si="2"/>
        <v>0.1</v>
      </c>
      <c r="AG85" s="212" t="s">
        <v>2554</v>
      </c>
      <c r="AH85" s="212" t="s">
        <v>2482</v>
      </c>
      <c r="AI85" s="212" t="s">
        <v>599</v>
      </c>
      <c r="AJ85" s="212" t="s">
        <v>2452</v>
      </c>
      <c r="AK85" s="212"/>
      <c r="AL85" s="212"/>
      <c r="AM85" s="212"/>
      <c r="AN85" s="212"/>
      <c r="AO85" s="238" t="s">
        <v>3010</v>
      </c>
      <c r="AP85" s="89"/>
      <c r="AQ85" s="89"/>
      <c r="AR85" s="89"/>
      <c r="AS85" s="89"/>
      <c r="AT85" s="89"/>
      <c r="AU85" s="89"/>
      <c r="AV85" s="89"/>
      <c r="AW85" s="89"/>
      <c r="AX85" s="89"/>
    </row>
    <row r="86" spans="1:50" s="227" customFormat="1" ht="15" customHeight="1" x14ac:dyDescent="0.25">
      <c r="A86" s="261"/>
      <c r="B86" s="216"/>
      <c r="C86" s="218"/>
      <c r="D86" s="219"/>
      <c r="E86" s="220"/>
      <c r="F86" s="261"/>
      <c r="G86" s="269"/>
      <c r="H86" s="218"/>
      <c r="I86" s="216" t="s">
        <v>2611</v>
      </c>
      <c r="J86" s="228" t="s">
        <v>2612</v>
      </c>
      <c r="K86" s="216" t="s">
        <v>268</v>
      </c>
      <c r="L86" s="233" t="s">
        <v>2613</v>
      </c>
      <c r="M86" s="216" t="s">
        <v>131</v>
      </c>
      <c r="N86" s="219" t="s">
        <v>2595</v>
      </c>
      <c r="O86" s="230" t="s">
        <v>2596</v>
      </c>
      <c r="P86" s="216"/>
      <c r="Q86" s="223" t="s">
        <v>121</v>
      </c>
      <c r="R86" s="224"/>
      <c r="S86" s="231" t="s">
        <v>677</v>
      </c>
      <c r="T86" s="229" t="s">
        <v>2597</v>
      </c>
      <c r="U86" s="229" t="s">
        <v>2614</v>
      </c>
      <c r="V86" s="224">
        <v>42353</v>
      </c>
      <c r="W86" s="223"/>
      <c r="X86" s="220"/>
      <c r="Y86" s="226">
        <v>42353</v>
      </c>
      <c r="Z86" s="213">
        <v>1</v>
      </c>
      <c r="AA86" s="212">
        <v>1</v>
      </c>
      <c r="AB86" s="212">
        <v>1</v>
      </c>
      <c r="AC86" s="212">
        <v>1</v>
      </c>
      <c r="AD86" s="212">
        <v>1</v>
      </c>
      <c r="AE86" s="212">
        <v>1</v>
      </c>
      <c r="AF86" s="334">
        <f t="shared" si="2"/>
        <v>0.1</v>
      </c>
      <c r="AG86" s="212" t="s">
        <v>599</v>
      </c>
      <c r="AH86" s="212" t="s">
        <v>599</v>
      </c>
      <c r="AI86" s="212" t="s">
        <v>2451</v>
      </c>
      <c r="AJ86" s="212" t="s">
        <v>2610</v>
      </c>
      <c r="AK86" s="212"/>
      <c r="AL86" s="212"/>
      <c r="AM86" s="212"/>
      <c r="AN86" s="212"/>
      <c r="AO86" s="238" t="s">
        <v>3010</v>
      </c>
      <c r="AP86" s="89"/>
      <c r="AQ86" s="89"/>
      <c r="AR86" s="89"/>
      <c r="AS86" s="89"/>
      <c r="AT86" s="89"/>
      <c r="AU86" s="89"/>
      <c r="AV86" s="89"/>
      <c r="AW86" s="89"/>
      <c r="AX86" s="89"/>
    </row>
    <row r="87" spans="1:50" s="227" customFormat="1" ht="15" customHeight="1" x14ac:dyDescent="0.25">
      <c r="A87" s="261"/>
      <c r="B87" s="216"/>
      <c r="C87" s="218"/>
      <c r="D87" s="219"/>
      <c r="E87" s="220"/>
      <c r="F87" s="216"/>
      <c r="G87" s="216"/>
      <c r="H87" s="218"/>
      <c r="I87" s="216" t="s">
        <v>2576</v>
      </c>
      <c r="J87" s="228" t="s">
        <v>2577</v>
      </c>
      <c r="K87" s="216" t="s">
        <v>269</v>
      </c>
      <c r="L87" s="233" t="s">
        <v>2574</v>
      </c>
      <c r="M87" s="216" t="s">
        <v>2565</v>
      </c>
      <c r="N87" s="219">
        <v>2014</v>
      </c>
      <c r="O87" s="230" t="s">
        <v>844</v>
      </c>
      <c r="P87" s="216"/>
      <c r="Q87" s="223" t="s">
        <v>121</v>
      </c>
      <c r="R87" s="224"/>
      <c r="S87" s="231" t="s">
        <v>677</v>
      </c>
      <c r="T87" s="232" t="s">
        <v>2525</v>
      </c>
      <c r="U87" s="229" t="s">
        <v>2578</v>
      </c>
      <c r="V87" s="224">
        <v>42353</v>
      </c>
      <c r="W87" s="223"/>
      <c r="X87" s="220"/>
      <c r="Y87" s="226">
        <v>42353</v>
      </c>
      <c r="Z87" s="213">
        <v>1</v>
      </c>
      <c r="AA87" s="212">
        <v>1</v>
      </c>
      <c r="AB87" s="212">
        <v>1</v>
      </c>
      <c r="AC87" s="212">
        <v>1</v>
      </c>
      <c r="AD87" s="212">
        <v>1</v>
      </c>
      <c r="AE87" s="212">
        <v>1</v>
      </c>
      <c r="AF87" s="334">
        <f t="shared" si="2"/>
        <v>0.1</v>
      </c>
      <c r="AG87" s="212" t="s">
        <v>2579</v>
      </c>
      <c r="AH87" s="212" t="s">
        <v>2482</v>
      </c>
      <c r="AI87" s="212" t="s">
        <v>599</v>
      </c>
      <c r="AJ87" s="212" t="s">
        <v>2452</v>
      </c>
      <c r="AK87" s="212"/>
      <c r="AL87" s="212"/>
      <c r="AM87" s="212"/>
      <c r="AN87" s="212"/>
      <c r="AO87" s="238" t="s">
        <v>3010</v>
      </c>
      <c r="AP87" s="89"/>
      <c r="AQ87" s="89"/>
      <c r="AR87" s="89"/>
      <c r="AS87" s="89"/>
      <c r="AT87" s="89"/>
      <c r="AU87" s="89"/>
      <c r="AV87" s="89"/>
      <c r="AW87" s="89"/>
      <c r="AX87" s="89"/>
    </row>
    <row r="88" spans="1:50" s="227" customFormat="1" ht="15" customHeight="1" x14ac:dyDescent="0.25">
      <c r="A88" s="261"/>
      <c r="B88" s="216"/>
      <c r="C88" s="218"/>
      <c r="D88" s="219"/>
      <c r="E88" s="220"/>
      <c r="F88" s="216"/>
      <c r="G88" s="216"/>
      <c r="H88" s="218"/>
      <c r="I88" s="216" t="s">
        <v>2581</v>
      </c>
      <c r="J88" s="228" t="s">
        <v>2580</v>
      </c>
      <c r="K88" s="216" t="s">
        <v>269</v>
      </c>
      <c r="L88" s="233" t="s">
        <v>2582</v>
      </c>
      <c r="M88" s="216" t="s">
        <v>2565</v>
      </c>
      <c r="N88" s="219">
        <v>2014</v>
      </c>
      <c r="O88" s="230" t="s">
        <v>844</v>
      </c>
      <c r="P88" s="216"/>
      <c r="Q88" s="223" t="s">
        <v>121</v>
      </c>
      <c r="R88" s="224"/>
      <c r="S88" s="231" t="s">
        <v>677</v>
      </c>
      <c r="T88" s="232" t="s">
        <v>2525</v>
      </c>
      <c r="U88" s="229" t="s">
        <v>2583</v>
      </c>
      <c r="V88" s="224">
        <v>42353</v>
      </c>
      <c r="W88" s="223"/>
      <c r="X88" s="220"/>
      <c r="Y88" s="226">
        <v>42353</v>
      </c>
      <c r="Z88" s="213">
        <v>1</v>
      </c>
      <c r="AA88" s="212">
        <v>1</v>
      </c>
      <c r="AB88" s="212">
        <v>1</v>
      </c>
      <c r="AC88" s="212">
        <v>1</v>
      </c>
      <c r="AD88" s="212">
        <v>1</v>
      </c>
      <c r="AE88" s="212">
        <v>1</v>
      </c>
      <c r="AF88" s="334">
        <f t="shared" si="2"/>
        <v>0.1</v>
      </c>
      <c r="AG88" s="212" t="s">
        <v>2579</v>
      </c>
      <c r="AH88" s="212" t="s">
        <v>2482</v>
      </c>
      <c r="AI88" s="212" t="s">
        <v>599</v>
      </c>
      <c r="AJ88" s="212" t="s">
        <v>2452</v>
      </c>
      <c r="AK88" s="212"/>
      <c r="AL88" s="212"/>
      <c r="AM88" s="212"/>
      <c r="AN88" s="212"/>
      <c r="AO88" s="238" t="s">
        <v>3010</v>
      </c>
      <c r="AP88" s="89"/>
      <c r="AQ88" s="89"/>
      <c r="AR88" s="89"/>
      <c r="AS88" s="89"/>
      <c r="AT88" s="89"/>
      <c r="AU88" s="89"/>
      <c r="AV88" s="89"/>
      <c r="AW88" s="89"/>
      <c r="AX88" s="89"/>
    </row>
    <row r="89" spans="1:50" s="227" customFormat="1" ht="15" customHeight="1" x14ac:dyDescent="0.25">
      <c r="A89" s="261"/>
      <c r="B89" s="216"/>
      <c r="C89" s="218"/>
      <c r="D89" s="219"/>
      <c r="E89" s="220"/>
      <c r="F89" s="216"/>
      <c r="G89" s="216"/>
      <c r="H89" s="218"/>
      <c r="I89" s="218" t="s">
        <v>2717</v>
      </c>
      <c r="J89" s="219" t="s">
        <v>2718</v>
      </c>
      <c r="K89" s="218" t="s">
        <v>287</v>
      </c>
      <c r="L89" s="260" t="s">
        <v>2719</v>
      </c>
      <c r="M89" s="218" t="s">
        <v>745</v>
      </c>
      <c r="N89" s="255" t="s">
        <v>2720</v>
      </c>
      <c r="O89" s="219" t="s">
        <v>873</v>
      </c>
      <c r="P89" s="216"/>
      <c r="Q89" s="223" t="s">
        <v>121</v>
      </c>
      <c r="R89" s="256"/>
      <c r="S89" s="231" t="s">
        <v>677</v>
      </c>
      <c r="T89" s="257" t="s">
        <v>2721</v>
      </c>
      <c r="U89" s="257" t="s">
        <v>2722</v>
      </c>
      <c r="V89" s="256">
        <v>42354</v>
      </c>
      <c r="W89" s="223"/>
      <c r="X89" s="219"/>
      <c r="Y89" s="258">
        <v>42354</v>
      </c>
      <c r="Z89" s="237">
        <v>1</v>
      </c>
      <c r="AA89" s="237">
        <v>1</v>
      </c>
      <c r="AB89" s="237">
        <v>1</v>
      </c>
      <c r="AC89" s="238">
        <v>1</v>
      </c>
      <c r="AD89" s="238">
        <v>1</v>
      </c>
      <c r="AE89" s="238">
        <v>1</v>
      </c>
      <c r="AF89" s="334">
        <f t="shared" si="2"/>
        <v>0.1</v>
      </c>
      <c r="AG89" s="238" t="s">
        <v>599</v>
      </c>
      <c r="AH89" s="238" t="s">
        <v>599</v>
      </c>
      <c r="AI89" s="238" t="s">
        <v>2451</v>
      </c>
      <c r="AJ89" s="238" t="s">
        <v>2723</v>
      </c>
      <c r="AK89" s="238"/>
      <c r="AL89" s="212"/>
      <c r="AM89" s="212"/>
      <c r="AN89" s="212"/>
      <c r="AO89" s="238" t="s">
        <v>3010</v>
      </c>
      <c r="AP89" s="89"/>
      <c r="AQ89" s="89"/>
      <c r="AR89" s="89"/>
      <c r="AS89" s="89"/>
      <c r="AT89" s="89"/>
      <c r="AU89" s="89"/>
      <c r="AV89" s="89"/>
      <c r="AW89" s="89"/>
      <c r="AX89" s="89"/>
    </row>
    <row r="90" spans="1:50" s="89" customFormat="1" ht="15" customHeight="1" x14ac:dyDescent="0.25">
      <c r="A90" s="218"/>
      <c r="B90" s="216"/>
      <c r="C90" s="218"/>
      <c r="D90" s="219"/>
      <c r="E90" s="219"/>
      <c r="F90" s="218"/>
      <c r="G90" s="218"/>
      <c r="H90" s="218"/>
      <c r="I90" s="216" t="s">
        <v>2541</v>
      </c>
      <c r="J90" s="228" t="s">
        <v>2542</v>
      </c>
      <c r="K90" s="216" t="s">
        <v>269</v>
      </c>
      <c r="L90" s="222" t="s">
        <v>2543</v>
      </c>
      <c r="M90" s="216" t="s">
        <v>2544</v>
      </c>
      <c r="N90" s="219" t="s">
        <v>2545</v>
      </c>
      <c r="O90" s="230" t="s">
        <v>844</v>
      </c>
      <c r="P90" s="216"/>
      <c r="Q90" s="223" t="s">
        <v>121</v>
      </c>
      <c r="R90" s="224"/>
      <c r="S90" s="231" t="s">
        <v>677</v>
      </c>
      <c r="T90" s="232" t="s">
        <v>2525</v>
      </c>
      <c r="U90" s="225" t="s">
        <v>2546</v>
      </c>
      <c r="V90" s="224">
        <v>42353</v>
      </c>
      <c r="W90" s="223"/>
      <c r="X90" s="220"/>
      <c r="Y90" s="226">
        <v>42353</v>
      </c>
      <c r="Z90" s="211">
        <v>1</v>
      </c>
      <c r="AA90" s="212">
        <v>1</v>
      </c>
      <c r="AB90" s="212">
        <v>1</v>
      </c>
      <c r="AC90" s="212">
        <v>1</v>
      </c>
      <c r="AD90" s="212">
        <v>1</v>
      </c>
      <c r="AE90" s="212">
        <v>1</v>
      </c>
      <c r="AF90" s="334">
        <f t="shared" si="2"/>
        <v>0.1</v>
      </c>
      <c r="AG90" s="212" t="s">
        <v>2555</v>
      </c>
      <c r="AH90" s="212" t="s">
        <v>2482</v>
      </c>
      <c r="AI90" s="212" t="s">
        <v>599</v>
      </c>
      <c r="AJ90" s="212" t="s">
        <v>2452</v>
      </c>
      <c r="AK90" s="212"/>
      <c r="AL90" s="212"/>
      <c r="AM90" s="212"/>
      <c r="AN90" s="212"/>
      <c r="AO90" s="238" t="s">
        <v>3010</v>
      </c>
    </row>
    <row r="91" spans="1:50" s="89" customFormat="1" ht="15" customHeight="1" x14ac:dyDescent="0.25">
      <c r="A91" s="311"/>
      <c r="B91" s="218"/>
      <c r="C91" s="218"/>
      <c r="D91" s="219"/>
      <c r="E91" s="220"/>
      <c r="F91" s="218"/>
      <c r="G91" s="218"/>
      <c r="H91" s="218"/>
      <c r="I91" s="216" t="s">
        <v>2547</v>
      </c>
      <c r="J91" s="216" t="s">
        <v>2548</v>
      </c>
      <c r="K91" s="216" t="s">
        <v>269</v>
      </c>
      <c r="L91" s="222" t="s">
        <v>2549</v>
      </c>
      <c r="M91" s="216" t="s">
        <v>2544</v>
      </c>
      <c r="N91" s="219" t="s">
        <v>2545</v>
      </c>
      <c r="O91" s="230" t="s">
        <v>844</v>
      </c>
      <c r="P91" s="216"/>
      <c r="Q91" s="223" t="s">
        <v>121</v>
      </c>
      <c r="R91" s="224"/>
      <c r="S91" s="231" t="s">
        <v>677</v>
      </c>
      <c r="T91" s="232" t="s">
        <v>2525</v>
      </c>
      <c r="U91" s="225" t="s">
        <v>2550</v>
      </c>
      <c r="V91" s="224">
        <v>42353</v>
      </c>
      <c r="W91" s="223"/>
      <c r="X91" s="220"/>
      <c r="Y91" s="226">
        <v>42353</v>
      </c>
      <c r="Z91" s="211">
        <v>1</v>
      </c>
      <c r="AA91" s="212">
        <v>1</v>
      </c>
      <c r="AB91" s="212">
        <v>1</v>
      </c>
      <c r="AC91" s="212">
        <v>1</v>
      </c>
      <c r="AD91" s="212">
        <v>1</v>
      </c>
      <c r="AE91" s="212">
        <v>1</v>
      </c>
      <c r="AF91" s="334">
        <f t="shared" si="2"/>
        <v>0.1</v>
      </c>
      <c r="AG91" s="212" t="s">
        <v>2555</v>
      </c>
      <c r="AH91" s="212" t="s">
        <v>2482</v>
      </c>
      <c r="AI91" s="212" t="s">
        <v>599</v>
      </c>
      <c r="AJ91" s="212" t="s">
        <v>2452</v>
      </c>
      <c r="AK91" s="212"/>
      <c r="AL91" s="212"/>
      <c r="AM91" s="212"/>
      <c r="AN91" s="212"/>
      <c r="AO91" s="238" t="s">
        <v>3010</v>
      </c>
    </row>
    <row r="92" spans="1:50" s="89" customFormat="1" ht="15" customHeight="1" x14ac:dyDescent="0.25">
      <c r="A92" s="261"/>
      <c r="B92" s="216"/>
      <c r="C92" s="218"/>
      <c r="D92" s="219"/>
      <c r="E92" s="220"/>
      <c r="F92" s="216"/>
      <c r="G92" s="216"/>
      <c r="H92" s="218"/>
      <c r="I92" s="216" t="s">
        <v>2728</v>
      </c>
      <c r="J92" s="230" t="s">
        <v>2729</v>
      </c>
      <c r="K92" s="216" t="s">
        <v>267</v>
      </c>
      <c r="L92" s="222" t="s">
        <v>2730</v>
      </c>
      <c r="M92" s="216" t="s">
        <v>131</v>
      </c>
      <c r="N92" s="219"/>
      <c r="O92" s="216" t="s">
        <v>2731</v>
      </c>
      <c r="P92" s="216"/>
      <c r="Q92" s="223" t="s">
        <v>121</v>
      </c>
      <c r="R92" s="224"/>
      <c r="S92" s="231" t="s">
        <v>677</v>
      </c>
      <c r="T92" s="225" t="s">
        <v>2732</v>
      </c>
      <c r="U92" s="225" t="s">
        <v>2733</v>
      </c>
      <c r="V92" s="224">
        <v>42720</v>
      </c>
      <c r="W92" s="223"/>
      <c r="X92" s="220"/>
      <c r="Y92" s="226">
        <v>42720</v>
      </c>
      <c r="Z92" s="213">
        <v>1</v>
      </c>
      <c r="AA92" s="211">
        <v>1</v>
      </c>
      <c r="AB92" s="211">
        <v>1</v>
      </c>
      <c r="AC92" s="212">
        <v>1</v>
      </c>
      <c r="AD92" s="212">
        <v>1</v>
      </c>
      <c r="AE92" s="212">
        <v>1</v>
      </c>
      <c r="AF92" s="334">
        <f t="shared" si="2"/>
        <v>0.1</v>
      </c>
      <c r="AG92" s="212" t="s">
        <v>599</v>
      </c>
      <c r="AH92" s="212" t="s">
        <v>599</v>
      </c>
      <c r="AI92" s="212" t="s">
        <v>2477</v>
      </c>
      <c r="AJ92" s="212" t="s">
        <v>2698</v>
      </c>
      <c r="AK92" s="212"/>
      <c r="AL92" s="212"/>
      <c r="AM92" s="212"/>
      <c r="AN92" s="212"/>
      <c r="AO92" s="238" t="s">
        <v>3010</v>
      </c>
    </row>
    <row r="93" spans="1:50" s="89" customFormat="1" ht="15" customHeight="1" x14ac:dyDescent="0.25">
      <c r="A93" s="216"/>
      <c r="B93" s="216"/>
      <c r="C93" s="216"/>
      <c r="D93" s="216"/>
      <c r="E93" s="216"/>
      <c r="F93" s="216"/>
      <c r="G93" s="216"/>
      <c r="H93" s="386"/>
      <c r="I93" s="216" t="s">
        <v>2739</v>
      </c>
      <c r="J93" s="219" t="s">
        <v>2740</v>
      </c>
      <c r="K93" s="216" t="s">
        <v>287</v>
      </c>
      <c r="L93" s="216" t="s">
        <v>2741</v>
      </c>
      <c r="M93" s="216" t="s">
        <v>131</v>
      </c>
      <c r="N93" s="327" t="s">
        <v>2595</v>
      </c>
      <c r="O93" s="327" t="s">
        <v>2742</v>
      </c>
      <c r="P93" s="216"/>
      <c r="Q93" s="216" t="s">
        <v>121</v>
      </c>
      <c r="R93" s="327"/>
      <c r="S93" s="216" t="s">
        <v>2743</v>
      </c>
      <c r="T93" s="216" t="s">
        <v>1657</v>
      </c>
      <c r="U93" s="261" t="s">
        <v>2744</v>
      </c>
      <c r="V93" s="332">
        <v>42354</v>
      </c>
      <c r="W93" s="333"/>
      <c r="X93" s="261"/>
      <c r="Y93" s="263">
        <v>42354</v>
      </c>
      <c r="Z93" s="212">
        <v>1</v>
      </c>
      <c r="AA93" s="212">
        <v>1</v>
      </c>
      <c r="AB93" s="212">
        <v>1</v>
      </c>
      <c r="AC93" s="212">
        <v>1</v>
      </c>
      <c r="AD93" s="212">
        <v>1</v>
      </c>
      <c r="AE93" s="212">
        <v>1</v>
      </c>
      <c r="AF93" s="334">
        <f t="shared" si="2"/>
        <v>0.1</v>
      </c>
      <c r="AG93" s="212" t="s">
        <v>599</v>
      </c>
      <c r="AH93" s="212" t="s">
        <v>599</v>
      </c>
      <c r="AI93" s="212" t="s">
        <v>2432</v>
      </c>
      <c r="AJ93" s="212" t="s">
        <v>2465</v>
      </c>
      <c r="AK93" s="212"/>
      <c r="AL93" s="212"/>
      <c r="AM93" s="212"/>
      <c r="AN93" s="212"/>
      <c r="AO93" s="238" t="s">
        <v>3010</v>
      </c>
    </row>
    <row r="94" spans="1:50" s="89" customFormat="1" ht="15" customHeight="1" x14ac:dyDescent="0.25">
      <c r="A94" s="216"/>
      <c r="B94" s="216"/>
      <c r="C94" s="216"/>
      <c r="D94" s="216"/>
      <c r="E94" s="216"/>
      <c r="F94" s="216"/>
      <c r="G94" s="216"/>
      <c r="H94" s="386"/>
      <c r="I94" s="216" t="s">
        <v>2665</v>
      </c>
      <c r="J94" s="219" t="s">
        <v>2745</v>
      </c>
      <c r="K94" s="216" t="s">
        <v>268</v>
      </c>
      <c r="L94" s="216" t="s">
        <v>2746</v>
      </c>
      <c r="M94" s="216" t="s">
        <v>2747</v>
      </c>
      <c r="N94" s="327" t="s">
        <v>2748</v>
      </c>
      <c r="O94" s="327" t="s">
        <v>644</v>
      </c>
      <c r="P94" s="216"/>
      <c r="Q94" s="216" t="s">
        <v>121</v>
      </c>
      <c r="R94" s="327"/>
      <c r="S94" s="224" t="s">
        <v>677</v>
      </c>
      <c r="T94" s="261" t="s">
        <v>2749</v>
      </c>
      <c r="U94" s="261" t="s">
        <v>2750</v>
      </c>
      <c r="V94" s="332">
        <v>42354</v>
      </c>
      <c r="W94" s="333"/>
      <c r="X94" s="261"/>
      <c r="Y94" s="263">
        <v>42354</v>
      </c>
      <c r="Z94" s="212">
        <v>1</v>
      </c>
      <c r="AA94" s="212">
        <v>1</v>
      </c>
      <c r="AB94" s="212">
        <v>1</v>
      </c>
      <c r="AC94" s="212">
        <v>1</v>
      </c>
      <c r="AD94" s="212">
        <v>1</v>
      </c>
      <c r="AE94" s="212">
        <v>1</v>
      </c>
      <c r="AF94" s="334">
        <f t="shared" si="2"/>
        <v>0.1</v>
      </c>
      <c r="AG94" s="212" t="s">
        <v>599</v>
      </c>
      <c r="AH94" s="212" t="s">
        <v>599</v>
      </c>
      <c r="AI94" s="212" t="s">
        <v>899</v>
      </c>
      <c r="AJ94" s="212" t="s">
        <v>2668</v>
      </c>
      <c r="AK94" s="212"/>
      <c r="AL94" s="212"/>
      <c r="AM94" s="212"/>
      <c r="AN94" s="212"/>
      <c r="AO94" s="238" t="s">
        <v>3010</v>
      </c>
    </row>
    <row r="95" spans="1:50" s="89" customFormat="1" ht="15" customHeight="1" x14ac:dyDescent="0.25">
      <c r="A95" s="87" t="s">
        <v>208</v>
      </c>
      <c r="B95" s="91" t="s">
        <v>211</v>
      </c>
      <c r="C95" s="99" t="s">
        <v>1113</v>
      </c>
      <c r="D95" s="90" t="s">
        <v>121</v>
      </c>
      <c r="E95" s="109" t="s">
        <v>498</v>
      </c>
      <c r="F95" s="104" t="s">
        <v>208</v>
      </c>
      <c r="G95" s="91" t="s">
        <v>211</v>
      </c>
      <c r="H95" s="99" t="s">
        <v>1489</v>
      </c>
      <c r="I95" s="91" t="s">
        <v>831</v>
      </c>
      <c r="J95" s="91" t="s">
        <v>832</v>
      </c>
      <c r="K95" s="91" t="s">
        <v>267</v>
      </c>
      <c r="L95" s="114" t="s">
        <v>835</v>
      </c>
      <c r="M95" s="91" t="s">
        <v>836</v>
      </c>
      <c r="N95" s="105" t="s">
        <v>833</v>
      </c>
      <c r="O95" s="91" t="s">
        <v>834</v>
      </c>
      <c r="P95" s="91" t="s">
        <v>590</v>
      </c>
      <c r="Q95" s="98" t="s">
        <v>121</v>
      </c>
      <c r="R95" s="106">
        <v>41671</v>
      </c>
      <c r="S95" s="106" t="s">
        <v>747</v>
      </c>
      <c r="T95" s="115" t="s">
        <v>603</v>
      </c>
      <c r="U95" s="115" t="s">
        <v>2466</v>
      </c>
      <c r="V95" s="106">
        <v>41782</v>
      </c>
      <c r="W95" s="98" t="s">
        <v>2242</v>
      </c>
      <c r="X95" s="109" t="s">
        <v>1086</v>
      </c>
      <c r="Y95" s="215">
        <v>42353</v>
      </c>
      <c r="Z95" s="210">
        <v>1</v>
      </c>
      <c r="AA95" s="212">
        <v>1</v>
      </c>
      <c r="AB95" s="212">
        <v>1</v>
      </c>
      <c r="AC95" s="212">
        <v>1</v>
      </c>
      <c r="AD95" s="212">
        <v>1</v>
      </c>
      <c r="AE95" s="212">
        <v>1</v>
      </c>
      <c r="AF95" s="334">
        <v>0.1</v>
      </c>
      <c r="AG95" s="212" t="s">
        <v>599</v>
      </c>
      <c r="AH95" s="212" t="s">
        <v>599</v>
      </c>
      <c r="AI95" s="212" t="s">
        <v>899</v>
      </c>
      <c r="AJ95" s="212" t="s">
        <v>2452</v>
      </c>
      <c r="AK95" s="212" t="s">
        <v>2483</v>
      </c>
      <c r="AL95" s="212"/>
      <c r="AM95" s="212"/>
      <c r="AN95" s="212"/>
      <c r="AO95" s="238" t="s">
        <v>3011</v>
      </c>
    </row>
    <row r="96" spans="1:50" s="227" customFormat="1" ht="15" customHeight="1" x14ac:dyDescent="0.25">
      <c r="A96" s="217" t="s">
        <v>208</v>
      </c>
      <c r="B96" s="216" t="s">
        <v>213</v>
      </c>
      <c r="C96" s="218"/>
      <c r="D96" s="219" t="s">
        <v>1519</v>
      </c>
      <c r="E96" s="220"/>
      <c r="F96" s="221" t="s">
        <v>208</v>
      </c>
      <c r="G96" s="216" t="s">
        <v>213</v>
      </c>
      <c r="H96" s="218" t="s">
        <v>1490</v>
      </c>
      <c r="I96" s="216" t="s">
        <v>2630</v>
      </c>
      <c r="J96" s="216" t="s">
        <v>2998</v>
      </c>
      <c r="K96" s="216" t="s">
        <v>267</v>
      </c>
      <c r="L96" s="222" t="s">
        <v>2999</v>
      </c>
      <c r="M96" s="216" t="s">
        <v>3000</v>
      </c>
      <c r="N96" s="219" t="s">
        <v>3001</v>
      </c>
      <c r="O96" s="216" t="s">
        <v>3002</v>
      </c>
      <c r="P96" s="216"/>
      <c r="Q96" s="223" t="s">
        <v>121</v>
      </c>
      <c r="R96" s="224">
        <v>42339</v>
      </c>
      <c r="S96" s="106" t="s">
        <v>677</v>
      </c>
      <c r="T96" s="225" t="s">
        <v>3003</v>
      </c>
      <c r="U96" s="225" t="s">
        <v>3004</v>
      </c>
      <c r="V96" s="224">
        <v>42354</v>
      </c>
      <c r="W96" s="223" t="s">
        <v>2947</v>
      </c>
      <c r="X96" s="220" t="s">
        <v>1086</v>
      </c>
      <c r="Y96" s="226">
        <v>42354</v>
      </c>
      <c r="Z96" s="211">
        <v>1</v>
      </c>
      <c r="AA96" s="211">
        <v>3</v>
      </c>
      <c r="AB96" s="211">
        <v>1</v>
      </c>
      <c r="AC96" s="212">
        <v>1</v>
      </c>
      <c r="AD96" s="212">
        <v>1</v>
      </c>
      <c r="AE96" s="212">
        <v>1</v>
      </c>
      <c r="AF96" s="335">
        <f t="shared" si="2"/>
        <v>0.3</v>
      </c>
      <c r="AG96" s="212" t="s">
        <v>2656</v>
      </c>
      <c r="AH96" s="212"/>
      <c r="AI96" s="212" t="s">
        <v>2620</v>
      </c>
      <c r="AJ96" s="212" t="s">
        <v>2657</v>
      </c>
      <c r="AK96" s="212" t="s">
        <v>3024</v>
      </c>
      <c r="AL96" s="212" t="s">
        <v>3026</v>
      </c>
      <c r="AM96" s="212"/>
      <c r="AN96" s="212"/>
      <c r="AO96" s="238" t="s">
        <v>3011</v>
      </c>
      <c r="AP96" s="89"/>
      <c r="AQ96" s="89"/>
      <c r="AR96" s="89"/>
      <c r="AS96" s="89"/>
      <c r="AT96" s="89"/>
      <c r="AU96" s="89"/>
      <c r="AV96" s="89"/>
      <c r="AW96" s="89"/>
      <c r="AX96" s="89"/>
    </row>
    <row r="97" spans="1:50" s="89" customFormat="1" ht="15" customHeight="1" x14ac:dyDescent="0.25">
      <c r="A97" s="261" t="s">
        <v>208</v>
      </c>
      <c r="B97" s="216" t="s">
        <v>213</v>
      </c>
      <c r="C97" s="218"/>
      <c r="D97" s="219" t="s">
        <v>1519</v>
      </c>
      <c r="E97" s="220"/>
      <c r="F97" s="269" t="s">
        <v>208</v>
      </c>
      <c r="G97" s="218" t="s">
        <v>213</v>
      </c>
      <c r="H97" s="218" t="s">
        <v>1490</v>
      </c>
      <c r="I97" s="216" t="s">
        <v>2621</v>
      </c>
      <c r="J97" s="216" t="s">
        <v>2622</v>
      </c>
      <c r="K97" s="216" t="s">
        <v>287</v>
      </c>
      <c r="L97" s="233" t="s">
        <v>2623</v>
      </c>
      <c r="M97" s="216" t="s">
        <v>131</v>
      </c>
      <c r="N97" s="219" t="s">
        <v>2608</v>
      </c>
      <c r="O97" s="216" t="s">
        <v>2624</v>
      </c>
      <c r="P97" s="216"/>
      <c r="Q97" s="223" t="s">
        <v>121</v>
      </c>
      <c r="R97" s="224"/>
      <c r="S97" s="224" t="s">
        <v>677</v>
      </c>
      <c r="T97" s="225" t="s">
        <v>2625</v>
      </c>
      <c r="U97" s="225" t="s">
        <v>2626</v>
      </c>
      <c r="V97" s="224">
        <v>42354</v>
      </c>
      <c r="W97" s="223" t="s">
        <v>2947</v>
      </c>
      <c r="X97" s="220" t="s">
        <v>1086</v>
      </c>
      <c r="Y97" s="226">
        <v>42354</v>
      </c>
      <c r="Z97" s="211">
        <v>1</v>
      </c>
      <c r="AA97" s="211">
        <v>3</v>
      </c>
      <c r="AB97" s="211">
        <v>1</v>
      </c>
      <c r="AC97" s="212">
        <v>1</v>
      </c>
      <c r="AD97" s="212">
        <v>1</v>
      </c>
      <c r="AE97" s="212">
        <v>1</v>
      </c>
      <c r="AF97" s="335">
        <f t="shared" si="2"/>
        <v>0.3</v>
      </c>
      <c r="AG97" s="212" t="s">
        <v>599</v>
      </c>
      <c r="AH97" s="212" t="s">
        <v>599</v>
      </c>
      <c r="AI97" s="212" t="s">
        <v>899</v>
      </c>
      <c r="AJ97" s="212" t="s">
        <v>2452</v>
      </c>
      <c r="AK97" s="212" t="s">
        <v>3025</v>
      </c>
      <c r="AL97" s="212" t="s">
        <v>3026</v>
      </c>
      <c r="AM97" s="212"/>
      <c r="AN97" s="212"/>
      <c r="AO97" s="238" t="s">
        <v>3011</v>
      </c>
    </row>
    <row r="98" spans="1:50" s="89" customFormat="1" ht="15" customHeight="1" x14ac:dyDescent="0.25">
      <c r="A98" s="87" t="s">
        <v>208</v>
      </c>
      <c r="B98" s="91" t="s">
        <v>211</v>
      </c>
      <c r="C98" s="99" t="s">
        <v>1111</v>
      </c>
      <c r="D98" s="90" t="s">
        <v>1504</v>
      </c>
      <c r="E98" s="109" t="s">
        <v>2341</v>
      </c>
      <c r="F98" s="104" t="s">
        <v>208</v>
      </c>
      <c r="G98" s="91" t="s">
        <v>211</v>
      </c>
      <c r="H98" s="99" t="s">
        <v>1489</v>
      </c>
      <c r="I98" s="214" t="s">
        <v>2461</v>
      </c>
      <c r="J98" s="91" t="s">
        <v>21</v>
      </c>
      <c r="K98" s="91" t="s">
        <v>267</v>
      </c>
      <c r="L98" s="114" t="s">
        <v>138</v>
      </c>
      <c r="M98" s="91" t="s">
        <v>131</v>
      </c>
      <c r="N98" s="105">
        <v>40504</v>
      </c>
      <c r="O98" s="91" t="s">
        <v>619</v>
      </c>
      <c r="P98" s="91" t="s">
        <v>590</v>
      </c>
      <c r="Q98" s="98" t="s">
        <v>121</v>
      </c>
      <c r="R98" s="106">
        <v>40709</v>
      </c>
      <c r="S98" s="106" t="s">
        <v>677</v>
      </c>
      <c r="T98" s="115" t="s">
        <v>603</v>
      </c>
      <c r="U98" s="115" t="s">
        <v>2462</v>
      </c>
      <c r="V98" s="169" t="s">
        <v>605</v>
      </c>
      <c r="W98" s="98" t="s">
        <v>2242</v>
      </c>
      <c r="X98" s="109" t="s">
        <v>1086</v>
      </c>
      <c r="Y98" s="215">
        <v>42352</v>
      </c>
      <c r="Z98" s="211">
        <v>1</v>
      </c>
      <c r="AA98" s="213">
        <v>1</v>
      </c>
      <c r="AB98" s="213">
        <v>3</v>
      </c>
      <c r="AC98" s="212">
        <v>1</v>
      </c>
      <c r="AD98" s="212">
        <v>1</v>
      </c>
      <c r="AE98" s="212">
        <v>1</v>
      </c>
      <c r="AF98" s="89" t="s">
        <v>599</v>
      </c>
      <c r="AG98" s="212" t="s">
        <v>599</v>
      </c>
      <c r="AH98" s="212" t="s">
        <v>599</v>
      </c>
      <c r="AI98" s="212" t="s">
        <v>2463</v>
      </c>
      <c r="AJ98" s="212" t="s">
        <v>2457</v>
      </c>
      <c r="AK98" s="212" t="s">
        <v>3027</v>
      </c>
      <c r="AL98" s="212" t="s">
        <v>3028</v>
      </c>
      <c r="AM98" s="212"/>
      <c r="AN98" s="212"/>
      <c r="AO98" s="238" t="s">
        <v>599</v>
      </c>
    </row>
    <row r="99" spans="1:50" s="89" customFormat="1" ht="15" customHeight="1" x14ac:dyDescent="0.25">
      <c r="A99" s="87" t="s">
        <v>220</v>
      </c>
      <c r="B99" s="91"/>
      <c r="C99" s="99" t="s">
        <v>1172</v>
      </c>
      <c r="D99" s="90" t="s">
        <v>1504</v>
      </c>
      <c r="E99" s="109" t="s">
        <v>2351</v>
      </c>
      <c r="F99" s="104" t="s">
        <v>759</v>
      </c>
      <c r="G99" s="91" t="s">
        <v>760</v>
      </c>
      <c r="H99" s="99" t="s">
        <v>1492</v>
      </c>
      <c r="I99" s="91" t="s">
        <v>102</v>
      </c>
      <c r="J99" s="91" t="s">
        <v>103</v>
      </c>
      <c r="K99" s="240" t="s">
        <v>268</v>
      </c>
      <c r="L99" s="114" t="s">
        <v>195</v>
      </c>
      <c r="M99" s="91" t="s">
        <v>131</v>
      </c>
      <c r="N99" s="90"/>
      <c r="O99" s="91" t="s">
        <v>649</v>
      </c>
      <c r="P99" s="91" t="s">
        <v>590</v>
      </c>
      <c r="Q99" s="169" t="s">
        <v>755</v>
      </c>
      <c r="R99" s="169" t="s">
        <v>650</v>
      </c>
      <c r="S99" s="106" t="s">
        <v>677</v>
      </c>
      <c r="T99" s="115" t="s">
        <v>603</v>
      </c>
      <c r="U99" s="115" t="s">
        <v>2694</v>
      </c>
      <c r="V99" s="108" t="s">
        <v>605</v>
      </c>
      <c r="W99" s="98" t="s">
        <v>2242</v>
      </c>
      <c r="X99" s="109" t="s">
        <v>1086</v>
      </c>
      <c r="Y99" s="215">
        <v>42354</v>
      </c>
      <c r="Z99" s="211">
        <v>1</v>
      </c>
      <c r="AA99" s="213">
        <v>1</v>
      </c>
      <c r="AB99" s="213">
        <v>1</v>
      </c>
      <c r="AC99" s="212">
        <v>3</v>
      </c>
      <c r="AD99" s="212">
        <v>1</v>
      </c>
      <c r="AE99" s="212">
        <v>1</v>
      </c>
      <c r="AF99" s="89" t="s">
        <v>599</v>
      </c>
      <c r="AG99" s="212" t="s">
        <v>2695</v>
      </c>
      <c r="AH99" s="212" t="s">
        <v>2482</v>
      </c>
      <c r="AI99" s="212" t="s">
        <v>599</v>
      </c>
      <c r="AJ99" s="212" t="s">
        <v>2696</v>
      </c>
      <c r="AK99" s="212"/>
      <c r="AL99" s="212"/>
      <c r="AM99" s="212"/>
      <c r="AN99" s="212"/>
      <c r="AO99" s="238" t="s">
        <v>599</v>
      </c>
    </row>
    <row r="100" spans="1:50" s="89" customFormat="1" ht="15" customHeight="1" x14ac:dyDescent="0.25">
      <c r="A100" s="86" t="s">
        <v>214</v>
      </c>
      <c r="B100" s="91" t="s">
        <v>215</v>
      </c>
      <c r="C100" s="99" t="s">
        <v>1154</v>
      </c>
      <c r="D100" s="90" t="s">
        <v>121</v>
      </c>
      <c r="E100" s="109" t="s">
        <v>498</v>
      </c>
      <c r="F100" s="86" t="s">
        <v>214</v>
      </c>
      <c r="G100" s="91" t="s">
        <v>215</v>
      </c>
      <c r="H100" s="99" t="s">
        <v>1483</v>
      </c>
      <c r="I100" s="91" t="s">
        <v>70</v>
      </c>
      <c r="J100" s="91" t="s">
        <v>715</v>
      </c>
      <c r="K100" s="91" t="s">
        <v>267</v>
      </c>
      <c r="L100" s="114" t="s">
        <v>175</v>
      </c>
      <c r="M100" s="91" t="s">
        <v>176</v>
      </c>
      <c r="N100" s="90" t="s">
        <v>636</v>
      </c>
      <c r="O100" s="91" t="s">
        <v>635</v>
      </c>
      <c r="P100" s="91" t="s">
        <v>590</v>
      </c>
      <c r="Q100" s="98" t="s">
        <v>121</v>
      </c>
      <c r="R100" s="106">
        <v>41684</v>
      </c>
      <c r="S100" s="106" t="s">
        <v>713</v>
      </c>
      <c r="T100" s="171" t="s">
        <v>714</v>
      </c>
      <c r="U100" s="115" t="s">
        <v>2666</v>
      </c>
      <c r="V100" s="106">
        <v>41779</v>
      </c>
      <c r="W100" s="98" t="s">
        <v>2242</v>
      </c>
      <c r="X100" s="109" t="s">
        <v>1086</v>
      </c>
      <c r="Y100" s="215">
        <v>42354</v>
      </c>
      <c r="Z100" s="213">
        <v>1</v>
      </c>
      <c r="AA100" s="211">
        <v>3</v>
      </c>
      <c r="AB100" s="211">
        <v>1</v>
      </c>
      <c r="AC100" s="212">
        <v>1</v>
      </c>
      <c r="AD100" s="212">
        <v>1</v>
      </c>
      <c r="AE100" s="212">
        <v>1</v>
      </c>
      <c r="AF100" s="335">
        <f>(Z100*AA100*AB100*AC100*AD100*AE100)/10</f>
        <v>0.3</v>
      </c>
      <c r="AG100" s="212" t="s">
        <v>2667</v>
      </c>
      <c r="AH100" s="212" t="s">
        <v>599</v>
      </c>
      <c r="AI100" s="212" t="s">
        <v>2620</v>
      </c>
      <c r="AJ100" s="212" t="s">
        <v>2668</v>
      </c>
      <c r="AK100" s="212" t="s">
        <v>3029</v>
      </c>
      <c r="AL100" s="212" t="s">
        <v>3030</v>
      </c>
      <c r="AM100" s="212"/>
      <c r="AN100" s="212"/>
      <c r="AO100" s="238" t="s">
        <v>3011</v>
      </c>
    </row>
    <row r="101" spans="1:50" s="89" customFormat="1" ht="15" customHeight="1" x14ac:dyDescent="0.25">
      <c r="A101" s="86" t="s">
        <v>214</v>
      </c>
      <c r="B101" s="91" t="s">
        <v>215</v>
      </c>
      <c r="C101" s="99" t="s">
        <v>1155</v>
      </c>
      <c r="D101" s="90" t="s">
        <v>121</v>
      </c>
      <c r="E101" s="109" t="s">
        <v>498</v>
      </c>
      <c r="F101" s="86" t="s">
        <v>214</v>
      </c>
      <c r="G101" s="91" t="s">
        <v>215</v>
      </c>
      <c r="H101" s="99" t="s">
        <v>1483</v>
      </c>
      <c r="I101" s="91" t="s">
        <v>71</v>
      </c>
      <c r="J101" s="91" t="s">
        <v>716</v>
      </c>
      <c r="K101" s="99" t="s">
        <v>268</v>
      </c>
      <c r="L101" s="114" t="s">
        <v>177</v>
      </c>
      <c r="M101" s="91" t="s">
        <v>639</v>
      </c>
      <c r="N101" s="90" t="s">
        <v>636</v>
      </c>
      <c r="O101" s="91" t="s">
        <v>635</v>
      </c>
      <c r="P101" s="91" t="s">
        <v>590</v>
      </c>
      <c r="Q101" s="98" t="s">
        <v>121</v>
      </c>
      <c r="R101" s="106">
        <v>41684</v>
      </c>
      <c r="S101" s="108" t="s">
        <v>713</v>
      </c>
      <c r="T101" s="171" t="s">
        <v>714</v>
      </c>
      <c r="U101" s="115" t="s">
        <v>2669</v>
      </c>
      <c r="V101" s="106">
        <v>41779</v>
      </c>
      <c r="W101" s="98" t="s">
        <v>2242</v>
      </c>
      <c r="X101" s="109" t="s">
        <v>1086</v>
      </c>
      <c r="Y101" s="215">
        <v>42354</v>
      </c>
      <c r="Z101" s="210">
        <v>1</v>
      </c>
      <c r="AA101" s="211">
        <v>3</v>
      </c>
      <c r="AB101" s="211">
        <v>1</v>
      </c>
      <c r="AC101" s="212">
        <v>1</v>
      </c>
      <c r="AD101" s="212">
        <v>1</v>
      </c>
      <c r="AE101" s="212">
        <v>1</v>
      </c>
      <c r="AF101" s="335">
        <f>(Z101*AA101*AB101*AC101*AD101*AE101)/10</f>
        <v>0.3</v>
      </c>
      <c r="AG101" s="212" t="s">
        <v>2667</v>
      </c>
      <c r="AH101" s="212" t="s">
        <v>599</v>
      </c>
      <c r="AI101" s="212" t="s">
        <v>2620</v>
      </c>
      <c r="AJ101" s="212" t="s">
        <v>2668</v>
      </c>
      <c r="AK101" s="212" t="s">
        <v>3029</v>
      </c>
      <c r="AL101" s="212" t="s">
        <v>3030</v>
      </c>
      <c r="AM101" s="212"/>
      <c r="AN101" s="212"/>
      <c r="AO101" s="238" t="s">
        <v>3011</v>
      </c>
    </row>
    <row r="102" spans="1:50" s="89" customFormat="1" ht="15" customHeight="1" x14ac:dyDescent="0.25">
      <c r="A102" s="86" t="s">
        <v>214</v>
      </c>
      <c r="B102" s="91" t="s">
        <v>726</v>
      </c>
      <c r="C102" s="99" t="s">
        <v>1156</v>
      </c>
      <c r="D102" s="90" t="s">
        <v>121</v>
      </c>
      <c r="E102" s="109" t="s">
        <v>498</v>
      </c>
      <c r="F102" s="86" t="s">
        <v>214</v>
      </c>
      <c r="G102" s="91" t="s">
        <v>216</v>
      </c>
      <c r="H102" s="99" t="s">
        <v>1486</v>
      </c>
      <c r="I102" s="91" t="s">
        <v>637</v>
      </c>
      <c r="J102" s="91" t="s">
        <v>717</v>
      </c>
      <c r="K102" s="99" t="s">
        <v>268</v>
      </c>
      <c r="L102" s="114" t="s">
        <v>638</v>
      </c>
      <c r="M102" s="91" t="s">
        <v>131</v>
      </c>
      <c r="N102" s="90" t="s">
        <v>636</v>
      </c>
      <c r="O102" s="91" t="s">
        <v>635</v>
      </c>
      <c r="P102" s="91" t="s">
        <v>590</v>
      </c>
      <c r="Q102" s="98" t="s">
        <v>121</v>
      </c>
      <c r="R102" s="106">
        <v>41684</v>
      </c>
      <c r="S102" s="106" t="s">
        <v>713</v>
      </c>
      <c r="T102" s="171" t="s">
        <v>714</v>
      </c>
      <c r="U102" s="115" t="s">
        <v>2670</v>
      </c>
      <c r="V102" s="106">
        <v>41779</v>
      </c>
      <c r="W102" s="98" t="s">
        <v>2242</v>
      </c>
      <c r="X102" s="109" t="s">
        <v>1086</v>
      </c>
      <c r="Y102" s="215">
        <v>42354</v>
      </c>
      <c r="Z102" s="211">
        <v>1</v>
      </c>
      <c r="AA102" s="211">
        <v>3</v>
      </c>
      <c r="AB102" s="211">
        <v>1</v>
      </c>
      <c r="AC102" s="212">
        <v>1</v>
      </c>
      <c r="AD102" s="212">
        <v>1</v>
      </c>
      <c r="AE102" s="212">
        <v>1</v>
      </c>
      <c r="AF102" s="335">
        <f>(Z102*AA102*AB102*AC102*AD102*AE102)/10</f>
        <v>0.3</v>
      </c>
      <c r="AG102" s="212" t="s">
        <v>2667</v>
      </c>
      <c r="AH102" s="212" t="s">
        <v>599</v>
      </c>
      <c r="AI102" s="212" t="s">
        <v>2620</v>
      </c>
      <c r="AJ102" s="212" t="s">
        <v>2668</v>
      </c>
      <c r="AK102" s="212" t="s">
        <v>3029</v>
      </c>
      <c r="AL102" s="212" t="s">
        <v>3030</v>
      </c>
      <c r="AM102" s="212"/>
      <c r="AN102" s="212"/>
      <c r="AO102" s="238" t="s">
        <v>3011</v>
      </c>
    </row>
    <row r="103" spans="1:50" s="227" customFormat="1" ht="15" customHeight="1" x14ac:dyDescent="0.25">
      <c r="A103" s="86" t="s">
        <v>718</v>
      </c>
      <c r="B103" s="91"/>
      <c r="C103" s="99" t="s">
        <v>1644</v>
      </c>
      <c r="D103" s="90" t="s">
        <v>121</v>
      </c>
      <c r="E103" s="109"/>
      <c r="F103" s="91" t="s">
        <v>722</v>
      </c>
      <c r="G103" s="91" t="s">
        <v>722</v>
      </c>
      <c r="H103" s="99" t="s">
        <v>1498</v>
      </c>
      <c r="I103" s="91" t="s">
        <v>1646</v>
      </c>
      <c r="J103" s="107" t="s">
        <v>1651</v>
      </c>
      <c r="K103" s="99" t="s">
        <v>268</v>
      </c>
      <c r="L103" s="114" t="s">
        <v>1649</v>
      </c>
      <c r="M103" s="91" t="s">
        <v>1648</v>
      </c>
      <c r="N103" s="90">
        <v>2005</v>
      </c>
      <c r="O103" s="91" t="s">
        <v>1650</v>
      </c>
      <c r="P103" s="91" t="s">
        <v>590</v>
      </c>
      <c r="Q103" s="98" t="s">
        <v>121</v>
      </c>
      <c r="R103" s="173">
        <v>41640</v>
      </c>
      <c r="S103" s="169" t="s">
        <v>1642</v>
      </c>
      <c r="T103" s="91" t="s">
        <v>2714</v>
      </c>
      <c r="U103" s="115" t="s">
        <v>2715</v>
      </c>
      <c r="V103" s="174">
        <v>41905</v>
      </c>
      <c r="W103" s="98" t="s">
        <v>2242</v>
      </c>
      <c r="X103" s="109" t="s">
        <v>1086</v>
      </c>
      <c r="Y103" s="215">
        <v>42354</v>
      </c>
      <c r="Z103" s="211">
        <v>1</v>
      </c>
      <c r="AA103" s="211">
        <v>3</v>
      </c>
      <c r="AB103" s="211">
        <v>1</v>
      </c>
      <c r="AC103" s="212">
        <v>1</v>
      </c>
      <c r="AD103" s="212">
        <v>1</v>
      </c>
      <c r="AE103" s="212">
        <v>1</v>
      </c>
      <c r="AF103" s="335">
        <f>(Z103*AA103*AB103*AC103*AD103*AE103)/10</f>
        <v>0.3</v>
      </c>
      <c r="AG103" s="212" t="s">
        <v>599</v>
      </c>
      <c r="AH103" s="212" t="s">
        <v>599</v>
      </c>
      <c r="AI103" s="212" t="s">
        <v>2451</v>
      </c>
      <c r="AJ103" s="212" t="s">
        <v>2698</v>
      </c>
      <c r="AK103" s="212" t="s">
        <v>2716</v>
      </c>
      <c r="AL103" s="212" t="s">
        <v>3030</v>
      </c>
      <c r="AM103" s="212"/>
      <c r="AN103" s="212"/>
      <c r="AO103" s="238" t="s">
        <v>3011</v>
      </c>
      <c r="AP103" s="89"/>
      <c r="AQ103" s="89"/>
      <c r="AR103" s="89"/>
      <c r="AS103" s="89"/>
      <c r="AT103" s="89"/>
      <c r="AU103" s="89"/>
      <c r="AV103" s="89"/>
      <c r="AW103" s="89"/>
      <c r="AX103" s="89"/>
    </row>
    <row r="104" spans="1:50" s="227" customFormat="1" ht="15" customHeight="1" x14ac:dyDescent="0.25">
      <c r="A104" s="91" t="s">
        <v>214</v>
      </c>
      <c r="B104" s="351" t="s">
        <v>219</v>
      </c>
      <c r="C104" s="351"/>
      <c r="D104" s="351" t="s">
        <v>1519</v>
      </c>
      <c r="E104" s="351"/>
      <c r="F104" s="104" t="s">
        <v>214</v>
      </c>
      <c r="G104" s="91" t="s">
        <v>219</v>
      </c>
      <c r="H104" s="99" t="s">
        <v>1485</v>
      </c>
      <c r="I104" s="351" t="s">
        <v>2972</v>
      </c>
      <c r="J104" s="352" t="s">
        <v>2973</v>
      </c>
      <c r="K104" s="351" t="s">
        <v>268</v>
      </c>
      <c r="L104" s="65" t="s">
        <v>2974</v>
      </c>
      <c r="M104" s="351" t="s">
        <v>2975</v>
      </c>
      <c r="N104" s="353" t="s">
        <v>2976</v>
      </c>
      <c r="O104" s="353" t="s">
        <v>2977</v>
      </c>
      <c r="P104" s="351" t="s">
        <v>590</v>
      </c>
      <c r="Q104" s="351" t="s">
        <v>121</v>
      </c>
      <c r="R104" s="353" t="s">
        <v>2871</v>
      </c>
      <c r="S104" s="351" t="s">
        <v>2871</v>
      </c>
      <c r="T104" s="53" t="s">
        <v>2974</v>
      </c>
      <c r="U104" s="236" t="s">
        <v>599</v>
      </c>
      <c r="V104" s="354">
        <v>42415</v>
      </c>
      <c r="W104" s="355" t="s">
        <v>2947</v>
      </c>
      <c r="X104" s="90" t="s">
        <v>1086</v>
      </c>
      <c r="Y104" s="289">
        <v>42415</v>
      </c>
      <c r="Z104" s="212">
        <v>1</v>
      </c>
      <c r="AA104" s="212">
        <v>1</v>
      </c>
      <c r="AB104" s="212">
        <v>1</v>
      </c>
      <c r="AC104" s="212">
        <v>1</v>
      </c>
      <c r="AD104" s="212">
        <v>2</v>
      </c>
      <c r="AE104" s="212">
        <v>3</v>
      </c>
      <c r="AF104" s="335">
        <v>0.6</v>
      </c>
      <c r="AG104" s="212" t="s">
        <v>2871</v>
      </c>
      <c r="AH104" s="212" t="s">
        <v>599</v>
      </c>
      <c r="AI104" s="212" t="s">
        <v>599</v>
      </c>
      <c r="AJ104" s="212" t="s">
        <v>2978</v>
      </c>
      <c r="AK104" s="212" t="s">
        <v>3031</v>
      </c>
      <c r="AL104" s="212" t="s">
        <v>3032</v>
      </c>
      <c r="AM104" s="212"/>
      <c r="AN104" s="212"/>
      <c r="AO104" s="212" t="s">
        <v>2937</v>
      </c>
      <c r="AP104" s="89"/>
      <c r="AQ104" s="89"/>
      <c r="AR104" s="89"/>
      <c r="AS104" s="89"/>
      <c r="AT104" s="89"/>
      <c r="AU104" s="89"/>
      <c r="AV104" s="89"/>
      <c r="AW104" s="89"/>
      <c r="AX104" s="89"/>
    </row>
    <row r="105" spans="1:50" s="89" customFormat="1" ht="15" customHeight="1" x14ac:dyDescent="0.25">
      <c r="A105" s="86" t="s">
        <v>214</v>
      </c>
      <c r="B105" s="91" t="s">
        <v>218</v>
      </c>
      <c r="C105" s="99" t="s">
        <v>1159</v>
      </c>
      <c r="D105" s="90" t="s">
        <v>121</v>
      </c>
      <c r="E105" s="109" t="s">
        <v>498</v>
      </c>
      <c r="F105" s="86" t="s">
        <v>214</v>
      </c>
      <c r="G105" s="91" t="s">
        <v>218</v>
      </c>
      <c r="H105" s="99" t="s">
        <v>1497</v>
      </c>
      <c r="I105" s="91" t="s">
        <v>76</v>
      </c>
      <c r="J105" s="91" t="s">
        <v>77</v>
      </c>
      <c r="K105" s="91" t="s">
        <v>267</v>
      </c>
      <c r="L105" s="114" t="s">
        <v>180</v>
      </c>
      <c r="M105" s="91" t="s">
        <v>131</v>
      </c>
      <c r="N105" s="90" t="s">
        <v>643</v>
      </c>
      <c r="O105" s="91" t="s">
        <v>641</v>
      </c>
      <c r="P105" s="91" t="s">
        <v>590</v>
      </c>
      <c r="Q105" s="98" t="s">
        <v>121</v>
      </c>
      <c r="R105" s="169" t="s">
        <v>610</v>
      </c>
      <c r="S105" s="108" t="s">
        <v>677</v>
      </c>
      <c r="T105" s="115" t="s">
        <v>603</v>
      </c>
      <c r="U105" s="115" t="s">
        <v>2676</v>
      </c>
      <c r="V105" s="169" t="s">
        <v>605</v>
      </c>
      <c r="W105" s="98" t="s">
        <v>2242</v>
      </c>
      <c r="X105" s="109" t="s">
        <v>1086</v>
      </c>
      <c r="Y105" s="215">
        <v>42354</v>
      </c>
      <c r="Z105" s="211">
        <v>1</v>
      </c>
      <c r="AA105" s="211">
        <v>2</v>
      </c>
      <c r="AB105" s="211">
        <v>1</v>
      </c>
      <c r="AC105" s="212">
        <v>3</v>
      </c>
      <c r="AD105" s="212">
        <v>1</v>
      </c>
      <c r="AE105" s="212">
        <v>1</v>
      </c>
      <c r="AF105" s="335">
        <f t="shared" ref="AF105:AF121" si="3">(Z105*AA105*AB105*AC105*AD105*AE105)/10</f>
        <v>0.6</v>
      </c>
      <c r="AG105" s="212" t="s">
        <v>2677</v>
      </c>
      <c r="AH105" s="212" t="s">
        <v>2673</v>
      </c>
      <c r="AI105" s="212" t="s">
        <v>899</v>
      </c>
      <c r="AJ105" s="212" t="s">
        <v>2668</v>
      </c>
      <c r="AK105" s="212" t="s">
        <v>3033</v>
      </c>
      <c r="AL105" s="212" t="s">
        <v>3030</v>
      </c>
      <c r="AM105" s="212"/>
      <c r="AN105" s="212"/>
      <c r="AO105" s="238" t="s">
        <v>3011</v>
      </c>
    </row>
    <row r="106" spans="1:50" s="89" customFormat="1" ht="15" customHeight="1" x14ac:dyDescent="0.25">
      <c r="A106" s="86" t="s">
        <v>214</v>
      </c>
      <c r="B106" s="91" t="s">
        <v>217</v>
      </c>
      <c r="C106" s="99" t="s">
        <v>1157</v>
      </c>
      <c r="D106" s="90" t="s">
        <v>121</v>
      </c>
      <c r="E106" s="109" t="s">
        <v>498</v>
      </c>
      <c r="F106" s="86" t="s">
        <v>214</v>
      </c>
      <c r="G106" s="91" t="s">
        <v>217</v>
      </c>
      <c r="H106" s="99" t="s">
        <v>1484</v>
      </c>
      <c r="I106" s="91" t="s">
        <v>72</v>
      </c>
      <c r="J106" s="91" t="s">
        <v>73</v>
      </c>
      <c r="K106" s="91" t="s">
        <v>269</v>
      </c>
      <c r="L106" s="114" t="s">
        <v>178</v>
      </c>
      <c r="M106" s="91" t="s">
        <v>131</v>
      </c>
      <c r="N106" s="90" t="s">
        <v>640</v>
      </c>
      <c r="O106" s="91" t="s">
        <v>641</v>
      </c>
      <c r="P106" s="91" t="s">
        <v>590</v>
      </c>
      <c r="Q106" s="98" t="s">
        <v>121</v>
      </c>
      <c r="R106" s="169" t="s">
        <v>610</v>
      </c>
      <c r="S106" s="108" t="s">
        <v>677</v>
      </c>
      <c r="T106" s="115" t="s">
        <v>603</v>
      </c>
      <c r="U106" s="115" t="s">
        <v>2671</v>
      </c>
      <c r="V106" s="169" t="s">
        <v>605</v>
      </c>
      <c r="W106" s="98" t="s">
        <v>2242</v>
      </c>
      <c r="X106" s="109" t="s">
        <v>1086</v>
      </c>
      <c r="Y106" s="215">
        <v>42354</v>
      </c>
      <c r="Z106" s="211">
        <v>1</v>
      </c>
      <c r="AA106" s="211">
        <v>3</v>
      </c>
      <c r="AB106" s="211">
        <v>1</v>
      </c>
      <c r="AC106" s="212">
        <v>3</v>
      </c>
      <c r="AD106" s="212">
        <v>1</v>
      </c>
      <c r="AE106" s="212">
        <v>1</v>
      </c>
      <c r="AF106" s="335">
        <f t="shared" si="3"/>
        <v>0.9</v>
      </c>
      <c r="AG106" s="212" t="s">
        <v>2672</v>
      </c>
      <c r="AH106" s="212" t="s">
        <v>2673</v>
      </c>
      <c r="AI106" s="212" t="s">
        <v>899</v>
      </c>
      <c r="AJ106" s="212" t="s">
        <v>2668</v>
      </c>
      <c r="AK106" s="212" t="s">
        <v>3034</v>
      </c>
      <c r="AL106" s="212" t="s">
        <v>3030</v>
      </c>
      <c r="AM106" s="212"/>
      <c r="AN106" s="212"/>
      <c r="AO106" s="238" t="s">
        <v>3011</v>
      </c>
    </row>
    <row r="107" spans="1:50" s="89" customFormat="1" ht="15" customHeight="1" x14ac:dyDescent="0.25">
      <c r="A107" s="86" t="s">
        <v>214</v>
      </c>
      <c r="B107" s="91" t="s">
        <v>217</v>
      </c>
      <c r="C107" s="99" t="s">
        <v>1158</v>
      </c>
      <c r="D107" s="90" t="s">
        <v>121</v>
      </c>
      <c r="E107" s="109" t="s">
        <v>498</v>
      </c>
      <c r="F107" s="86" t="s">
        <v>214</v>
      </c>
      <c r="G107" s="91" t="s">
        <v>217</v>
      </c>
      <c r="H107" s="99" t="s">
        <v>1484</v>
      </c>
      <c r="I107" s="91" t="s">
        <v>74</v>
      </c>
      <c r="J107" s="91" t="s">
        <v>75</v>
      </c>
      <c r="K107" s="91" t="s">
        <v>269</v>
      </c>
      <c r="L107" s="114" t="s">
        <v>179</v>
      </c>
      <c r="M107" s="91" t="s">
        <v>131</v>
      </c>
      <c r="N107" s="90" t="s">
        <v>642</v>
      </c>
      <c r="O107" s="91" t="s">
        <v>641</v>
      </c>
      <c r="P107" s="91" t="s">
        <v>590</v>
      </c>
      <c r="Q107" s="98" t="s">
        <v>121</v>
      </c>
      <c r="R107" s="169" t="s">
        <v>610</v>
      </c>
      <c r="S107" s="106" t="s">
        <v>677</v>
      </c>
      <c r="T107" s="115" t="s">
        <v>603</v>
      </c>
      <c r="U107" s="115" t="s">
        <v>2674</v>
      </c>
      <c r="V107" s="108" t="s">
        <v>605</v>
      </c>
      <c r="W107" s="98" t="s">
        <v>2242</v>
      </c>
      <c r="X107" s="109" t="s">
        <v>1086</v>
      </c>
      <c r="Y107" s="215">
        <v>42354</v>
      </c>
      <c r="Z107" s="211">
        <v>1</v>
      </c>
      <c r="AA107" s="211">
        <v>3</v>
      </c>
      <c r="AB107" s="211">
        <v>1</v>
      </c>
      <c r="AC107" s="212">
        <v>3</v>
      </c>
      <c r="AD107" s="212">
        <v>1</v>
      </c>
      <c r="AE107" s="212">
        <v>1</v>
      </c>
      <c r="AF107" s="335">
        <f t="shared" si="3"/>
        <v>0.9</v>
      </c>
      <c r="AG107" s="212" t="s">
        <v>2675</v>
      </c>
      <c r="AH107" s="212" t="s">
        <v>2673</v>
      </c>
      <c r="AI107" s="212" t="s">
        <v>899</v>
      </c>
      <c r="AJ107" s="212" t="s">
        <v>2668</v>
      </c>
      <c r="AK107" s="212" t="s">
        <v>3034</v>
      </c>
      <c r="AL107" s="212" t="s">
        <v>3030</v>
      </c>
      <c r="AM107" s="212"/>
      <c r="AN107" s="212"/>
      <c r="AO107" s="238" t="s">
        <v>3011</v>
      </c>
    </row>
    <row r="108" spans="1:50" s="89" customFormat="1" ht="15" customHeight="1" x14ac:dyDescent="0.25">
      <c r="A108" s="86" t="s">
        <v>214</v>
      </c>
      <c r="B108" s="91" t="s">
        <v>218</v>
      </c>
      <c r="C108" s="99" t="s">
        <v>1160</v>
      </c>
      <c r="D108" s="90" t="s">
        <v>121</v>
      </c>
      <c r="E108" s="109" t="s">
        <v>498</v>
      </c>
      <c r="F108" s="86" t="s">
        <v>214</v>
      </c>
      <c r="G108" s="91" t="s">
        <v>218</v>
      </c>
      <c r="H108" s="99" t="s">
        <v>1497</v>
      </c>
      <c r="I108" s="91" t="s">
        <v>78</v>
      </c>
      <c r="J108" s="91" t="s">
        <v>79</v>
      </c>
      <c r="K108" s="91" t="s">
        <v>267</v>
      </c>
      <c r="L108" s="114" t="s">
        <v>181</v>
      </c>
      <c r="M108" s="91" t="s">
        <v>131</v>
      </c>
      <c r="N108" s="90" t="s">
        <v>643</v>
      </c>
      <c r="O108" s="91" t="s">
        <v>641</v>
      </c>
      <c r="P108" s="91" t="s">
        <v>590</v>
      </c>
      <c r="Q108" s="98" t="s">
        <v>121</v>
      </c>
      <c r="R108" s="169" t="s">
        <v>610</v>
      </c>
      <c r="S108" s="106" t="s">
        <v>677</v>
      </c>
      <c r="T108" s="115" t="s">
        <v>603</v>
      </c>
      <c r="U108" s="115" t="s">
        <v>2681</v>
      </c>
      <c r="V108" s="108" t="s">
        <v>605</v>
      </c>
      <c r="W108" s="98" t="s">
        <v>2242</v>
      </c>
      <c r="X108" s="109" t="s">
        <v>1086</v>
      </c>
      <c r="Y108" s="215">
        <v>42354</v>
      </c>
      <c r="Z108" s="211">
        <v>1</v>
      </c>
      <c r="AA108" s="211">
        <v>3</v>
      </c>
      <c r="AB108" s="211">
        <v>1</v>
      </c>
      <c r="AC108" s="212">
        <v>3</v>
      </c>
      <c r="AD108" s="212">
        <v>1</v>
      </c>
      <c r="AE108" s="212">
        <v>1</v>
      </c>
      <c r="AF108" s="335">
        <f t="shared" si="3"/>
        <v>0.9</v>
      </c>
      <c r="AG108" s="212" t="s">
        <v>2677</v>
      </c>
      <c r="AH108" s="212" t="s">
        <v>2673</v>
      </c>
      <c r="AI108" s="212" t="s">
        <v>899</v>
      </c>
      <c r="AJ108" s="212" t="s">
        <v>2668</v>
      </c>
      <c r="AK108" s="212" t="s">
        <v>3033</v>
      </c>
      <c r="AL108" s="212" t="s">
        <v>3030</v>
      </c>
      <c r="AM108" s="212"/>
      <c r="AN108" s="212"/>
      <c r="AO108" s="238" t="s">
        <v>3011</v>
      </c>
    </row>
    <row r="109" spans="1:50" s="89" customFormat="1" ht="15" customHeight="1" x14ac:dyDescent="0.25">
      <c r="A109" s="86" t="s">
        <v>214</v>
      </c>
      <c r="B109" s="91" t="s">
        <v>218</v>
      </c>
      <c r="C109" s="99" t="s">
        <v>1161</v>
      </c>
      <c r="D109" s="90" t="s">
        <v>121</v>
      </c>
      <c r="E109" s="109" t="s">
        <v>498</v>
      </c>
      <c r="F109" s="86" t="s">
        <v>214</v>
      </c>
      <c r="G109" s="91" t="s">
        <v>218</v>
      </c>
      <c r="H109" s="99" t="s">
        <v>1497</v>
      </c>
      <c r="I109" s="91" t="s">
        <v>80</v>
      </c>
      <c r="J109" s="91" t="s">
        <v>81</v>
      </c>
      <c r="K109" s="91" t="s">
        <v>267</v>
      </c>
      <c r="L109" s="114" t="s">
        <v>182</v>
      </c>
      <c r="M109" s="91" t="s">
        <v>131</v>
      </c>
      <c r="N109" s="90" t="s">
        <v>643</v>
      </c>
      <c r="O109" s="91" t="s">
        <v>641</v>
      </c>
      <c r="P109" s="91" t="s">
        <v>590</v>
      </c>
      <c r="Q109" s="98" t="s">
        <v>121</v>
      </c>
      <c r="R109" s="169" t="s">
        <v>610</v>
      </c>
      <c r="S109" s="108" t="s">
        <v>677</v>
      </c>
      <c r="T109" s="115" t="s">
        <v>603</v>
      </c>
      <c r="U109" s="115" t="s">
        <v>2682</v>
      </c>
      <c r="V109" s="169" t="s">
        <v>605</v>
      </c>
      <c r="W109" s="98" t="s">
        <v>2242</v>
      </c>
      <c r="X109" s="109" t="s">
        <v>1086</v>
      </c>
      <c r="Y109" s="215">
        <v>42354</v>
      </c>
      <c r="Z109" s="213">
        <v>1</v>
      </c>
      <c r="AA109" s="211">
        <v>3</v>
      </c>
      <c r="AB109" s="211">
        <v>1</v>
      </c>
      <c r="AC109" s="212">
        <v>3</v>
      </c>
      <c r="AD109" s="212">
        <v>1</v>
      </c>
      <c r="AE109" s="212">
        <v>1</v>
      </c>
      <c r="AF109" s="335">
        <f t="shared" si="3"/>
        <v>0.9</v>
      </c>
      <c r="AG109" s="212" t="s">
        <v>2677</v>
      </c>
      <c r="AH109" s="212" t="s">
        <v>2673</v>
      </c>
      <c r="AI109" s="212" t="s">
        <v>899</v>
      </c>
      <c r="AJ109" s="212" t="s">
        <v>2668</v>
      </c>
      <c r="AK109" s="212" t="s">
        <v>3033</v>
      </c>
      <c r="AL109" s="212" t="s">
        <v>3030</v>
      </c>
      <c r="AM109" s="212"/>
      <c r="AN109" s="212"/>
      <c r="AO109" s="238" t="s">
        <v>3011</v>
      </c>
    </row>
    <row r="110" spans="1:50" s="89" customFormat="1" ht="15" customHeight="1" x14ac:dyDescent="0.25">
      <c r="A110" s="86" t="s">
        <v>214</v>
      </c>
      <c r="B110" s="91" t="s">
        <v>218</v>
      </c>
      <c r="C110" s="99" t="s">
        <v>1162</v>
      </c>
      <c r="D110" s="90" t="s">
        <v>121</v>
      </c>
      <c r="E110" s="109" t="s">
        <v>498</v>
      </c>
      <c r="F110" s="86" t="s">
        <v>214</v>
      </c>
      <c r="G110" s="91" t="s">
        <v>218</v>
      </c>
      <c r="H110" s="99" t="s">
        <v>1497</v>
      </c>
      <c r="I110" s="91" t="s">
        <v>82</v>
      </c>
      <c r="J110" s="91" t="s">
        <v>83</v>
      </c>
      <c r="K110" s="91" t="s">
        <v>267</v>
      </c>
      <c r="L110" s="114" t="s">
        <v>183</v>
      </c>
      <c r="M110" s="91" t="s">
        <v>131</v>
      </c>
      <c r="N110" s="90" t="s">
        <v>643</v>
      </c>
      <c r="O110" s="91" t="s">
        <v>641</v>
      </c>
      <c r="P110" s="91" t="s">
        <v>590</v>
      </c>
      <c r="Q110" s="98" t="s">
        <v>121</v>
      </c>
      <c r="R110" s="169" t="s">
        <v>610</v>
      </c>
      <c r="S110" s="106" t="s">
        <v>677</v>
      </c>
      <c r="T110" s="115" t="s">
        <v>603</v>
      </c>
      <c r="U110" s="115" t="s">
        <v>2683</v>
      </c>
      <c r="V110" s="108" t="s">
        <v>605</v>
      </c>
      <c r="W110" s="98" t="s">
        <v>2242</v>
      </c>
      <c r="X110" s="109" t="s">
        <v>1086</v>
      </c>
      <c r="Y110" s="215">
        <v>42354</v>
      </c>
      <c r="Z110" s="210">
        <v>1</v>
      </c>
      <c r="AA110" s="211">
        <v>3</v>
      </c>
      <c r="AB110" s="211">
        <v>1</v>
      </c>
      <c r="AC110" s="212">
        <v>3</v>
      </c>
      <c r="AD110" s="212">
        <v>1</v>
      </c>
      <c r="AE110" s="212">
        <v>1</v>
      </c>
      <c r="AF110" s="335">
        <f t="shared" si="3"/>
        <v>0.9</v>
      </c>
      <c r="AG110" s="212" t="s">
        <v>2677</v>
      </c>
      <c r="AH110" s="212" t="s">
        <v>2673</v>
      </c>
      <c r="AI110" s="212" t="s">
        <v>899</v>
      </c>
      <c r="AJ110" s="212" t="s">
        <v>2668</v>
      </c>
      <c r="AK110" s="212" t="s">
        <v>3033</v>
      </c>
      <c r="AL110" s="212" t="s">
        <v>3030</v>
      </c>
      <c r="AM110" s="212"/>
      <c r="AN110" s="212"/>
      <c r="AO110" s="238" t="s">
        <v>3011</v>
      </c>
    </row>
    <row r="111" spans="1:50" s="89" customFormat="1" ht="15" customHeight="1" x14ac:dyDescent="0.25">
      <c r="A111" s="86" t="s">
        <v>214</v>
      </c>
      <c r="B111" s="91" t="s">
        <v>218</v>
      </c>
      <c r="C111" s="99" t="s">
        <v>1163</v>
      </c>
      <c r="D111" s="90" t="s">
        <v>121</v>
      </c>
      <c r="E111" s="109" t="s">
        <v>498</v>
      </c>
      <c r="F111" s="86" t="s">
        <v>214</v>
      </c>
      <c r="G111" s="91" t="s">
        <v>218</v>
      </c>
      <c r="H111" s="99" t="s">
        <v>1497</v>
      </c>
      <c r="I111" s="91" t="s">
        <v>84</v>
      </c>
      <c r="J111" s="91" t="s">
        <v>85</v>
      </c>
      <c r="K111" s="91" t="s">
        <v>269</v>
      </c>
      <c r="L111" s="114" t="s">
        <v>184</v>
      </c>
      <c r="M111" s="91" t="s">
        <v>131</v>
      </c>
      <c r="N111" s="90" t="s">
        <v>665</v>
      </c>
      <c r="O111" s="91" t="s">
        <v>644</v>
      </c>
      <c r="P111" s="91" t="s">
        <v>590</v>
      </c>
      <c r="Q111" s="98" t="s">
        <v>121</v>
      </c>
      <c r="R111" s="172" t="s">
        <v>668</v>
      </c>
      <c r="S111" s="108" t="s">
        <v>677</v>
      </c>
      <c r="T111" s="115" t="s">
        <v>603</v>
      </c>
      <c r="U111" s="115" t="s">
        <v>2685</v>
      </c>
      <c r="V111" s="169" t="s">
        <v>605</v>
      </c>
      <c r="W111" s="98" t="s">
        <v>2242</v>
      </c>
      <c r="X111" s="109" t="s">
        <v>1086</v>
      </c>
      <c r="Y111" s="215">
        <v>42354</v>
      </c>
      <c r="Z111" s="211">
        <v>1</v>
      </c>
      <c r="AA111" s="211">
        <v>3</v>
      </c>
      <c r="AB111" s="211">
        <v>1</v>
      </c>
      <c r="AC111" s="212">
        <v>3</v>
      </c>
      <c r="AD111" s="212">
        <v>1</v>
      </c>
      <c r="AE111" s="212">
        <v>1</v>
      </c>
      <c r="AF111" s="335">
        <f t="shared" si="3"/>
        <v>0.9</v>
      </c>
      <c r="AG111" s="212" t="s">
        <v>2677</v>
      </c>
      <c r="AH111" s="212" t="s">
        <v>2673</v>
      </c>
      <c r="AI111" s="212" t="s">
        <v>899</v>
      </c>
      <c r="AJ111" s="212" t="s">
        <v>2668</v>
      </c>
      <c r="AK111" s="212" t="s">
        <v>3033</v>
      </c>
      <c r="AL111" s="212" t="s">
        <v>3030</v>
      </c>
      <c r="AM111" s="212"/>
      <c r="AN111" s="212"/>
      <c r="AO111" s="238" t="s">
        <v>3011</v>
      </c>
    </row>
    <row r="112" spans="1:50" s="89" customFormat="1" ht="15" customHeight="1" x14ac:dyDescent="0.25">
      <c r="A112" s="86" t="s">
        <v>214</v>
      </c>
      <c r="B112" s="91" t="s">
        <v>218</v>
      </c>
      <c r="C112" s="99" t="s">
        <v>1164</v>
      </c>
      <c r="D112" s="90" t="s">
        <v>121</v>
      </c>
      <c r="E112" s="109" t="s">
        <v>498</v>
      </c>
      <c r="F112" s="86" t="s">
        <v>214</v>
      </c>
      <c r="G112" s="91" t="s">
        <v>218</v>
      </c>
      <c r="H112" s="99" t="s">
        <v>1497</v>
      </c>
      <c r="I112" s="91" t="s">
        <v>86</v>
      </c>
      <c r="J112" s="91" t="s">
        <v>87</v>
      </c>
      <c r="K112" s="91" t="s">
        <v>269</v>
      </c>
      <c r="L112" s="114" t="s">
        <v>185</v>
      </c>
      <c r="M112" s="91" t="s">
        <v>131</v>
      </c>
      <c r="N112" s="90" t="s">
        <v>665</v>
      </c>
      <c r="O112" s="91" t="s">
        <v>644</v>
      </c>
      <c r="P112" s="91" t="s">
        <v>590</v>
      </c>
      <c r="Q112" s="98" t="s">
        <v>121</v>
      </c>
      <c r="R112" s="172" t="s">
        <v>668</v>
      </c>
      <c r="S112" s="106" t="s">
        <v>677</v>
      </c>
      <c r="T112" s="115" t="s">
        <v>603</v>
      </c>
      <c r="U112" s="115" t="s">
        <v>2685</v>
      </c>
      <c r="V112" s="108" t="s">
        <v>605</v>
      </c>
      <c r="W112" s="98" t="s">
        <v>2242</v>
      </c>
      <c r="X112" s="109" t="s">
        <v>1086</v>
      </c>
      <c r="Y112" s="215">
        <v>42354</v>
      </c>
      <c r="Z112" s="211">
        <v>1</v>
      </c>
      <c r="AA112" s="211">
        <v>3</v>
      </c>
      <c r="AB112" s="211">
        <v>1</v>
      </c>
      <c r="AC112" s="212">
        <v>3</v>
      </c>
      <c r="AD112" s="212">
        <v>1</v>
      </c>
      <c r="AE112" s="212">
        <v>1</v>
      </c>
      <c r="AF112" s="335">
        <f t="shared" si="3"/>
        <v>0.9</v>
      </c>
      <c r="AG112" s="212" t="s">
        <v>2678</v>
      </c>
      <c r="AH112" s="212" t="s">
        <v>2673</v>
      </c>
      <c r="AI112" s="212" t="s">
        <v>899</v>
      </c>
      <c r="AJ112" s="212" t="s">
        <v>2668</v>
      </c>
      <c r="AK112" s="212" t="s">
        <v>3033</v>
      </c>
      <c r="AL112" s="212" t="s">
        <v>3030</v>
      </c>
      <c r="AM112" s="212"/>
      <c r="AN112" s="212"/>
      <c r="AO112" s="238" t="s">
        <v>3011</v>
      </c>
    </row>
    <row r="113" spans="1:50" s="227" customFormat="1" ht="15" customHeight="1" x14ac:dyDescent="0.25">
      <c r="A113" s="86" t="s">
        <v>214</v>
      </c>
      <c r="B113" s="91" t="s">
        <v>218</v>
      </c>
      <c r="C113" s="99" t="s">
        <v>1165</v>
      </c>
      <c r="D113" s="90" t="s">
        <v>121</v>
      </c>
      <c r="E113" s="109" t="s">
        <v>498</v>
      </c>
      <c r="F113" s="86" t="s">
        <v>214</v>
      </c>
      <c r="G113" s="91" t="s">
        <v>218</v>
      </c>
      <c r="H113" s="99" t="s">
        <v>1497</v>
      </c>
      <c r="I113" s="91" t="s">
        <v>88</v>
      </c>
      <c r="J113" s="91" t="s">
        <v>89</v>
      </c>
      <c r="K113" s="91" t="s">
        <v>269</v>
      </c>
      <c r="L113" s="114" t="s">
        <v>186</v>
      </c>
      <c r="M113" s="91" t="s">
        <v>131</v>
      </c>
      <c r="N113" s="90" t="s">
        <v>665</v>
      </c>
      <c r="O113" s="91" t="s">
        <v>644</v>
      </c>
      <c r="P113" s="91" t="s">
        <v>590</v>
      </c>
      <c r="Q113" s="98" t="s">
        <v>121</v>
      </c>
      <c r="R113" s="172" t="s">
        <v>668</v>
      </c>
      <c r="S113" s="108" t="s">
        <v>677</v>
      </c>
      <c r="T113" s="115" t="s">
        <v>603</v>
      </c>
      <c r="U113" s="115" t="s">
        <v>2686</v>
      </c>
      <c r="V113" s="169" t="s">
        <v>605</v>
      </c>
      <c r="W113" s="98" t="s">
        <v>2242</v>
      </c>
      <c r="X113" s="109" t="s">
        <v>1086</v>
      </c>
      <c r="Y113" s="215">
        <v>42354</v>
      </c>
      <c r="Z113" s="211">
        <v>1</v>
      </c>
      <c r="AA113" s="211">
        <v>3</v>
      </c>
      <c r="AB113" s="211">
        <v>1</v>
      </c>
      <c r="AC113" s="212">
        <v>3</v>
      </c>
      <c r="AD113" s="212">
        <v>1</v>
      </c>
      <c r="AE113" s="212">
        <v>1</v>
      </c>
      <c r="AF113" s="335">
        <f t="shared" si="3"/>
        <v>0.9</v>
      </c>
      <c r="AG113" s="212" t="s">
        <v>2679</v>
      </c>
      <c r="AH113" s="212" t="s">
        <v>2673</v>
      </c>
      <c r="AI113" s="212" t="s">
        <v>899</v>
      </c>
      <c r="AJ113" s="212" t="s">
        <v>2668</v>
      </c>
      <c r="AK113" s="212" t="s">
        <v>3033</v>
      </c>
      <c r="AL113" s="212" t="s">
        <v>3030</v>
      </c>
      <c r="AM113" s="212"/>
      <c r="AN113" s="212"/>
      <c r="AO113" s="238" t="s">
        <v>3011</v>
      </c>
      <c r="AP113" s="89"/>
      <c r="AQ113" s="89"/>
      <c r="AR113" s="89"/>
      <c r="AS113" s="89"/>
      <c r="AT113" s="89"/>
      <c r="AU113" s="89"/>
      <c r="AV113" s="89"/>
      <c r="AW113" s="89"/>
      <c r="AX113" s="89"/>
    </row>
    <row r="114" spans="1:50" s="89" customFormat="1" ht="15" customHeight="1" x14ac:dyDescent="0.25">
      <c r="A114" s="86" t="s">
        <v>214</v>
      </c>
      <c r="B114" s="91" t="s">
        <v>218</v>
      </c>
      <c r="C114" s="99" t="s">
        <v>1166</v>
      </c>
      <c r="D114" s="90" t="s">
        <v>121</v>
      </c>
      <c r="E114" s="109" t="s">
        <v>498</v>
      </c>
      <c r="F114" s="86" t="s">
        <v>214</v>
      </c>
      <c r="G114" s="91" t="s">
        <v>218</v>
      </c>
      <c r="H114" s="99" t="s">
        <v>1497</v>
      </c>
      <c r="I114" s="91" t="s">
        <v>90</v>
      </c>
      <c r="J114" s="91" t="s">
        <v>91</v>
      </c>
      <c r="K114" s="91" t="s">
        <v>269</v>
      </c>
      <c r="L114" s="114" t="s">
        <v>187</v>
      </c>
      <c r="M114" s="91" t="s">
        <v>131</v>
      </c>
      <c r="N114" s="90" t="s">
        <v>665</v>
      </c>
      <c r="O114" s="91" t="s">
        <v>644</v>
      </c>
      <c r="P114" s="91" t="s">
        <v>590</v>
      </c>
      <c r="Q114" s="98" t="s">
        <v>121</v>
      </c>
      <c r="R114" s="172" t="s">
        <v>668</v>
      </c>
      <c r="S114" s="106" t="s">
        <v>677</v>
      </c>
      <c r="T114" s="115" t="s">
        <v>603</v>
      </c>
      <c r="U114" s="115" t="s">
        <v>2684</v>
      </c>
      <c r="V114" s="108" t="s">
        <v>605</v>
      </c>
      <c r="W114" s="98" t="s">
        <v>2242</v>
      </c>
      <c r="X114" s="109" t="s">
        <v>1086</v>
      </c>
      <c r="Y114" s="215">
        <v>42354</v>
      </c>
      <c r="Z114" s="211">
        <v>1</v>
      </c>
      <c r="AA114" s="211">
        <v>3</v>
      </c>
      <c r="AB114" s="211">
        <v>1</v>
      </c>
      <c r="AC114" s="212">
        <v>3</v>
      </c>
      <c r="AD114" s="212">
        <v>1</v>
      </c>
      <c r="AE114" s="212">
        <v>1</v>
      </c>
      <c r="AF114" s="335">
        <f t="shared" si="3"/>
        <v>0.9</v>
      </c>
      <c r="AG114" s="212" t="s">
        <v>2680</v>
      </c>
      <c r="AH114" s="212" t="s">
        <v>2673</v>
      </c>
      <c r="AI114" s="212" t="s">
        <v>899</v>
      </c>
      <c r="AJ114" s="212" t="s">
        <v>2668</v>
      </c>
      <c r="AK114" s="212" t="s">
        <v>3033</v>
      </c>
      <c r="AL114" s="212" t="s">
        <v>3030</v>
      </c>
      <c r="AM114" s="212"/>
      <c r="AN114" s="212"/>
      <c r="AO114" s="238" t="s">
        <v>3011</v>
      </c>
    </row>
    <row r="115" spans="1:50" s="227" customFormat="1" ht="30" customHeight="1" x14ac:dyDescent="0.25">
      <c r="A115" s="87" t="s">
        <v>208</v>
      </c>
      <c r="B115" s="91" t="s">
        <v>213</v>
      </c>
      <c r="C115" s="99" t="s">
        <v>1144</v>
      </c>
      <c r="D115" s="90" t="s">
        <v>121</v>
      </c>
      <c r="E115" s="109" t="s">
        <v>498</v>
      </c>
      <c r="F115" s="104" t="s">
        <v>208</v>
      </c>
      <c r="G115" s="91" t="s">
        <v>213</v>
      </c>
      <c r="H115" s="99" t="s">
        <v>1490</v>
      </c>
      <c r="I115" s="240" t="s">
        <v>51</v>
      </c>
      <c r="J115" s="240" t="s">
        <v>52</v>
      </c>
      <c r="K115" s="240" t="s">
        <v>267</v>
      </c>
      <c r="L115" s="243" t="s">
        <v>165</v>
      </c>
      <c r="M115" s="240" t="s">
        <v>131</v>
      </c>
      <c r="N115" s="242" t="s">
        <v>664</v>
      </c>
      <c r="O115" s="240" t="s">
        <v>626</v>
      </c>
      <c r="P115" s="240" t="s">
        <v>590</v>
      </c>
      <c r="Q115" s="244" t="s">
        <v>121</v>
      </c>
      <c r="R115" s="245">
        <v>41470</v>
      </c>
      <c r="S115" s="245" t="s">
        <v>677</v>
      </c>
      <c r="T115" s="246" t="s">
        <v>603</v>
      </c>
      <c r="U115" s="246" t="s">
        <v>604</v>
      </c>
      <c r="V115" s="247" t="s">
        <v>605</v>
      </c>
      <c r="W115" s="244" t="s">
        <v>2242</v>
      </c>
      <c r="X115" s="242" t="s">
        <v>1086</v>
      </c>
      <c r="Y115" s="248">
        <v>42354</v>
      </c>
      <c r="Z115" s="249">
        <v>3</v>
      </c>
      <c r="AA115" s="249">
        <v>1</v>
      </c>
      <c r="AB115" s="249">
        <v>1</v>
      </c>
      <c r="AC115" s="250">
        <v>1</v>
      </c>
      <c r="AD115" s="250">
        <v>2</v>
      </c>
      <c r="AE115" s="250">
        <v>2</v>
      </c>
      <c r="AF115" s="336">
        <f t="shared" si="3"/>
        <v>1.2</v>
      </c>
      <c r="AG115" s="250" t="s">
        <v>2619</v>
      </c>
      <c r="AH115" s="250"/>
      <c r="AI115" s="250" t="s">
        <v>2620</v>
      </c>
      <c r="AJ115" s="250" t="s">
        <v>2478</v>
      </c>
      <c r="AK115" s="212" t="s">
        <v>3016</v>
      </c>
      <c r="AL115" s="212"/>
      <c r="AM115" s="212" t="s">
        <v>3278</v>
      </c>
      <c r="AN115" s="212" t="s">
        <v>3017</v>
      </c>
      <c r="AO115" s="238" t="s">
        <v>3011</v>
      </c>
      <c r="AP115" s="89"/>
      <c r="AQ115" s="89"/>
      <c r="AR115" s="89"/>
      <c r="AS115" s="89"/>
      <c r="AT115" s="89"/>
      <c r="AU115" s="89"/>
      <c r="AV115" s="89"/>
      <c r="AW115" s="89"/>
      <c r="AX115" s="89"/>
    </row>
    <row r="116" spans="1:50" s="227" customFormat="1" ht="30" customHeight="1" x14ac:dyDescent="0.25">
      <c r="A116" s="87" t="s">
        <v>208</v>
      </c>
      <c r="B116" s="91" t="s">
        <v>213</v>
      </c>
      <c r="C116" s="99" t="s">
        <v>1145</v>
      </c>
      <c r="D116" s="90" t="s">
        <v>121</v>
      </c>
      <c r="E116" s="109" t="s">
        <v>498</v>
      </c>
      <c r="F116" s="104" t="s">
        <v>208</v>
      </c>
      <c r="G116" s="91" t="s">
        <v>213</v>
      </c>
      <c r="H116" s="99" t="s">
        <v>1490</v>
      </c>
      <c r="I116" s="240" t="s">
        <v>53</v>
      </c>
      <c r="J116" s="240" t="s">
        <v>54</v>
      </c>
      <c r="K116" s="240" t="s">
        <v>267</v>
      </c>
      <c r="L116" s="243" t="s">
        <v>166</v>
      </c>
      <c r="M116" s="240" t="s">
        <v>131</v>
      </c>
      <c r="N116" s="242" t="s">
        <v>664</v>
      </c>
      <c r="O116" s="240" t="s">
        <v>626</v>
      </c>
      <c r="P116" s="240" t="s">
        <v>590</v>
      </c>
      <c r="Q116" s="244" t="s">
        <v>121</v>
      </c>
      <c r="R116" s="245">
        <v>41470</v>
      </c>
      <c r="S116" s="247" t="s">
        <v>677</v>
      </c>
      <c r="T116" s="246" t="s">
        <v>603</v>
      </c>
      <c r="U116" s="246" t="s">
        <v>604</v>
      </c>
      <c r="V116" s="252" t="s">
        <v>605</v>
      </c>
      <c r="W116" s="244" t="s">
        <v>2242</v>
      </c>
      <c r="X116" s="242" t="s">
        <v>1086</v>
      </c>
      <c r="Y116" s="248">
        <v>42354</v>
      </c>
      <c r="Z116" s="249">
        <v>3</v>
      </c>
      <c r="AA116" s="249">
        <v>1</v>
      </c>
      <c r="AB116" s="249">
        <v>1</v>
      </c>
      <c r="AC116" s="250">
        <v>1</v>
      </c>
      <c r="AD116" s="250">
        <v>2</v>
      </c>
      <c r="AE116" s="250">
        <v>2</v>
      </c>
      <c r="AF116" s="336">
        <f t="shared" si="3"/>
        <v>1.2</v>
      </c>
      <c r="AG116" s="250" t="s">
        <v>2619</v>
      </c>
      <c r="AH116" s="250"/>
      <c r="AI116" s="250" t="s">
        <v>2620</v>
      </c>
      <c r="AJ116" s="250" t="s">
        <v>2478</v>
      </c>
      <c r="AK116" s="212" t="s">
        <v>3016</v>
      </c>
      <c r="AL116" s="212"/>
      <c r="AM116" s="212" t="s">
        <v>3278</v>
      </c>
      <c r="AN116" s="212" t="s">
        <v>3018</v>
      </c>
      <c r="AO116" s="238" t="s">
        <v>3011</v>
      </c>
      <c r="AP116" s="89"/>
      <c r="AQ116" s="89"/>
      <c r="AR116" s="89"/>
      <c r="AS116" s="89"/>
      <c r="AT116" s="89"/>
      <c r="AU116" s="89"/>
      <c r="AV116" s="89"/>
      <c r="AW116" s="89"/>
      <c r="AX116" s="89"/>
    </row>
    <row r="117" spans="1:50" s="89" customFormat="1" ht="30" customHeight="1" x14ac:dyDescent="0.25">
      <c r="A117" s="87" t="s">
        <v>208</v>
      </c>
      <c r="B117" s="91" t="s">
        <v>213</v>
      </c>
      <c r="C117" s="99" t="s">
        <v>1146</v>
      </c>
      <c r="D117" s="90" t="s">
        <v>121</v>
      </c>
      <c r="E117" s="109" t="s">
        <v>498</v>
      </c>
      <c r="F117" s="104" t="s">
        <v>208</v>
      </c>
      <c r="G117" s="91" t="s">
        <v>213</v>
      </c>
      <c r="H117" s="99" t="s">
        <v>1490</v>
      </c>
      <c r="I117" s="240" t="s">
        <v>55</v>
      </c>
      <c r="J117" s="240" t="s">
        <v>56</v>
      </c>
      <c r="K117" s="240" t="s">
        <v>267</v>
      </c>
      <c r="L117" s="243" t="s">
        <v>167</v>
      </c>
      <c r="M117" s="240" t="s">
        <v>131</v>
      </c>
      <c r="N117" s="242" t="s">
        <v>664</v>
      </c>
      <c r="O117" s="240" t="s">
        <v>626</v>
      </c>
      <c r="P117" s="240" t="s">
        <v>590</v>
      </c>
      <c r="Q117" s="244" t="s">
        <v>121</v>
      </c>
      <c r="R117" s="245">
        <v>41470</v>
      </c>
      <c r="S117" s="245" t="s">
        <v>677</v>
      </c>
      <c r="T117" s="246" t="s">
        <v>603</v>
      </c>
      <c r="U117" s="246" t="s">
        <v>604</v>
      </c>
      <c r="V117" s="247" t="s">
        <v>605</v>
      </c>
      <c r="W117" s="244" t="s">
        <v>2242</v>
      </c>
      <c r="X117" s="242" t="s">
        <v>1086</v>
      </c>
      <c r="Y117" s="248">
        <v>42354</v>
      </c>
      <c r="Z117" s="249">
        <v>3</v>
      </c>
      <c r="AA117" s="249">
        <v>1</v>
      </c>
      <c r="AB117" s="249">
        <v>1</v>
      </c>
      <c r="AC117" s="250">
        <v>1</v>
      </c>
      <c r="AD117" s="250">
        <v>2</v>
      </c>
      <c r="AE117" s="250">
        <v>2</v>
      </c>
      <c r="AF117" s="336">
        <f t="shared" si="3"/>
        <v>1.2</v>
      </c>
      <c r="AG117" s="250" t="s">
        <v>2619</v>
      </c>
      <c r="AH117" s="250"/>
      <c r="AI117" s="250" t="s">
        <v>2620</v>
      </c>
      <c r="AJ117" s="250" t="s">
        <v>2478</v>
      </c>
      <c r="AK117" s="212" t="s">
        <v>3016</v>
      </c>
      <c r="AL117" s="212"/>
      <c r="AM117" s="212" t="s">
        <v>3278</v>
      </c>
      <c r="AN117" s="212" t="s">
        <v>3019</v>
      </c>
      <c r="AO117" s="238" t="s">
        <v>3011</v>
      </c>
    </row>
    <row r="118" spans="1:50" s="89" customFormat="1" ht="15" customHeight="1" x14ac:dyDescent="0.25">
      <c r="A118" s="87" t="s">
        <v>208</v>
      </c>
      <c r="B118" s="91" t="s">
        <v>213</v>
      </c>
      <c r="C118" s="99" t="s">
        <v>1147</v>
      </c>
      <c r="D118" s="90" t="s">
        <v>121</v>
      </c>
      <c r="E118" s="109" t="s">
        <v>498</v>
      </c>
      <c r="F118" s="104" t="s">
        <v>208</v>
      </c>
      <c r="G118" s="91" t="s">
        <v>213</v>
      </c>
      <c r="H118" s="99" t="s">
        <v>1490</v>
      </c>
      <c r="I118" s="240" t="s">
        <v>57</v>
      </c>
      <c r="J118" s="240" t="s">
        <v>58</v>
      </c>
      <c r="K118" s="240" t="s">
        <v>267</v>
      </c>
      <c r="L118" s="243" t="s">
        <v>168</v>
      </c>
      <c r="M118" s="240" t="s">
        <v>131</v>
      </c>
      <c r="N118" s="242" t="s">
        <v>664</v>
      </c>
      <c r="O118" s="240" t="s">
        <v>626</v>
      </c>
      <c r="P118" s="240" t="s">
        <v>590</v>
      </c>
      <c r="Q118" s="244" t="s">
        <v>121</v>
      </c>
      <c r="R118" s="245">
        <v>41470</v>
      </c>
      <c r="S118" s="247" t="s">
        <v>677</v>
      </c>
      <c r="T118" s="246" t="s">
        <v>603</v>
      </c>
      <c r="U118" s="246" t="s">
        <v>604</v>
      </c>
      <c r="V118" s="252" t="s">
        <v>605</v>
      </c>
      <c r="W118" s="244" t="s">
        <v>2242</v>
      </c>
      <c r="X118" s="242" t="s">
        <v>1086</v>
      </c>
      <c r="Y118" s="248">
        <v>42354</v>
      </c>
      <c r="Z118" s="249">
        <v>3</v>
      </c>
      <c r="AA118" s="249">
        <v>1</v>
      </c>
      <c r="AB118" s="249">
        <v>1</v>
      </c>
      <c r="AC118" s="250">
        <v>1</v>
      </c>
      <c r="AD118" s="250">
        <v>2</v>
      </c>
      <c r="AE118" s="250">
        <v>2</v>
      </c>
      <c r="AF118" s="336">
        <f t="shared" si="3"/>
        <v>1.2</v>
      </c>
      <c r="AG118" s="250" t="s">
        <v>2619</v>
      </c>
      <c r="AH118" s="250"/>
      <c r="AI118" s="250" t="s">
        <v>2620</v>
      </c>
      <c r="AJ118" s="250" t="s">
        <v>2478</v>
      </c>
      <c r="AK118" s="212" t="s">
        <v>3016</v>
      </c>
      <c r="AL118" s="212"/>
      <c r="AM118" s="212" t="s">
        <v>3278</v>
      </c>
      <c r="AN118" s="212" t="s">
        <v>3020</v>
      </c>
      <c r="AO118" s="238" t="s">
        <v>3011</v>
      </c>
    </row>
    <row r="119" spans="1:50" s="89" customFormat="1" ht="15" customHeight="1" x14ac:dyDescent="0.25">
      <c r="A119" s="87" t="s">
        <v>208</v>
      </c>
      <c r="B119" s="91" t="s">
        <v>213</v>
      </c>
      <c r="C119" s="99" t="s">
        <v>1148</v>
      </c>
      <c r="D119" s="90" t="s">
        <v>121</v>
      </c>
      <c r="E119" s="109" t="s">
        <v>498</v>
      </c>
      <c r="F119" s="104" t="s">
        <v>208</v>
      </c>
      <c r="G119" s="91" t="s">
        <v>213</v>
      </c>
      <c r="H119" s="99" t="s">
        <v>1490</v>
      </c>
      <c r="I119" s="240" t="s">
        <v>59</v>
      </c>
      <c r="J119" s="240" t="s">
        <v>60</v>
      </c>
      <c r="K119" s="240" t="s">
        <v>267</v>
      </c>
      <c r="L119" s="243" t="s">
        <v>169</v>
      </c>
      <c r="M119" s="240" t="s">
        <v>131</v>
      </c>
      <c r="N119" s="242" t="s">
        <v>664</v>
      </c>
      <c r="O119" s="240" t="s">
        <v>626</v>
      </c>
      <c r="P119" s="240" t="s">
        <v>590</v>
      </c>
      <c r="Q119" s="244" t="s">
        <v>121</v>
      </c>
      <c r="R119" s="245">
        <v>41470</v>
      </c>
      <c r="S119" s="245" t="s">
        <v>677</v>
      </c>
      <c r="T119" s="246" t="s">
        <v>603</v>
      </c>
      <c r="U119" s="246" t="s">
        <v>604</v>
      </c>
      <c r="V119" s="247" t="s">
        <v>605</v>
      </c>
      <c r="W119" s="244" t="s">
        <v>2242</v>
      </c>
      <c r="X119" s="242" t="s">
        <v>1086</v>
      </c>
      <c r="Y119" s="248">
        <v>42354</v>
      </c>
      <c r="Z119" s="253">
        <v>3</v>
      </c>
      <c r="AA119" s="249">
        <v>1</v>
      </c>
      <c r="AB119" s="249">
        <v>1</v>
      </c>
      <c r="AC119" s="250">
        <v>1</v>
      </c>
      <c r="AD119" s="250">
        <v>2</v>
      </c>
      <c r="AE119" s="250">
        <v>2</v>
      </c>
      <c r="AF119" s="336">
        <f t="shared" si="3"/>
        <v>1.2</v>
      </c>
      <c r="AG119" s="250" t="s">
        <v>2619</v>
      </c>
      <c r="AH119" s="250"/>
      <c r="AI119" s="250" t="s">
        <v>2620</v>
      </c>
      <c r="AJ119" s="250" t="s">
        <v>2478</v>
      </c>
      <c r="AK119" s="212" t="s">
        <v>3016</v>
      </c>
      <c r="AL119" s="212"/>
      <c r="AM119" s="212" t="s">
        <v>3278</v>
      </c>
      <c r="AN119" s="212" t="s">
        <v>3021</v>
      </c>
      <c r="AO119" s="238" t="s">
        <v>3011</v>
      </c>
    </row>
    <row r="120" spans="1:50" s="89" customFormat="1" ht="30" customHeight="1" x14ac:dyDescent="0.25">
      <c r="A120" s="87" t="s">
        <v>208</v>
      </c>
      <c r="B120" s="91" t="s">
        <v>213</v>
      </c>
      <c r="C120" s="99" t="s">
        <v>1149</v>
      </c>
      <c r="D120" s="90" t="s">
        <v>121</v>
      </c>
      <c r="E120" s="109" t="s">
        <v>498</v>
      </c>
      <c r="F120" s="104" t="s">
        <v>208</v>
      </c>
      <c r="G120" s="91" t="s">
        <v>213</v>
      </c>
      <c r="H120" s="99" t="s">
        <v>1490</v>
      </c>
      <c r="I120" s="240" t="s">
        <v>61</v>
      </c>
      <c r="J120" s="240" t="s">
        <v>62</v>
      </c>
      <c r="K120" s="240" t="s">
        <v>267</v>
      </c>
      <c r="L120" s="243" t="s">
        <v>170</v>
      </c>
      <c r="M120" s="240" t="s">
        <v>131</v>
      </c>
      <c r="N120" s="242" t="s">
        <v>664</v>
      </c>
      <c r="O120" s="240" t="s">
        <v>626</v>
      </c>
      <c r="P120" s="240" t="s">
        <v>590</v>
      </c>
      <c r="Q120" s="244" t="s">
        <v>121</v>
      </c>
      <c r="R120" s="245">
        <v>41470</v>
      </c>
      <c r="S120" s="247" t="s">
        <v>677</v>
      </c>
      <c r="T120" s="246" t="s">
        <v>603</v>
      </c>
      <c r="U120" s="246" t="s">
        <v>604</v>
      </c>
      <c r="V120" s="252" t="s">
        <v>605</v>
      </c>
      <c r="W120" s="244" t="s">
        <v>2242</v>
      </c>
      <c r="X120" s="242" t="s">
        <v>1086</v>
      </c>
      <c r="Y120" s="248">
        <v>42354</v>
      </c>
      <c r="Z120" s="249">
        <v>3</v>
      </c>
      <c r="AA120" s="249">
        <v>1</v>
      </c>
      <c r="AB120" s="249">
        <v>1</v>
      </c>
      <c r="AC120" s="250">
        <v>1</v>
      </c>
      <c r="AD120" s="250">
        <v>2</v>
      </c>
      <c r="AE120" s="250">
        <v>2</v>
      </c>
      <c r="AF120" s="336">
        <f t="shared" si="3"/>
        <v>1.2</v>
      </c>
      <c r="AG120" s="250" t="s">
        <v>2619</v>
      </c>
      <c r="AH120" s="250"/>
      <c r="AI120" s="250" t="s">
        <v>2620</v>
      </c>
      <c r="AJ120" s="250" t="s">
        <v>2478</v>
      </c>
      <c r="AK120" s="212" t="s">
        <v>3016</v>
      </c>
      <c r="AL120" s="212"/>
      <c r="AM120" s="212" t="s">
        <v>3278</v>
      </c>
      <c r="AN120" s="212" t="s">
        <v>3022</v>
      </c>
      <c r="AO120" s="238" t="s">
        <v>3011</v>
      </c>
    </row>
    <row r="121" spans="1:50" s="227" customFormat="1" ht="30" customHeight="1" x14ac:dyDescent="0.25">
      <c r="A121" s="87" t="s">
        <v>208</v>
      </c>
      <c r="B121" s="91" t="s">
        <v>213</v>
      </c>
      <c r="C121" s="99" t="s">
        <v>1150</v>
      </c>
      <c r="D121" s="90" t="s">
        <v>121</v>
      </c>
      <c r="E121" s="109" t="s">
        <v>498</v>
      </c>
      <c r="F121" s="104" t="s">
        <v>208</v>
      </c>
      <c r="G121" s="91" t="s">
        <v>213</v>
      </c>
      <c r="H121" s="99" t="s">
        <v>1490</v>
      </c>
      <c r="I121" s="240" t="s">
        <v>63</v>
      </c>
      <c r="J121" s="240" t="s">
        <v>600</v>
      </c>
      <c r="K121" s="240" t="s">
        <v>267</v>
      </c>
      <c r="L121" s="243" t="s">
        <v>171</v>
      </c>
      <c r="M121" s="240" t="s">
        <v>131</v>
      </c>
      <c r="N121" s="242" t="s">
        <v>664</v>
      </c>
      <c r="O121" s="240" t="s">
        <v>626</v>
      </c>
      <c r="P121" s="240" t="s">
        <v>590</v>
      </c>
      <c r="Q121" s="244" t="s">
        <v>121</v>
      </c>
      <c r="R121" s="245">
        <v>41470</v>
      </c>
      <c r="S121" s="245" t="s">
        <v>677</v>
      </c>
      <c r="T121" s="246" t="s">
        <v>603</v>
      </c>
      <c r="U121" s="246" t="s">
        <v>604</v>
      </c>
      <c r="V121" s="247" t="s">
        <v>605</v>
      </c>
      <c r="W121" s="244" t="s">
        <v>2242</v>
      </c>
      <c r="X121" s="242" t="s">
        <v>1086</v>
      </c>
      <c r="Y121" s="248">
        <v>42354</v>
      </c>
      <c r="Z121" s="249">
        <v>3</v>
      </c>
      <c r="AA121" s="249">
        <v>1</v>
      </c>
      <c r="AB121" s="249">
        <v>1</v>
      </c>
      <c r="AC121" s="250">
        <v>1</v>
      </c>
      <c r="AD121" s="250">
        <v>2</v>
      </c>
      <c r="AE121" s="250">
        <v>2</v>
      </c>
      <c r="AF121" s="336">
        <f t="shared" si="3"/>
        <v>1.2</v>
      </c>
      <c r="AG121" s="250" t="s">
        <v>2619</v>
      </c>
      <c r="AH121" s="250"/>
      <c r="AI121" s="250" t="s">
        <v>2620</v>
      </c>
      <c r="AJ121" s="250" t="s">
        <v>2478</v>
      </c>
      <c r="AK121" s="212" t="s">
        <v>3016</v>
      </c>
      <c r="AL121" s="212"/>
      <c r="AM121" s="212" t="s">
        <v>3278</v>
      </c>
      <c r="AN121" s="212" t="s">
        <v>3023</v>
      </c>
      <c r="AO121" s="238" t="s">
        <v>3011</v>
      </c>
      <c r="AP121" s="89"/>
      <c r="AQ121" s="89"/>
      <c r="AR121" s="89"/>
      <c r="AS121" s="89"/>
      <c r="AT121" s="89"/>
      <c r="AU121" s="89"/>
      <c r="AV121" s="89"/>
      <c r="AW121" s="89"/>
      <c r="AX121" s="89"/>
    </row>
    <row r="122" spans="1:50" s="89" customFormat="1" ht="30" customHeight="1" x14ac:dyDescent="0.25">
      <c r="A122" s="100" t="s">
        <v>718</v>
      </c>
      <c r="B122" s="91"/>
      <c r="C122" s="99" t="s">
        <v>1095</v>
      </c>
      <c r="D122" s="90" t="s">
        <v>1504</v>
      </c>
      <c r="E122" s="109" t="s">
        <v>1545</v>
      </c>
      <c r="F122" s="99" t="s">
        <v>718</v>
      </c>
      <c r="G122" s="99" t="s">
        <v>719</v>
      </c>
      <c r="H122" s="99" t="s">
        <v>1481</v>
      </c>
      <c r="I122" s="241" t="s">
        <v>576</v>
      </c>
      <c r="J122" s="90" t="s">
        <v>734</v>
      </c>
      <c r="K122" s="99" t="s">
        <v>287</v>
      </c>
      <c r="L122" s="112" t="s">
        <v>739</v>
      </c>
      <c r="M122" s="99" t="s">
        <v>745</v>
      </c>
      <c r="N122" s="102">
        <v>40504</v>
      </c>
      <c r="O122" s="90" t="s">
        <v>611</v>
      </c>
      <c r="P122" s="91" t="s">
        <v>590</v>
      </c>
      <c r="Q122" s="98" t="s">
        <v>121</v>
      </c>
      <c r="R122" s="103">
        <v>40709</v>
      </c>
      <c r="S122" s="108" t="s">
        <v>677</v>
      </c>
      <c r="T122" s="115" t="s">
        <v>603</v>
      </c>
      <c r="U122" s="115" t="s">
        <v>604</v>
      </c>
      <c r="V122" s="103">
        <v>41781</v>
      </c>
      <c r="W122" s="98" t="s">
        <v>2242</v>
      </c>
      <c r="X122" s="109" t="s">
        <v>1086</v>
      </c>
      <c r="Y122" s="215">
        <v>42354</v>
      </c>
      <c r="Z122" s="211">
        <v>3</v>
      </c>
      <c r="AA122" s="213"/>
      <c r="AB122" s="213"/>
      <c r="AC122" s="212"/>
      <c r="AD122" s="212"/>
      <c r="AE122" s="212"/>
      <c r="AF122" s="337" t="s">
        <v>2888</v>
      </c>
      <c r="AG122" s="212"/>
      <c r="AH122" s="212"/>
      <c r="AI122" s="212"/>
      <c r="AJ122" s="212"/>
      <c r="AK122" s="212" t="s">
        <v>3006</v>
      </c>
      <c r="AL122" s="212"/>
      <c r="AM122" s="212"/>
      <c r="AN122" s="212"/>
      <c r="AO122" s="238" t="s">
        <v>599</v>
      </c>
    </row>
    <row r="123" spans="1:50" s="259" customFormat="1" ht="30" customHeight="1" x14ac:dyDescent="0.25">
      <c r="A123" s="87" t="s">
        <v>208</v>
      </c>
      <c r="B123" s="91" t="s">
        <v>210</v>
      </c>
      <c r="C123" s="99" t="s">
        <v>1109</v>
      </c>
      <c r="D123" s="90" t="s">
        <v>121</v>
      </c>
      <c r="E123" s="109" t="s">
        <v>498</v>
      </c>
      <c r="F123" s="104" t="s">
        <v>208</v>
      </c>
      <c r="G123" s="91" t="s">
        <v>210</v>
      </c>
      <c r="H123" s="99" t="s">
        <v>1500</v>
      </c>
      <c r="I123" s="240" t="s">
        <v>16</v>
      </c>
      <c r="J123" s="91" t="s">
        <v>17</v>
      </c>
      <c r="K123" s="91" t="s">
        <v>267</v>
      </c>
      <c r="L123" s="114" t="s">
        <v>136</v>
      </c>
      <c r="M123" s="91" t="s">
        <v>134</v>
      </c>
      <c r="N123" s="105">
        <v>40512</v>
      </c>
      <c r="O123" s="91" t="s">
        <v>618</v>
      </c>
      <c r="P123" s="91" t="s">
        <v>590</v>
      </c>
      <c r="Q123" s="98" t="s">
        <v>121</v>
      </c>
      <c r="R123" s="106">
        <v>40709</v>
      </c>
      <c r="S123" s="106" t="s">
        <v>677</v>
      </c>
      <c r="T123" s="115" t="s">
        <v>603</v>
      </c>
      <c r="U123" s="115" t="s">
        <v>604</v>
      </c>
      <c r="V123" s="169" t="s">
        <v>605</v>
      </c>
      <c r="W123" s="98" t="s">
        <v>2242</v>
      </c>
      <c r="X123" s="109" t="s">
        <v>1086</v>
      </c>
      <c r="Y123" s="306"/>
      <c r="Z123" s="211">
        <v>3</v>
      </c>
      <c r="AA123" s="211"/>
      <c r="AB123" s="211"/>
      <c r="AC123" s="212"/>
      <c r="AD123" s="212"/>
      <c r="AE123" s="212"/>
      <c r="AF123" s="338" t="s">
        <v>2888</v>
      </c>
      <c r="AG123" s="212"/>
      <c r="AH123" s="212"/>
      <c r="AI123" s="212"/>
      <c r="AJ123" s="212"/>
      <c r="AK123" s="212" t="s">
        <v>2458</v>
      </c>
      <c r="AL123" s="212"/>
      <c r="AM123" s="212"/>
      <c r="AN123" s="212"/>
      <c r="AO123" s="238" t="s">
        <v>3014</v>
      </c>
      <c r="AP123" s="92"/>
      <c r="AQ123" s="92"/>
      <c r="AR123" s="92"/>
      <c r="AS123" s="92"/>
      <c r="AT123" s="92"/>
      <c r="AU123" s="92"/>
      <c r="AV123" s="92"/>
      <c r="AW123" s="92"/>
      <c r="AX123" s="92"/>
    </row>
    <row r="124" spans="1:50" s="227" customFormat="1" ht="30" customHeight="1" x14ac:dyDescent="0.25">
      <c r="A124" s="87" t="s">
        <v>208</v>
      </c>
      <c r="B124" s="91" t="s">
        <v>212</v>
      </c>
      <c r="C124" s="99" t="s">
        <v>1135</v>
      </c>
      <c r="D124" s="90" t="s">
        <v>121</v>
      </c>
      <c r="E124" s="109" t="s">
        <v>498</v>
      </c>
      <c r="F124" s="104" t="s">
        <v>208</v>
      </c>
      <c r="G124" s="91" t="s">
        <v>212</v>
      </c>
      <c r="H124" s="99" t="s">
        <v>1499</v>
      </c>
      <c r="I124" s="240" t="s">
        <v>859</v>
      </c>
      <c r="J124" s="91" t="s">
        <v>41</v>
      </c>
      <c r="K124" s="91" t="s">
        <v>269</v>
      </c>
      <c r="L124" s="235" t="s">
        <v>153</v>
      </c>
      <c r="M124" s="91" t="s">
        <v>131</v>
      </c>
      <c r="N124" s="90" t="s">
        <v>625</v>
      </c>
      <c r="O124" s="91" t="s">
        <v>627</v>
      </c>
      <c r="P124" s="91" t="s">
        <v>590</v>
      </c>
      <c r="Q124" s="98" t="s">
        <v>121</v>
      </c>
      <c r="R124" s="106">
        <v>41066</v>
      </c>
      <c r="S124" s="108" t="s">
        <v>677</v>
      </c>
      <c r="T124" s="236" t="s">
        <v>603</v>
      </c>
      <c r="U124" s="236" t="s">
        <v>604</v>
      </c>
      <c r="V124" s="108" t="s">
        <v>605</v>
      </c>
      <c r="W124" s="98" t="s">
        <v>2242</v>
      </c>
      <c r="X124" s="90" t="s">
        <v>1086</v>
      </c>
      <c r="Y124" s="215">
        <v>42354</v>
      </c>
      <c r="Z124" s="237">
        <v>1</v>
      </c>
      <c r="AA124" s="237"/>
      <c r="AB124" s="237"/>
      <c r="AC124" s="238"/>
      <c r="AD124" s="238"/>
      <c r="AE124" s="238"/>
      <c r="AF124" s="337" t="s">
        <v>2888</v>
      </c>
      <c r="AG124" s="212" t="s">
        <v>599</v>
      </c>
      <c r="AH124" s="212" t="s">
        <v>599</v>
      </c>
      <c r="AI124" s="238"/>
      <c r="AJ124" s="238" t="s">
        <v>2617</v>
      </c>
      <c r="AK124" s="238"/>
      <c r="AL124" s="212"/>
      <c r="AM124" s="212"/>
      <c r="AN124" s="212"/>
      <c r="AO124" s="238" t="s">
        <v>3014</v>
      </c>
      <c r="AP124" s="89"/>
      <c r="AQ124" s="89"/>
      <c r="AR124" s="89"/>
      <c r="AS124" s="89"/>
      <c r="AT124" s="89"/>
      <c r="AU124" s="89"/>
      <c r="AV124" s="89"/>
      <c r="AW124" s="89"/>
      <c r="AX124" s="89"/>
    </row>
    <row r="125" spans="1:50" s="89" customFormat="1" ht="30" customHeight="1" x14ac:dyDescent="0.25">
      <c r="A125" s="87" t="s">
        <v>208</v>
      </c>
      <c r="B125" s="91" t="s">
        <v>212</v>
      </c>
      <c r="C125" s="99" t="s">
        <v>1136</v>
      </c>
      <c r="D125" s="90" t="s">
        <v>121</v>
      </c>
      <c r="E125" s="109" t="s">
        <v>498</v>
      </c>
      <c r="F125" s="104" t="s">
        <v>208</v>
      </c>
      <c r="G125" s="91" t="s">
        <v>212</v>
      </c>
      <c r="H125" s="99" t="s">
        <v>1499</v>
      </c>
      <c r="I125" s="240" t="s">
        <v>860</v>
      </c>
      <c r="J125" s="91" t="s">
        <v>42</v>
      </c>
      <c r="K125" s="91" t="s">
        <v>269</v>
      </c>
      <c r="L125" s="235" t="s">
        <v>154</v>
      </c>
      <c r="M125" s="91" t="s">
        <v>131</v>
      </c>
      <c r="N125" s="90" t="s">
        <v>625</v>
      </c>
      <c r="O125" s="91" t="s">
        <v>628</v>
      </c>
      <c r="P125" s="91" t="s">
        <v>590</v>
      </c>
      <c r="Q125" s="98" t="s">
        <v>121</v>
      </c>
      <c r="R125" s="106">
        <v>41066</v>
      </c>
      <c r="S125" s="106" t="s">
        <v>677</v>
      </c>
      <c r="T125" s="236" t="s">
        <v>603</v>
      </c>
      <c r="U125" s="236" t="s">
        <v>604</v>
      </c>
      <c r="V125" s="169" t="s">
        <v>605</v>
      </c>
      <c r="W125" s="98" t="s">
        <v>2242</v>
      </c>
      <c r="X125" s="90" t="s">
        <v>1086</v>
      </c>
      <c r="Y125" s="215">
        <v>42354</v>
      </c>
      <c r="Z125" s="237">
        <v>3</v>
      </c>
      <c r="AA125" s="237"/>
      <c r="AB125" s="237"/>
      <c r="AC125" s="238"/>
      <c r="AD125" s="238"/>
      <c r="AE125" s="238"/>
      <c r="AF125" s="337" t="s">
        <v>2888</v>
      </c>
      <c r="AG125" s="212" t="s">
        <v>599</v>
      </c>
      <c r="AH125" s="212" t="s">
        <v>599</v>
      </c>
      <c r="AI125" s="238"/>
      <c r="AJ125" s="238" t="s">
        <v>2617</v>
      </c>
      <c r="AK125" s="238"/>
      <c r="AL125" s="212"/>
      <c r="AM125" s="238"/>
      <c r="AN125" s="238"/>
      <c r="AO125" s="238" t="s">
        <v>3014</v>
      </c>
    </row>
    <row r="126" spans="1:50" s="89" customFormat="1" ht="30" customHeight="1" x14ac:dyDescent="0.25">
      <c r="A126" s="87" t="s">
        <v>208</v>
      </c>
      <c r="B126" s="91" t="s">
        <v>212</v>
      </c>
      <c r="C126" s="99" t="s">
        <v>1137</v>
      </c>
      <c r="D126" s="90" t="s">
        <v>121</v>
      </c>
      <c r="E126" s="109" t="s">
        <v>498</v>
      </c>
      <c r="F126" s="104" t="s">
        <v>208</v>
      </c>
      <c r="G126" s="91" t="s">
        <v>212</v>
      </c>
      <c r="H126" s="99" t="s">
        <v>1499</v>
      </c>
      <c r="I126" s="240" t="s">
        <v>861</v>
      </c>
      <c r="J126" s="91" t="s">
        <v>43</v>
      </c>
      <c r="K126" s="91" t="s">
        <v>269</v>
      </c>
      <c r="L126" s="235" t="s">
        <v>156</v>
      </c>
      <c r="M126" s="91" t="s">
        <v>131</v>
      </c>
      <c r="N126" s="90" t="s">
        <v>625</v>
      </c>
      <c r="O126" s="91" t="s">
        <v>629</v>
      </c>
      <c r="P126" s="91" t="s">
        <v>590</v>
      </c>
      <c r="Q126" s="98" t="s">
        <v>121</v>
      </c>
      <c r="R126" s="106">
        <v>41066</v>
      </c>
      <c r="S126" s="108" t="s">
        <v>677</v>
      </c>
      <c r="T126" s="236" t="s">
        <v>603</v>
      </c>
      <c r="U126" s="236" t="s">
        <v>604</v>
      </c>
      <c r="V126" s="108" t="s">
        <v>605</v>
      </c>
      <c r="W126" s="98" t="s">
        <v>2242</v>
      </c>
      <c r="X126" s="90" t="s">
        <v>1086</v>
      </c>
      <c r="Y126" s="215">
        <v>42354</v>
      </c>
      <c r="Z126" s="237">
        <v>3</v>
      </c>
      <c r="AA126" s="237"/>
      <c r="AB126" s="237"/>
      <c r="AC126" s="238"/>
      <c r="AD126" s="238"/>
      <c r="AE126" s="238"/>
      <c r="AF126" s="337" t="s">
        <v>2888</v>
      </c>
      <c r="AG126" s="212" t="s">
        <v>599</v>
      </c>
      <c r="AH126" s="212" t="s">
        <v>599</v>
      </c>
      <c r="AI126" s="238"/>
      <c r="AJ126" s="238" t="s">
        <v>2617</v>
      </c>
      <c r="AK126" s="238"/>
      <c r="AL126" s="212"/>
      <c r="AM126" s="212"/>
      <c r="AN126" s="212"/>
      <c r="AO126" s="238" t="s">
        <v>3014</v>
      </c>
    </row>
    <row r="127" spans="1:50" s="227" customFormat="1" ht="30" customHeight="1" x14ac:dyDescent="0.25">
      <c r="A127" s="87" t="s">
        <v>208</v>
      </c>
      <c r="B127" s="91" t="s">
        <v>212</v>
      </c>
      <c r="C127" s="99" t="s">
        <v>1138</v>
      </c>
      <c r="D127" s="90" t="s">
        <v>121</v>
      </c>
      <c r="E127" s="109" t="s">
        <v>498</v>
      </c>
      <c r="F127" s="104" t="s">
        <v>208</v>
      </c>
      <c r="G127" s="91" t="s">
        <v>212</v>
      </c>
      <c r="H127" s="99" t="s">
        <v>1499</v>
      </c>
      <c r="I127" s="240" t="s">
        <v>862</v>
      </c>
      <c r="J127" s="91" t="s">
        <v>44</v>
      </c>
      <c r="K127" s="91" t="s">
        <v>269</v>
      </c>
      <c r="L127" s="235" t="s">
        <v>157</v>
      </c>
      <c r="M127" s="91" t="s">
        <v>124</v>
      </c>
      <c r="N127" s="90" t="s">
        <v>625</v>
      </c>
      <c r="O127" s="91" t="s">
        <v>630</v>
      </c>
      <c r="P127" s="91" t="s">
        <v>590</v>
      </c>
      <c r="Q127" s="98" t="s">
        <v>121</v>
      </c>
      <c r="R127" s="106">
        <v>41066</v>
      </c>
      <c r="S127" s="106" t="s">
        <v>677</v>
      </c>
      <c r="T127" s="236" t="s">
        <v>603</v>
      </c>
      <c r="U127" s="236" t="s">
        <v>604</v>
      </c>
      <c r="V127" s="169" t="s">
        <v>605</v>
      </c>
      <c r="W127" s="98" t="s">
        <v>2242</v>
      </c>
      <c r="X127" s="90" t="s">
        <v>1086</v>
      </c>
      <c r="Y127" s="215">
        <v>42354</v>
      </c>
      <c r="Z127" s="237">
        <v>3</v>
      </c>
      <c r="AA127" s="237"/>
      <c r="AB127" s="237"/>
      <c r="AC127" s="238"/>
      <c r="AD127" s="238"/>
      <c r="AE127" s="238"/>
      <c r="AF127" s="337" t="s">
        <v>2888</v>
      </c>
      <c r="AG127" s="212" t="s">
        <v>599</v>
      </c>
      <c r="AH127" s="212" t="s">
        <v>599</v>
      </c>
      <c r="AI127" s="238"/>
      <c r="AJ127" s="238" t="s">
        <v>2617</v>
      </c>
      <c r="AK127" s="238"/>
      <c r="AL127" s="212"/>
      <c r="AM127" s="212"/>
      <c r="AN127" s="212"/>
      <c r="AO127" s="238" t="s">
        <v>3014</v>
      </c>
      <c r="AP127" s="89"/>
      <c r="AQ127" s="89"/>
      <c r="AR127" s="89"/>
      <c r="AS127" s="89"/>
      <c r="AT127" s="89"/>
      <c r="AU127" s="89"/>
      <c r="AV127" s="89"/>
      <c r="AW127" s="89"/>
      <c r="AX127" s="89"/>
    </row>
    <row r="128" spans="1:50" s="227" customFormat="1" ht="30" customHeight="1" x14ac:dyDescent="0.25">
      <c r="A128" s="87" t="s">
        <v>208</v>
      </c>
      <c r="B128" s="91" t="s">
        <v>212</v>
      </c>
      <c r="C128" s="99" t="s">
        <v>1139</v>
      </c>
      <c r="D128" s="90" t="s">
        <v>121</v>
      </c>
      <c r="E128" s="109" t="s">
        <v>498</v>
      </c>
      <c r="F128" s="104" t="s">
        <v>208</v>
      </c>
      <c r="G128" s="91" t="s">
        <v>212</v>
      </c>
      <c r="H128" s="99" t="s">
        <v>1499</v>
      </c>
      <c r="I128" s="240" t="s">
        <v>863</v>
      </c>
      <c r="J128" s="91" t="s">
        <v>45</v>
      </c>
      <c r="K128" s="91" t="s">
        <v>269</v>
      </c>
      <c r="L128" s="235" t="s">
        <v>158</v>
      </c>
      <c r="M128" s="91" t="s">
        <v>159</v>
      </c>
      <c r="N128" s="90" t="s">
        <v>625</v>
      </c>
      <c r="O128" s="91" t="s">
        <v>631</v>
      </c>
      <c r="P128" s="91" t="s">
        <v>590</v>
      </c>
      <c r="Q128" s="98" t="s">
        <v>121</v>
      </c>
      <c r="R128" s="106">
        <v>41066</v>
      </c>
      <c r="S128" s="108" t="s">
        <v>677</v>
      </c>
      <c r="T128" s="236" t="s">
        <v>603</v>
      </c>
      <c r="U128" s="236" t="s">
        <v>604</v>
      </c>
      <c r="V128" s="108" t="s">
        <v>605</v>
      </c>
      <c r="W128" s="98" t="s">
        <v>2242</v>
      </c>
      <c r="X128" s="90" t="s">
        <v>1086</v>
      </c>
      <c r="Y128" s="215">
        <v>42354</v>
      </c>
      <c r="Z128" s="237">
        <v>3</v>
      </c>
      <c r="AA128" s="237"/>
      <c r="AB128" s="237"/>
      <c r="AC128" s="238"/>
      <c r="AD128" s="238"/>
      <c r="AE128" s="238"/>
      <c r="AF128" s="337" t="s">
        <v>2888</v>
      </c>
      <c r="AG128" s="212" t="s">
        <v>599</v>
      </c>
      <c r="AH128" s="212" t="s">
        <v>599</v>
      </c>
      <c r="AI128" s="238"/>
      <c r="AJ128" s="238" t="s">
        <v>2617</v>
      </c>
      <c r="AK128" s="238"/>
      <c r="AL128" s="212"/>
      <c r="AM128" s="212"/>
      <c r="AN128" s="212"/>
      <c r="AO128" s="238" t="s">
        <v>3014</v>
      </c>
      <c r="AP128" s="89"/>
      <c r="AQ128" s="89"/>
      <c r="AR128" s="89"/>
      <c r="AS128" s="89"/>
      <c r="AT128" s="89"/>
      <c r="AU128" s="89"/>
      <c r="AV128" s="89"/>
      <c r="AW128" s="89"/>
      <c r="AX128" s="89"/>
    </row>
    <row r="129" spans="1:50" s="89" customFormat="1" ht="30" customHeight="1" x14ac:dyDescent="0.25">
      <c r="A129" s="87" t="s">
        <v>208</v>
      </c>
      <c r="B129" s="91" t="s">
        <v>212</v>
      </c>
      <c r="C129" s="99" t="s">
        <v>1140</v>
      </c>
      <c r="D129" s="90" t="s">
        <v>121</v>
      </c>
      <c r="E129" s="109" t="s">
        <v>498</v>
      </c>
      <c r="F129" s="104" t="s">
        <v>208</v>
      </c>
      <c r="G129" s="91" t="s">
        <v>212</v>
      </c>
      <c r="H129" s="99" t="s">
        <v>1499</v>
      </c>
      <c r="I129" s="240" t="s">
        <v>864</v>
      </c>
      <c r="J129" s="91" t="s">
        <v>46</v>
      </c>
      <c r="K129" s="91" t="s">
        <v>269</v>
      </c>
      <c r="L129" s="235" t="s">
        <v>160</v>
      </c>
      <c r="M129" s="91" t="s">
        <v>161</v>
      </c>
      <c r="N129" s="90" t="s">
        <v>625</v>
      </c>
      <c r="O129" s="91" t="s">
        <v>632</v>
      </c>
      <c r="P129" s="91" t="s">
        <v>590</v>
      </c>
      <c r="Q129" s="98" t="s">
        <v>121</v>
      </c>
      <c r="R129" s="106">
        <v>41066</v>
      </c>
      <c r="S129" s="106" t="s">
        <v>677</v>
      </c>
      <c r="T129" s="236" t="s">
        <v>603</v>
      </c>
      <c r="U129" s="236" t="s">
        <v>604</v>
      </c>
      <c r="V129" s="169" t="s">
        <v>605</v>
      </c>
      <c r="W129" s="98" t="s">
        <v>2242</v>
      </c>
      <c r="X129" s="90" t="s">
        <v>1086</v>
      </c>
      <c r="Y129" s="215">
        <v>42354</v>
      </c>
      <c r="Z129" s="237">
        <v>3</v>
      </c>
      <c r="AA129" s="237"/>
      <c r="AB129" s="237"/>
      <c r="AC129" s="238"/>
      <c r="AD129" s="238"/>
      <c r="AE129" s="238"/>
      <c r="AF129" s="337" t="s">
        <v>2888</v>
      </c>
      <c r="AG129" s="212" t="s">
        <v>599</v>
      </c>
      <c r="AH129" s="212" t="s">
        <v>599</v>
      </c>
      <c r="AI129" s="238"/>
      <c r="AJ129" s="238" t="s">
        <v>2617</v>
      </c>
      <c r="AK129" s="238"/>
      <c r="AL129" s="212"/>
      <c r="AM129" s="212"/>
      <c r="AN129" s="212"/>
      <c r="AO129" s="238" t="s">
        <v>3014</v>
      </c>
    </row>
    <row r="130" spans="1:50" s="89" customFormat="1" ht="30" customHeight="1" x14ac:dyDescent="0.25">
      <c r="A130" s="87" t="s">
        <v>208</v>
      </c>
      <c r="B130" s="91" t="s">
        <v>212</v>
      </c>
      <c r="C130" s="99" t="s">
        <v>1141</v>
      </c>
      <c r="D130" s="90" t="s">
        <v>121</v>
      </c>
      <c r="E130" s="109" t="s">
        <v>498</v>
      </c>
      <c r="F130" s="104" t="s">
        <v>208</v>
      </c>
      <c r="G130" s="91" t="s">
        <v>212</v>
      </c>
      <c r="H130" s="99" t="s">
        <v>1499</v>
      </c>
      <c r="I130" s="240" t="s">
        <v>865</v>
      </c>
      <c r="J130" s="91" t="s">
        <v>47</v>
      </c>
      <c r="K130" s="91" t="s">
        <v>269</v>
      </c>
      <c r="L130" s="235" t="s">
        <v>162</v>
      </c>
      <c r="M130" s="91" t="s">
        <v>131</v>
      </c>
      <c r="N130" s="90" t="s">
        <v>625</v>
      </c>
      <c r="O130" s="91" t="s">
        <v>633</v>
      </c>
      <c r="P130" s="91" t="s">
        <v>590</v>
      </c>
      <c r="Q130" s="98" t="s">
        <v>121</v>
      </c>
      <c r="R130" s="106">
        <v>41066</v>
      </c>
      <c r="S130" s="108" t="s">
        <v>677</v>
      </c>
      <c r="T130" s="236" t="s">
        <v>603</v>
      </c>
      <c r="U130" s="236" t="s">
        <v>604</v>
      </c>
      <c r="V130" s="108" t="s">
        <v>605</v>
      </c>
      <c r="W130" s="98" t="s">
        <v>2242</v>
      </c>
      <c r="X130" s="90" t="s">
        <v>1086</v>
      </c>
      <c r="Y130" s="215">
        <v>42354</v>
      </c>
      <c r="Z130" s="239">
        <v>3</v>
      </c>
      <c r="AA130" s="237"/>
      <c r="AB130" s="237"/>
      <c r="AC130" s="238"/>
      <c r="AD130" s="238"/>
      <c r="AE130" s="238"/>
      <c r="AF130" s="337" t="s">
        <v>2888</v>
      </c>
      <c r="AG130" s="212" t="s">
        <v>599</v>
      </c>
      <c r="AH130" s="212" t="s">
        <v>599</v>
      </c>
      <c r="AI130" s="238"/>
      <c r="AJ130" s="238" t="s">
        <v>2617</v>
      </c>
      <c r="AK130" s="238"/>
      <c r="AL130" s="212"/>
      <c r="AM130" s="212"/>
      <c r="AN130" s="212"/>
      <c r="AO130" s="238" t="s">
        <v>3014</v>
      </c>
    </row>
    <row r="131" spans="1:50" s="227" customFormat="1" ht="30" x14ac:dyDescent="0.25">
      <c r="A131" s="312" t="s">
        <v>208</v>
      </c>
      <c r="B131" s="92" t="s">
        <v>212</v>
      </c>
      <c r="C131" s="313" t="s">
        <v>1142</v>
      </c>
      <c r="D131" s="192" t="s">
        <v>121</v>
      </c>
      <c r="E131" s="306" t="s">
        <v>498</v>
      </c>
      <c r="F131" s="314" t="s">
        <v>208</v>
      </c>
      <c r="G131" s="92" t="s">
        <v>212</v>
      </c>
      <c r="H131" s="313" t="s">
        <v>1499</v>
      </c>
      <c r="I131" s="251" t="s">
        <v>866</v>
      </c>
      <c r="J131" s="92" t="s">
        <v>48</v>
      </c>
      <c r="K131" s="92" t="s">
        <v>269</v>
      </c>
      <c r="L131" s="326" t="s">
        <v>163</v>
      </c>
      <c r="M131" s="92" t="s">
        <v>131</v>
      </c>
      <c r="N131" s="192" t="s">
        <v>625</v>
      </c>
      <c r="O131" s="92" t="s">
        <v>634</v>
      </c>
      <c r="P131" s="92" t="s">
        <v>590</v>
      </c>
      <c r="Q131" s="328" t="s">
        <v>121</v>
      </c>
      <c r="R131" s="329">
        <v>41066</v>
      </c>
      <c r="S131" s="329" t="s">
        <v>677</v>
      </c>
      <c r="T131" s="331" t="s">
        <v>603</v>
      </c>
      <c r="U131" s="331" t="s">
        <v>604</v>
      </c>
      <c r="V131" s="193" t="s">
        <v>605</v>
      </c>
      <c r="W131" s="328" t="s">
        <v>2242</v>
      </c>
      <c r="X131" s="192" t="s">
        <v>1086</v>
      </c>
      <c r="Y131" s="215">
        <v>42354</v>
      </c>
      <c r="Z131" s="237">
        <v>1</v>
      </c>
      <c r="AA131" s="237"/>
      <c r="AB131" s="237"/>
      <c r="AC131" s="238"/>
      <c r="AD131" s="238"/>
      <c r="AE131" s="238"/>
      <c r="AF131" s="337" t="s">
        <v>2888</v>
      </c>
      <c r="AG131" s="212" t="s">
        <v>599</v>
      </c>
      <c r="AH131" s="212" t="s">
        <v>599</v>
      </c>
      <c r="AI131" s="238"/>
      <c r="AJ131" s="238" t="s">
        <v>2617</v>
      </c>
      <c r="AK131" s="238"/>
      <c r="AL131" s="212"/>
      <c r="AM131" s="212"/>
      <c r="AN131" s="212"/>
      <c r="AO131" s="238" t="s">
        <v>3014</v>
      </c>
      <c r="AP131" s="89"/>
      <c r="AQ131" s="89"/>
      <c r="AR131" s="89"/>
      <c r="AS131" s="89"/>
      <c r="AT131" s="89"/>
      <c r="AU131" s="89"/>
      <c r="AV131" s="89"/>
      <c r="AW131" s="89"/>
      <c r="AX131" s="89"/>
    </row>
    <row r="132" spans="1:50" s="227" customFormat="1" x14ac:dyDescent="0.25">
      <c r="A132" s="312" t="s">
        <v>208</v>
      </c>
      <c r="B132" s="92" t="s">
        <v>213</v>
      </c>
      <c r="C132" s="313" t="s">
        <v>1153</v>
      </c>
      <c r="D132" s="192" t="s">
        <v>121</v>
      </c>
      <c r="E132" s="306" t="s">
        <v>498</v>
      </c>
      <c r="F132" s="314" t="s">
        <v>208</v>
      </c>
      <c r="G132" s="92" t="s">
        <v>213</v>
      </c>
      <c r="H132" s="313" t="s">
        <v>1490</v>
      </c>
      <c r="I132" s="251" t="s">
        <v>68</v>
      </c>
      <c r="J132" s="92" t="s">
        <v>69</v>
      </c>
      <c r="K132" s="92" t="s">
        <v>269</v>
      </c>
      <c r="L132" s="356" t="s">
        <v>174</v>
      </c>
      <c r="M132" s="92" t="s">
        <v>131</v>
      </c>
      <c r="N132" s="192" t="s">
        <v>625</v>
      </c>
      <c r="O132" s="92" t="s">
        <v>627</v>
      </c>
      <c r="P132" s="92" t="s">
        <v>590</v>
      </c>
      <c r="Q132" s="328" t="s">
        <v>121</v>
      </c>
      <c r="R132" s="329">
        <v>40526</v>
      </c>
      <c r="S132" s="108" t="s">
        <v>677</v>
      </c>
      <c r="T132" s="357" t="s">
        <v>603</v>
      </c>
      <c r="U132" s="357" t="s">
        <v>604</v>
      </c>
      <c r="V132" s="193" t="s">
        <v>605</v>
      </c>
      <c r="W132" s="328" t="s">
        <v>2242</v>
      </c>
      <c r="X132" s="306" t="s">
        <v>1086</v>
      </c>
      <c r="Y132" s="215">
        <v>42354</v>
      </c>
      <c r="Z132" s="211">
        <v>3</v>
      </c>
      <c r="AA132" s="211"/>
      <c r="AB132" s="211"/>
      <c r="AC132" s="212"/>
      <c r="AD132" s="212"/>
      <c r="AE132" s="212"/>
      <c r="AF132" s="338" t="s">
        <v>2888</v>
      </c>
      <c r="AG132" s="212"/>
      <c r="AH132" s="212"/>
      <c r="AI132" s="212"/>
      <c r="AJ132" s="212" t="s">
        <v>2889</v>
      </c>
      <c r="AK132" s="212"/>
      <c r="AL132" s="212"/>
      <c r="AM132" s="212"/>
      <c r="AN132" s="212"/>
      <c r="AO132" s="238" t="s">
        <v>3014</v>
      </c>
      <c r="AP132" s="89"/>
      <c r="AQ132" s="89"/>
      <c r="AR132" s="89"/>
      <c r="AS132" s="89"/>
      <c r="AT132" s="89"/>
      <c r="AU132" s="89"/>
      <c r="AV132" s="89"/>
      <c r="AW132" s="89"/>
      <c r="AX132" s="89"/>
    </row>
    <row r="133" spans="1:50" ht="30" x14ac:dyDescent="0.25">
      <c r="A133" s="89" t="s">
        <v>221</v>
      </c>
      <c r="B133" s="92"/>
      <c r="C133" s="313" t="s">
        <v>1180</v>
      </c>
      <c r="D133" s="192" t="s">
        <v>121</v>
      </c>
      <c r="E133" s="306" t="s">
        <v>498</v>
      </c>
      <c r="F133" s="91" t="s">
        <v>718</v>
      </c>
      <c r="G133" s="91" t="s">
        <v>720</v>
      </c>
      <c r="H133" s="99" t="s">
        <v>1482</v>
      </c>
      <c r="I133" s="251" t="s">
        <v>117</v>
      </c>
      <c r="J133" s="92" t="s">
        <v>118</v>
      </c>
      <c r="K133" s="92" t="s">
        <v>267</v>
      </c>
      <c r="L133" s="356" t="s">
        <v>206</v>
      </c>
      <c r="M133" s="92" t="s">
        <v>207</v>
      </c>
      <c r="N133" s="192"/>
      <c r="O133" s="92" t="s">
        <v>655</v>
      </c>
      <c r="P133" s="92" t="s">
        <v>590</v>
      </c>
      <c r="Q133" s="328" t="s">
        <v>121</v>
      </c>
      <c r="R133" s="329">
        <v>40709</v>
      </c>
      <c r="S133" s="330" t="s">
        <v>677</v>
      </c>
      <c r="T133" s="357" t="s">
        <v>603</v>
      </c>
      <c r="U133" s="357" t="s">
        <v>604</v>
      </c>
      <c r="V133" s="330" t="s">
        <v>605</v>
      </c>
      <c r="W133" s="328" t="s">
        <v>2242</v>
      </c>
      <c r="X133" s="306" t="s">
        <v>1086</v>
      </c>
      <c r="Y133" s="215">
        <v>42354</v>
      </c>
      <c r="Z133" s="213">
        <v>3</v>
      </c>
      <c r="AA133" s="211"/>
      <c r="AB133" s="211"/>
      <c r="AF133" s="338" t="s">
        <v>2888</v>
      </c>
      <c r="AK133" s="212" t="s">
        <v>2458</v>
      </c>
      <c r="AM133" s="212"/>
      <c r="AN133" s="212"/>
      <c r="AO133" s="238" t="s">
        <v>3014</v>
      </c>
    </row>
    <row r="134" spans="1:50" x14ac:dyDescent="0.25">
      <c r="I134" s="93" t="s">
        <v>3279</v>
      </c>
      <c r="J134" s="94" t="s">
        <v>3280</v>
      </c>
      <c r="K134" s="93" t="s">
        <v>268</v>
      </c>
      <c r="L134" s="93" t="s">
        <v>3281</v>
      </c>
      <c r="M134" s="93" t="s">
        <v>3282</v>
      </c>
      <c r="N134" s="95">
        <v>2013</v>
      </c>
      <c r="O134" s="95" t="s">
        <v>3283</v>
      </c>
      <c r="P134" s="93" t="s">
        <v>590</v>
      </c>
      <c r="Q134" s="93" t="s">
        <v>121</v>
      </c>
      <c r="R134" s="387">
        <v>42356</v>
      </c>
      <c r="S134" s="93" t="s">
        <v>3284</v>
      </c>
      <c r="T134" s="97" t="s">
        <v>3285</v>
      </c>
      <c r="W134" s="113" t="s">
        <v>2947</v>
      </c>
      <c r="X134" s="192" t="s">
        <v>1086</v>
      </c>
      <c r="Y134" s="289">
        <v>42430</v>
      </c>
      <c r="Z134" s="212">
        <v>1</v>
      </c>
      <c r="AA134" s="212">
        <v>1</v>
      </c>
      <c r="AB134" s="212">
        <v>1</v>
      </c>
      <c r="AC134" s="212">
        <v>1</v>
      </c>
      <c r="AD134" s="212">
        <v>1</v>
      </c>
      <c r="AE134" s="212">
        <v>1</v>
      </c>
      <c r="AF134" s="347">
        <f t="shared" ref="AF134" si="4">(Z134*AA134*AB134*AC134*AD134*AE134)/10</f>
        <v>0.1</v>
      </c>
      <c r="AG134" s="212" t="s">
        <v>599</v>
      </c>
      <c r="AH134" s="212" t="s">
        <v>599</v>
      </c>
      <c r="AI134" s="212" t="s">
        <v>2451</v>
      </c>
      <c r="AJ134" s="238" t="s">
        <v>2761</v>
      </c>
      <c r="AM134" s="212"/>
      <c r="AN134" s="212"/>
      <c r="AO134" s="238" t="s">
        <v>3286</v>
      </c>
    </row>
    <row r="135" spans="1:50" x14ac:dyDescent="0.25">
      <c r="Z135" s="89"/>
      <c r="AA135" s="89"/>
      <c r="AB135" s="89"/>
      <c r="AC135" s="89"/>
      <c r="AD135" s="89"/>
      <c r="AE135" s="89"/>
      <c r="AG135" s="89"/>
      <c r="AH135" s="89"/>
      <c r="AI135" s="89"/>
      <c r="AJ135" s="89"/>
      <c r="AK135" s="89"/>
      <c r="AL135" s="89"/>
    </row>
    <row r="136" spans="1:50" x14ac:dyDescent="0.25">
      <c r="Z136" s="89"/>
      <c r="AA136" s="89"/>
      <c r="AB136" s="89"/>
      <c r="AC136" s="89"/>
      <c r="AD136" s="89"/>
      <c r="AE136" s="89"/>
      <c r="AG136" s="89"/>
      <c r="AH136" s="89"/>
      <c r="AI136" s="89"/>
      <c r="AJ136" s="89"/>
      <c r="AK136" s="89"/>
      <c r="AL136" s="89"/>
    </row>
    <row r="137" spans="1:50" x14ac:dyDescent="0.25">
      <c r="Z137" s="89"/>
      <c r="AA137" s="89"/>
      <c r="AB137" s="89"/>
      <c r="AC137" s="89"/>
      <c r="AD137" s="89"/>
      <c r="AE137" s="89"/>
      <c r="AG137" s="89"/>
      <c r="AH137" s="89"/>
      <c r="AI137" s="89"/>
      <c r="AJ137" s="89"/>
      <c r="AK137" s="89"/>
      <c r="AL137" s="89"/>
    </row>
    <row r="138" spans="1:50" x14ac:dyDescent="0.25">
      <c r="Z138" s="89"/>
      <c r="AA138" s="89"/>
      <c r="AB138" s="89"/>
      <c r="AC138" s="89"/>
      <c r="AD138" s="89"/>
      <c r="AE138" s="89"/>
      <c r="AG138" s="89"/>
      <c r="AH138" s="89"/>
      <c r="AI138" s="89"/>
      <c r="AJ138" s="89"/>
      <c r="AK138" s="89"/>
      <c r="AL138" s="89"/>
    </row>
    <row r="139" spans="1:50" x14ac:dyDescent="0.25">
      <c r="Z139" s="89"/>
      <c r="AA139" s="89"/>
      <c r="AB139" s="89"/>
      <c r="AC139" s="89"/>
      <c r="AD139" s="89"/>
      <c r="AE139" s="89"/>
      <c r="AG139" s="89"/>
      <c r="AH139" s="89"/>
      <c r="AI139" s="89"/>
      <c r="AJ139" s="89"/>
      <c r="AK139" s="89"/>
      <c r="AL139" s="89"/>
    </row>
    <row r="140" spans="1:50" x14ac:dyDescent="0.25">
      <c r="Z140" s="89"/>
      <c r="AA140" s="89"/>
      <c r="AB140" s="89"/>
      <c r="AC140" s="89"/>
      <c r="AD140" s="89"/>
      <c r="AE140" s="89"/>
      <c r="AG140" s="89"/>
      <c r="AH140" s="89"/>
      <c r="AI140" s="89"/>
      <c r="AJ140" s="89"/>
      <c r="AK140" s="89"/>
      <c r="AL140" s="89"/>
    </row>
    <row r="141" spans="1:50" x14ac:dyDescent="0.25">
      <c r="Z141" s="89"/>
      <c r="AA141" s="89"/>
      <c r="AB141" s="89"/>
      <c r="AC141" s="89"/>
      <c r="AD141" s="89"/>
      <c r="AE141" s="89"/>
      <c r="AG141" s="89"/>
      <c r="AH141" s="89"/>
      <c r="AI141" s="89"/>
      <c r="AJ141" s="89"/>
      <c r="AK141" s="89"/>
      <c r="AL141" s="89"/>
    </row>
    <row r="142" spans="1:50" x14ac:dyDescent="0.25">
      <c r="Z142" s="89"/>
      <c r="AA142" s="89"/>
      <c r="AB142" s="89"/>
      <c r="AC142" s="89"/>
      <c r="AD142" s="89"/>
      <c r="AE142" s="89"/>
      <c r="AG142" s="89"/>
      <c r="AH142" s="89"/>
      <c r="AI142" s="89"/>
      <c r="AJ142" s="89"/>
      <c r="AK142" s="89"/>
      <c r="AL142" s="89"/>
    </row>
    <row r="143" spans="1:50" x14ac:dyDescent="0.25">
      <c r="Z143" s="89"/>
      <c r="AA143" s="89"/>
      <c r="AB143" s="89"/>
      <c r="AC143" s="89"/>
      <c r="AD143" s="89"/>
      <c r="AE143" s="89"/>
      <c r="AG143" s="89"/>
      <c r="AH143" s="89"/>
      <c r="AI143" s="89"/>
      <c r="AJ143" s="89"/>
      <c r="AK143" s="89"/>
      <c r="AL143" s="89"/>
    </row>
    <row r="144" spans="1:50" x14ac:dyDescent="0.25">
      <c r="Z144" s="89"/>
      <c r="AA144" s="89"/>
      <c r="AB144" s="89"/>
      <c r="AC144" s="89"/>
      <c r="AD144" s="89"/>
      <c r="AE144" s="89"/>
      <c r="AG144" s="89"/>
      <c r="AH144" s="89"/>
      <c r="AI144" s="89"/>
      <c r="AJ144" s="89"/>
      <c r="AK144" s="89"/>
      <c r="AL144" s="89"/>
    </row>
    <row r="145" spans="26:38" x14ac:dyDescent="0.25">
      <c r="Z145" s="89"/>
      <c r="AA145" s="89"/>
      <c r="AB145" s="89"/>
      <c r="AC145" s="89"/>
      <c r="AD145" s="89"/>
      <c r="AE145" s="89"/>
      <c r="AG145" s="89"/>
      <c r="AH145" s="89"/>
      <c r="AI145" s="89"/>
      <c r="AJ145" s="89"/>
      <c r="AK145" s="89"/>
      <c r="AL145" s="89"/>
    </row>
    <row r="146" spans="26:38" x14ac:dyDescent="0.25">
      <c r="Z146" s="89"/>
      <c r="AA146" s="89"/>
      <c r="AB146" s="89"/>
      <c r="AC146" s="89"/>
      <c r="AD146" s="89"/>
      <c r="AE146" s="89"/>
      <c r="AG146" s="89"/>
      <c r="AH146" s="89"/>
      <c r="AI146" s="89"/>
      <c r="AJ146" s="89"/>
      <c r="AK146" s="89"/>
      <c r="AL146" s="89"/>
    </row>
    <row r="147" spans="26:38" x14ac:dyDescent="0.25">
      <c r="Z147" s="89"/>
      <c r="AA147" s="89"/>
      <c r="AB147" s="89"/>
      <c r="AC147" s="89"/>
      <c r="AD147" s="89"/>
      <c r="AE147" s="89"/>
      <c r="AG147" s="89"/>
      <c r="AH147" s="89"/>
      <c r="AI147" s="89"/>
      <c r="AJ147" s="89"/>
      <c r="AK147" s="89"/>
      <c r="AL147" s="89"/>
    </row>
    <row r="148" spans="26:38" x14ac:dyDescent="0.25">
      <c r="Z148" s="89"/>
      <c r="AA148" s="89"/>
      <c r="AB148" s="89"/>
      <c r="AC148" s="89"/>
      <c r="AD148" s="89"/>
      <c r="AE148" s="89"/>
      <c r="AG148" s="89"/>
      <c r="AH148" s="89"/>
      <c r="AI148" s="89"/>
      <c r="AJ148" s="89"/>
      <c r="AK148" s="89"/>
      <c r="AL148" s="89"/>
    </row>
    <row r="149" spans="26:38" x14ac:dyDescent="0.25">
      <c r="Z149" s="89"/>
      <c r="AA149" s="89"/>
      <c r="AB149" s="89"/>
      <c r="AC149" s="89"/>
      <c r="AD149" s="89"/>
      <c r="AE149" s="89"/>
      <c r="AG149" s="89"/>
      <c r="AH149" s="89"/>
      <c r="AI149" s="89"/>
      <c r="AJ149" s="89"/>
      <c r="AK149" s="89"/>
      <c r="AL149" s="89"/>
    </row>
    <row r="150" spans="26:38" x14ac:dyDescent="0.25">
      <c r="Z150" s="89"/>
      <c r="AA150" s="89"/>
      <c r="AB150" s="89"/>
      <c r="AC150" s="89"/>
      <c r="AD150" s="89"/>
      <c r="AE150" s="89"/>
      <c r="AG150" s="89"/>
      <c r="AH150" s="89"/>
      <c r="AI150" s="89"/>
      <c r="AJ150" s="89"/>
      <c r="AK150" s="89"/>
      <c r="AL150" s="89"/>
    </row>
    <row r="151" spans="26:38" x14ac:dyDescent="0.25">
      <c r="Z151" s="89"/>
      <c r="AA151" s="89"/>
      <c r="AB151" s="89"/>
      <c r="AC151" s="89"/>
      <c r="AD151" s="89"/>
      <c r="AE151" s="89"/>
      <c r="AG151" s="89"/>
      <c r="AH151" s="89"/>
      <c r="AI151" s="89"/>
      <c r="AJ151" s="89"/>
      <c r="AK151" s="89"/>
      <c r="AL151" s="89"/>
    </row>
    <row r="152" spans="26:38" x14ac:dyDescent="0.25">
      <c r="Z152" s="89"/>
      <c r="AA152" s="89"/>
      <c r="AB152" s="89"/>
      <c r="AC152" s="89"/>
      <c r="AD152" s="89"/>
      <c r="AE152" s="89"/>
      <c r="AG152" s="89"/>
      <c r="AH152" s="89"/>
      <c r="AI152" s="89"/>
      <c r="AJ152" s="89"/>
      <c r="AK152" s="89"/>
      <c r="AL152" s="89"/>
    </row>
    <row r="153" spans="26:38" x14ac:dyDescent="0.25">
      <c r="AG153" s="89"/>
      <c r="AH153" s="89"/>
      <c r="AI153" s="89"/>
      <c r="AJ153" s="89"/>
      <c r="AK153" s="89"/>
      <c r="AL153" s="89"/>
    </row>
    <row r="154" spans="26:38" x14ac:dyDescent="0.25">
      <c r="AG154" s="89"/>
      <c r="AH154" s="89"/>
      <c r="AI154" s="89"/>
      <c r="AJ154" s="89"/>
      <c r="AK154" s="89"/>
      <c r="AL154" s="89"/>
    </row>
  </sheetData>
  <autoFilter ref="A3:AO133">
    <sortState ref="A4:AO133">
      <sortCondition ref="AF3:AF133"/>
    </sortState>
  </autoFilter>
  <dataValidations count="2">
    <dataValidation type="list" allowBlank="1" showErrorMessage="1" sqref="G128">
      <formula1>CMSP_SubCategories</formula1>
    </dataValidation>
    <dataValidation type="list" allowBlank="1" showErrorMessage="1" sqref="F128:F130">
      <formula1>CMSP_Categories</formula1>
    </dataValidation>
  </dataValidations>
  <hyperlinks>
    <hyperlink ref="L38" r:id="rId1"/>
    <hyperlink ref="T38" r:id="rId2"/>
    <hyperlink ref="L44" r:id="rId3"/>
    <hyperlink ref="L45" r:id="rId4"/>
    <hyperlink ref="L56" r:id="rId5"/>
    <hyperlink ref="L26" r:id="rId6"/>
    <hyperlink ref="L27" r:id="rId7"/>
    <hyperlink ref="L49" r:id="rId8"/>
    <hyperlink ref="L126" r:id="rId9"/>
    <hyperlink ref="L127" r:id="rId10"/>
    <hyperlink ref="L128" r:id="rId11"/>
    <hyperlink ref="L129" r:id="rId12"/>
    <hyperlink ref="L130" r:id="rId13"/>
    <hyperlink ref="L131" r:id="rId14"/>
    <hyperlink ref="L40" r:id="rId15"/>
    <hyperlink ref="L115" r:id="rId16"/>
    <hyperlink ref="L116" r:id="rId17"/>
    <hyperlink ref="L15" r:id="rId18"/>
    <hyperlink ref="L5" r:id="rId19"/>
    <hyperlink ref="L16" r:id="rId20"/>
    <hyperlink ref="L4" r:id="rId21"/>
    <hyperlink ref="L6" r:id="rId22"/>
    <hyperlink ref="L123" r:id="rId23"/>
    <hyperlink ref="L17" r:id="rId24"/>
    <hyperlink ref="L98" r:id="rId25"/>
    <hyperlink ref="L19" r:id="rId26"/>
    <hyperlink ref="L20" r:id="rId27"/>
    <hyperlink ref="L21" r:id="rId28"/>
    <hyperlink ref="L22" r:id="rId29"/>
    <hyperlink ref="L23" r:id="rId30"/>
    <hyperlink ref="L24" r:id="rId31"/>
    <hyperlink ref="L25" r:id="rId32"/>
    <hyperlink ref="L28" r:id="rId33"/>
    <hyperlink ref="L34" r:id="rId34"/>
    <hyperlink ref="L39" r:id="rId35"/>
    <hyperlink ref="L124" r:id="rId36"/>
    <hyperlink ref="L125" r:id="rId37"/>
    <hyperlink ref="L117" r:id="rId38"/>
    <hyperlink ref="L118" r:id="rId39"/>
    <hyperlink ref="L119" r:id="rId40"/>
    <hyperlink ref="L120" r:id="rId41"/>
    <hyperlink ref="L121" r:id="rId42"/>
    <hyperlink ref="L42" r:id="rId43"/>
    <hyperlink ref="L43" r:id="rId44"/>
    <hyperlink ref="L132" r:id="rId45"/>
    <hyperlink ref="L100" r:id="rId46"/>
    <hyperlink ref="L101" r:id="rId47"/>
    <hyperlink ref="L102" r:id="rId48"/>
    <hyperlink ref="L106" r:id="rId49"/>
    <hyperlink ref="L107" r:id="rId50"/>
    <hyperlink ref="L105" r:id="rId51"/>
    <hyperlink ref="L108" r:id="rId52"/>
    <hyperlink ref="L109" r:id="rId53"/>
    <hyperlink ref="L110" r:id="rId54"/>
    <hyperlink ref="L111" r:id="rId55"/>
    <hyperlink ref="L112" r:id="rId56"/>
    <hyperlink ref="L113" r:id="rId57"/>
    <hyperlink ref="L114" r:id="rId58"/>
    <hyperlink ref="L46" r:id="rId59"/>
    <hyperlink ref="L9" r:id="rId60"/>
    <hyperlink ref="L10" r:id="rId61"/>
    <hyperlink ref="L47" r:id="rId62"/>
    <hyperlink ref="L48" r:id="rId63"/>
    <hyperlink ref="L99" r:id="rId64"/>
    <hyperlink ref="L11" r:id="rId65"/>
    <hyperlink ref="L50" r:id="rId66"/>
    <hyperlink ref="L12" r:id="rId67"/>
    <hyperlink ref="L13" r:id="rId68"/>
    <hyperlink ref="L14" r:id="rId69"/>
    <hyperlink ref="L51" r:id="rId70"/>
    <hyperlink ref="L52" r:id="rId71"/>
    <hyperlink ref="T44" r:id="rId72"/>
    <hyperlink ref="L53" r:id="rId73"/>
    <hyperlink ref="L54" r:id="rId74"/>
    <hyperlink ref="L57" r:id="rId75"/>
    <hyperlink ref="U57" r:id="rId76"/>
    <hyperlink ref="L103" r:id="rId77"/>
    <hyperlink ref="L122" r:id="rId78"/>
    <hyperlink ref="U122" r:id="rId79"/>
    <hyperlink ref="T122" r:id="rId80" display="http://marinecadastre.gov/data/"/>
    <hyperlink ref="L8" r:id="rId81"/>
    <hyperlink ref="L41" r:id="rId82"/>
    <hyperlink ref="T124:T125" r:id="rId83" display="http://marinecadastre.gov/data/"/>
    <hyperlink ref="L133" r:id="rId84"/>
    <hyperlink ref="L18" r:id="rId85"/>
    <hyperlink ref="L58" r:id="rId86"/>
    <hyperlink ref="L59" r:id="rId87"/>
    <hyperlink ref="U63" r:id="rId88"/>
    <hyperlink ref="L81" r:id="rId89"/>
    <hyperlink ref="L78" r:id="rId90"/>
    <hyperlink ref="L79" r:id="rId91"/>
    <hyperlink ref="U85" r:id="rId92"/>
    <hyperlink ref="L70" r:id="rId93"/>
    <hyperlink ref="L72" r:id="rId94"/>
    <hyperlink ref="U87" r:id="rId95"/>
    <hyperlink ref="L76" r:id="rId96"/>
    <hyperlink ref="U76" r:id="rId97"/>
    <hyperlink ref="L77" r:id="rId98"/>
    <hyperlink ref="U77" r:id="rId99"/>
    <hyperlink ref="L67" r:id="rId100"/>
    <hyperlink ref="T67" r:id="rId101"/>
    <hyperlink ref="U67" r:id="rId102"/>
    <hyperlink ref="L73" r:id="rId103"/>
    <hyperlink ref="T73" r:id="rId104"/>
    <hyperlink ref="L75" r:id="rId105"/>
    <hyperlink ref="T75" r:id="rId106"/>
    <hyperlink ref="L86" r:id="rId107"/>
    <hyperlink ref="T86" r:id="rId108"/>
    <hyperlink ref="U86" r:id="rId109"/>
    <hyperlink ref="L97" r:id="rId110"/>
    <hyperlink ref="L68" r:id="rId111"/>
    <hyperlink ref="L83" r:id="rId112"/>
    <hyperlink ref="U11" r:id="rId113"/>
    <hyperlink ref="L89" r:id="rId114"/>
    <hyperlink ref="L104" r:id="rId115"/>
  </hyperlinks>
  <pageMargins left="0.7" right="0.7" top="0.75" bottom="0.75" header="0.3" footer="0.3"/>
  <pageSetup orientation="portrait" r:id="rId1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O41"/>
  <sheetViews>
    <sheetView topLeftCell="T1" zoomScale="70" zoomScaleNormal="70" workbookViewId="0">
      <selection activeCell="A2" sqref="A2"/>
    </sheetView>
  </sheetViews>
  <sheetFormatPr defaultColWidth="9.140625" defaultRowHeight="15" x14ac:dyDescent="0.25"/>
  <cols>
    <col min="1" max="1" width="19.140625" style="97" customWidth="1"/>
    <col min="2" max="2" width="24.42578125" style="97" customWidth="1"/>
    <col min="3" max="3" width="22.28515625" style="97" customWidth="1"/>
    <col min="4" max="4" width="12.140625" style="97" bestFit="1" customWidth="1"/>
    <col min="5" max="5" width="17.85546875" style="97" customWidth="1"/>
    <col min="6" max="6" width="21.7109375" style="97" customWidth="1"/>
    <col min="7" max="7" width="21" style="97" customWidth="1"/>
    <col min="8" max="8" width="38.28515625" style="97" customWidth="1"/>
    <col min="9" max="9" width="35.42578125" style="97" bestFit="1" customWidth="1"/>
    <col min="10" max="10" width="30" style="97" customWidth="1"/>
    <col min="11" max="11" width="10.5703125" style="97" customWidth="1"/>
    <col min="12" max="12" width="9.140625" style="97" customWidth="1"/>
    <col min="13" max="13" width="11.7109375" style="97" customWidth="1"/>
    <col min="14" max="14" width="17.140625" style="97" customWidth="1"/>
    <col min="15" max="15" width="38.140625" style="97" customWidth="1"/>
    <col min="16" max="16" width="19" style="97" customWidth="1"/>
    <col min="17" max="17" width="9.140625" style="97" customWidth="1"/>
    <col min="18" max="18" width="17.85546875" style="97" customWidth="1"/>
    <col min="19" max="19" width="16.28515625" style="97" customWidth="1"/>
    <col min="20" max="20" width="15.42578125" style="97" customWidth="1"/>
    <col min="21" max="21" width="9.140625" style="97" customWidth="1"/>
    <col min="22" max="22" width="13.85546875" style="97" customWidth="1"/>
    <col min="23" max="23" width="9.140625" style="97" customWidth="1"/>
    <col min="24" max="25" width="18.28515625" style="97" customWidth="1"/>
    <col min="26" max="26" width="27.5703125" style="212" customWidth="1"/>
    <col min="27" max="34" width="9.140625" style="212"/>
    <col min="35" max="35" width="20.5703125" style="212" customWidth="1"/>
    <col min="36" max="36" width="20.7109375" style="212" customWidth="1"/>
    <col min="37" max="37" width="22" style="212" customWidth="1"/>
    <col min="38" max="38" width="26.85546875" style="212" customWidth="1"/>
    <col min="39" max="40" width="37.85546875" style="97" customWidth="1"/>
    <col min="41" max="41" width="17.140625" style="97" customWidth="1"/>
    <col min="42" max="16384" width="9.140625" style="97"/>
  </cols>
  <sheetData>
    <row r="1" spans="1:41" s="350" customFormat="1" ht="33" customHeight="1" x14ac:dyDescent="0.35">
      <c r="A1" s="349" t="s">
        <v>3287</v>
      </c>
    </row>
    <row r="2" spans="1:41" s="350" customFormat="1" ht="15.75" customHeight="1" x14ac:dyDescent="0.25"/>
    <row r="3" spans="1:41" s="88" customFormat="1" ht="90" x14ac:dyDescent="0.25">
      <c r="A3" s="4" t="s">
        <v>678</v>
      </c>
      <c r="B3" s="168" t="s">
        <v>679</v>
      </c>
      <c r="C3" s="168" t="s">
        <v>1094</v>
      </c>
      <c r="D3" s="4" t="s">
        <v>1501</v>
      </c>
      <c r="E3" s="4" t="s">
        <v>1093</v>
      </c>
      <c r="F3" s="168" t="s">
        <v>724</v>
      </c>
      <c r="G3" s="168" t="s">
        <v>725</v>
      </c>
      <c r="H3" s="168" t="s">
        <v>1493</v>
      </c>
      <c r="I3" s="168" t="s">
        <v>601</v>
      </c>
      <c r="J3" s="168" t="s">
        <v>602</v>
      </c>
      <c r="K3" s="168" t="s">
        <v>598</v>
      </c>
      <c r="L3" s="4" t="s">
        <v>596</v>
      </c>
      <c r="M3" s="168" t="s">
        <v>595</v>
      </c>
      <c r="N3" s="168" t="s">
        <v>616</v>
      </c>
      <c r="O3" s="168" t="s">
        <v>606</v>
      </c>
      <c r="P3" s="168" t="s">
        <v>584</v>
      </c>
      <c r="Q3" s="168" t="s">
        <v>266</v>
      </c>
      <c r="R3" s="168" t="s">
        <v>614</v>
      </c>
      <c r="S3" s="4" t="s">
        <v>592</v>
      </c>
      <c r="T3" s="168" t="s">
        <v>593</v>
      </c>
      <c r="U3" s="168" t="s">
        <v>585</v>
      </c>
      <c r="V3" s="168" t="s">
        <v>676</v>
      </c>
      <c r="W3" s="168" t="s">
        <v>594</v>
      </c>
      <c r="X3" s="4" t="s">
        <v>1084</v>
      </c>
      <c r="Y3" s="88" t="s">
        <v>2440</v>
      </c>
      <c r="Z3" s="209" t="s">
        <v>2421</v>
      </c>
      <c r="AA3" s="209" t="s">
        <v>2422</v>
      </c>
      <c r="AB3" s="209" t="s">
        <v>2423</v>
      </c>
      <c r="AC3" s="209" t="s">
        <v>2424</v>
      </c>
      <c r="AD3" s="209" t="s">
        <v>2425</v>
      </c>
      <c r="AE3" s="209" t="s">
        <v>2426</v>
      </c>
      <c r="AF3" s="209" t="s">
        <v>2427</v>
      </c>
      <c r="AG3" s="209" t="s">
        <v>2431</v>
      </c>
      <c r="AH3" s="209" t="s">
        <v>2428</v>
      </c>
      <c r="AI3" s="209" t="s">
        <v>2429</v>
      </c>
      <c r="AJ3" s="209" t="s">
        <v>2430</v>
      </c>
      <c r="AK3" s="209" t="s">
        <v>3013</v>
      </c>
      <c r="AL3" s="209" t="s">
        <v>2827</v>
      </c>
      <c r="AM3" s="209" t="s">
        <v>2908</v>
      </c>
      <c r="AN3" s="209" t="s">
        <v>3012</v>
      </c>
      <c r="AO3" s="88" t="s">
        <v>2931</v>
      </c>
    </row>
    <row r="4" spans="1:41" s="89" customFormat="1" ht="15" customHeight="1" x14ac:dyDescent="0.25">
      <c r="A4" s="86" t="s">
        <v>250</v>
      </c>
      <c r="B4" s="86"/>
      <c r="C4" s="91" t="s">
        <v>1183</v>
      </c>
      <c r="D4" s="90" t="s">
        <v>121</v>
      </c>
      <c r="E4" s="109" t="s">
        <v>1534</v>
      </c>
      <c r="F4" s="131" t="s">
        <v>214</v>
      </c>
      <c r="G4" s="116" t="s">
        <v>219</v>
      </c>
      <c r="H4" s="99" t="s">
        <v>1485</v>
      </c>
      <c r="I4" s="86" t="s">
        <v>579</v>
      </c>
      <c r="J4" s="86" t="s">
        <v>770</v>
      </c>
      <c r="K4" s="99" t="s">
        <v>268</v>
      </c>
      <c r="L4" s="115" t="s">
        <v>889</v>
      </c>
      <c r="M4" s="86" t="s">
        <v>888</v>
      </c>
      <c r="N4" s="109" t="s">
        <v>899</v>
      </c>
      <c r="O4" s="86" t="s">
        <v>771</v>
      </c>
      <c r="P4" s="86" t="s">
        <v>767</v>
      </c>
      <c r="Q4" s="98" t="s">
        <v>121</v>
      </c>
      <c r="R4" s="135">
        <v>40387</v>
      </c>
      <c r="S4" s="86" t="s">
        <v>2751</v>
      </c>
      <c r="T4" s="115" t="s">
        <v>883</v>
      </c>
      <c r="U4" s="86" t="s">
        <v>886</v>
      </c>
      <c r="V4" s="135">
        <v>41786</v>
      </c>
      <c r="W4" s="98" t="s">
        <v>2242</v>
      </c>
      <c r="X4" s="86" t="s">
        <v>1087</v>
      </c>
      <c r="Y4" s="264">
        <v>42355</v>
      </c>
      <c r="Z4" s="211">
        <v>1</v>
      </c>
      <c r="AA4" s="211">
        <v>1</v>
      </c>
      <c r="AB4" s="212">
        <v>1</v>
      </c>
      <c r="AC4" s="212">
        <v>1</v>
      </c>
      <c r="AD4" s="212">
        <v>2</v>
      </c>
      <c r="AE4" s="212">
        <v>2</v>
      </c>
      <c r="AF4" s="335">
        <f>(Z4*AA4*AB4*AC4*AD4*AE4)/10</f>
        <v>0.4</v>
      </c>
      <c r="AG4" s="212" t="s">
        <v>599</v>
      </c>
      <c r="AH4" s="212" t="s">
        <v>599</v>
      </c>
      <c r="AI4" s="212" t="s">
        <v>2752</v>
      </c>
      <c r="AJ4" s="212" t="s">
        <v>2753</v>
      </c>
      <c r="AK4" s="212" t="s">
        <v>3035</v>
      </c>
      <c r="AL4" s="212" t="s">
        <v>3036</v>
      </c>
      <c r="AM4" s="212" t="s">
        <v>2909</v>
      </c>
      <c r="AN4" s="212" t="s">
        <v>3037</v>
      </c>
      <c r="AO4" s="212" t="s">
        <v>3011</v>
      </c>
    </row>
    <row r="5" spans="1:41" s="89" customFormat="1" ht="15" customHeight="1" x14ac:dyDescent="0.25">
      <c r="A5" s="86" t="s">
        <v>250</v>
      </c>
      <c r="B5" s="86" t="s">
        <v>212</v>
      </c>
      <c r="C5" s="91" t="s">
        <v>1192</v>
      </c>
      <c r="D5" s="90" t="s">
        <v>121</v>
      </c>
      <c r="E5" s="109" t="s">
        <v>498</v>
      </c>
      <c r="F5" s="131" t="s">
        <v>208</v>
      </c>
      <c r="G5" s="116" t="s">
        <v>212</v>
      </c>
      <c r="H5" s="99" t="s">
        <v>1499</v>
      </c>
      <c r="I5" s="86" t="s">
        <v>780</v>
      </c>
      <c r="J5" s="86" t="s">
        <v>814</v>
      </c>
      <c r="K5" s="99" t="s">
        <v>268</v>
      </c>
      <c r="L5" s="115" t="s">
        <v>898</v>
      </c>
      <c r="M5" s="86" t="s">
        <v>131</v>
      </c>
      <c r="N5" s="109" t="s">
        <v>882</v>
      </c>
      <c r="O5" s="86" t="s">
        <v>811</v>
      </c>
      <c r="P5" s="86" t="s">
        <v>767</v>
      </c>
      <c r="Q5" s="98" t="s">
        <v>121</v>
      </c>
      <c r="R5" s="135">
        <v>41144</v>
      </c>
      <c r="S5" s="86"/>
      <c r="T5" s="171" t="s">
        <v>714</v>
      </c>
      <c r="U5" s="86" t="s">
        <v>886</v>
      </c>
      <c r="V5" s="135">
        <v>41786</v>
      </c>
      <c r="W5" s="98" t="s">
        <v>2242</v>
      </c>
      <c r="X5" s="86" t="s">
        <v>1087</v>
      </c>
      <c r="Y5" s="264">
        <v>42355</v>
      </c>
      <c r="Z5" s="211">
        <v>1</v>
      </c>
      <c r="AA5" s="211">
        <v>1</v>
      </c>
      <c r="AB5" s="212">
        <v>1</v>
      </c>
      <c r="AC5" s="212">
        <v>1</v>
      </c>
      <c r="AD5" s="212">
        <v>2</v>
      </c>
      <c r="AE5" s="212">
        <v>2</v>
      </c>
      <c r="AF5" s="335">
        <f t="shared" ref="AF5:AF12" si="0">(Z5*AA5*AB5*AC5*AD5*AE5)/10</f>
        <v>0.4</v>
      </c>
      <c r="AG5" s="212" t="s">
        <v>2754</v>
      </c>
      <c r="AH5" s="212" t="s">
        <v>2755</v>
      </c>
      <c r="AI5" s="212" t="s">
        <v>899</v>
      </c>
      <c r="AJ5" s="212" t="s">
        <v>2753</v>
      </c>
      <c r="AK5" s="212" t="s">
        <v>3039</v>
      </c>
      <c r="AL5" s="212" t="s">
        <v>3036</v>
      </c>
      <c r="AM5" s="212" t="s">
        <v>2939</v>
      </c>
      <c r="AN5" s="212" t="s">
        <v>3038</v>
      </c>
      <c r="AO5" s="212" t="s">
        <v>2932</v>
      </c>
    </row>
    <row r="6" spans="1:41" s="89" customFormat="1" ht="15" customHeight="1" x14ac:dyDescent="0.25">
      <c r="A6" s="86" t="s">
        <v>582</v>
      </c>
      <c r="B6" s="86"/>
      <c r="C6" s="91" t="s">
        <v>1201</v>
      </c>
      <c r="D6" s="90" t="s">
        <v>121</v>
      </c>
      <c r="E6" s="109" t="s">
        <v>1511</v>
      </c>
      <c r="F6" s="131" t="s">
        <v>208</v>
      </c>
      <c r="G6" s="116" t="s">
        <v>211</v>
      </c>
      <c r="H6" s="99" t="s">
        <v>1489</v>
      </c>
      <c r="I6" s="86" t="s">
        <v>790</v>
      </c>
      <c r="J6" s="86" t="s">
        <v>827</v>
      </c>
      <c r="K6" s="91" t="s">
        <v>267</v>
      </c>
      <c r="L6" s="115" t="s">
        <v>910</v>
      </c>
      <c r="M6" s="86" t="s">
        <v>131</v>
      </c>
      <c r="N6" s="265" t="s">
        <v>2756</v>
      </c>
      <c r="O6" s="86" t="s">
        <v>877</v>
      </c>
      <c r="P6" s="86" t="s">
        <v>767</v>
      </c>
      <c r="Q6" s="98" t="s">
        <v>121</v>
      </c>
      <c r="R6" s="135">
        <v>41663</v>
      </c>
      <c r="S6" s="86"/>
      <c r="T6" s="39" t="s">
        <v>883</v>
      </c>
      <c r="U6" s="86" t="s">
        <v>886</v>
      </c>
      <c r="V6" s="135">
        <v>41786</v>
      </c>
      <c r="W6" s="98" t="s">
        <v>2242</v>
      </c>
      <c r="X6" s="86" t="s">
        <v>1087</v>
      </c>
      <c r="Y6" s="264">
        <v>42355</v>
      </c>
      <c r="Z6" s="211">
        <v>1</v>
      </c>
      <c r="AA6" s="211">
        <v>1</v>
      </c>
      <c r="AB6" s="212">
        <v>1</v>
      </c>
      <c r="AC6" s="212">
        <v>1</v>
      </c>
      <c r="AD6" s="212">
        <v>2</v>
      </c>
      <c r="AE6" s="212">
        <v>3</v>
      </c>
      <c r="AF6" s="335">
        <f t="shared" si="0"/>
        <v>0.6</v>
      </c>
      <c r="AG6" s="212" t="s">
        <v>599</v>
      </c>
      <c r="AH6" s="212" t="s">
        <v>599</v>
      </c>
      <c r="AI6" s="212" t="s">
        <v>2451</v>
      </c>
      <c r="AJ6" s="212" t="s">
        <v>2757</v>
      </c>
      <c r="AK6" s="212" t="s">
        <v>2940</v>
      </c>
      <c r="AL6" s="212" t="s">
        <v>2940</v>
      </c>
      <c r="AM6" s="212"/>
      <c r="AN6" s="212"/>
      <c r="AO6" s="212" t="s">
        <v>2995</v>
      </c>
    </row>
    <row r="7" spans="1:41" s="89" customFormat="1" ht="15" customHeight="1" x14ac:dyDescent="0.25">
      <c r="A7" s="86" t="s">
        <v>582</v>
      </c>
      <c r="B7" s="86"/>
      <c r="C7" s="91" t="s">
        <v>1209</v>
      </c>
      <c r="D7" s="90" t="s">
        <v>121</v>
      </c>
      <c r="E7" s="109" t="s">
        <v>498</v>
      </c>
      <c r="F7" s="131" t="s">
        <v>214</v>
      </c>
      <c r="G7" s="116" t="s">
        <v>216</v>
      </c>
      <c r="H7" s="99" t="s">
        <v>1486</v>
      </c>
      <c r="I7" s="86" t="s">
        <v>799</v>
      </c>
      <c r="J7" s="86" t="s">
        <v>868</v>
      </c>
      <c r="K7" s="99" t="s">
        <v>268</v>
      </c>
      <c r="L7" s="115" t="s">
        <v>920</v>
      </c>
      <c r="M7" s="86" t="s">
        <v>921</v>
      </c>
      <c r="N7" s="109" t="s">
        <v>922</v>
      </c>
      <c r="O7" s="86" t="s">
        <v>811</v>
      </c>
      <c r="P7" s="86" t="s">
        <v>767</v>
      </c>
      <c r="Q7" s="98" t="s">
        <v>121</v>
      </c>
      <c r="R7" s="135">
        <v>41372</v>
      </c>
      <c r="S7" s="86"/>
      <c r="T7" s="115" t="s">
        <v>883</v>
      </c>
      <c r="U7" s="86" t="s">
        <v>886</v>
      </c>
      <c r="V7" s="135">
        <v>41786</v>
      </c>
      <c r="W7" s="98" t="s">
        <v>2242</v>
      </c>
      <c r="X7" s="86" t="s">
        <v>1087</v>
      </c>
      <c r="Y7" s="264">
        <v>42355</v>
      </c>
      <c r="Z7" s="211">
        <v>1</v>
      </c>
      <c r="AA7" s="211">
        <v>1</v>
      </c>
      <c r="AB7" s="212">
        <v>1</v>
      </c>
      <c r="AC7" s="212">
        <v>1</v>
      </c>
      <c r="AD7" s="212">
        <v>2</v>
      </c>
      <c r="AE7" s="212">
        <v>3</v>
      </c>
      <c r="AF7" s="335">
        <f t="shared" si="0"/>
        <v>0.6</v>
      </c>
      <c r="AG7" s="212" t="s">
        <v>599</v>
      </c>
      <c r="AH7" s="212" t="s">
        <v>599</v>
      </c>
      <c r="AI7" s="212" t="s">
        <v>2451</v>
      </c>
      <c r="AJ7" s="212" t="s">
        <v>2758</v>
      </c>
      <c r="AK7" s="212" t="s">
        <v>2941</v>
      </c>
      <c r="AL7" s="212" t="s">
        <v>2941</v>
      </c>
      <c r="AM7" s="212" t="s">
        <v>2911</v>
      </c>
      <c r="AN7" s="212"/>
      <c r="AO7" s="212" t="s">
        <v>2995</v>
      </c>
    </row>
    <row r="8" spans="1:41" s="89" customFormat="1" ht="15" customHeight="1" x14ac:dyDescent="0.25">
      <c r="A8" s="86" t="s">
        <v>582</v>
      </c>
      <c r="B8" s="86"/>
      <c r="C8" s="91" t="s">
        <v>1210</v>
      </c>
      <c r="D8" s="90" t="s">
        <v>121</v>
      </c>
      <c r="E8" s="109" t="s">
        <v>1531</v>
      </c>
      <c r="F8" s="131" t="s">
        <v>208</v>
      </c>
      <c r="G8" s="116" t="s">
        <v>210</v>
      </c>
      <c r="H8" s="99" t="s">
        <v>1500</v>
      </c>
      <c r="I8" s="86" t="s">
        <v>800</v>
      </c>
      <c r="J8" s="86" t="s">
        <v>869</v>
      </c>
      <c r="K8" s="91" t="s">
        <v>267</v>
      </c>
      <c r="L8" s="115" t="s">
        <v>923</v>
      </c>
      <c r="M8" s="86" t="s">
        <v>924</v>
      </c>
      <c r="N8" s="109" t="s">
        <v>925</v>
      </c>
      <c r="O8" s="86" t="s">
        <v>322</v>
      </c>
      <c r="P8" s="86" t="s">
        <v>767</v>
      </c>
      <c r="Q8" s="98" t="s">
        <v>121</v>
      </c>
      <c r="R8" s="135">
        <v>41359</v>
      </c>
      <c r="S8" s="86"/>
      <c r="T8" s="115" t="s">
        <v>883</v>
      </c>
      <c r="U8" s="86" t="s">
        <v>886</v>
      </c>
      <c r="V8" s="135">
        <v>41786</v>
      </c>
      <c r="W8" s="98" t="s">
        <v>2242</v>
      </c>
      <c r="X8" s="86" t="s">
        <v>1087</v>
      </c>
      <c r="Y8" s="264">
        <v>42355</v>
      </c>
      <c r="Z8" s="211">
        <v>1</v>
      </c>
      <c r="AA8" s="211">
        <v>1</v>
      </c>
      <c r="AB8" s="212">
        <v>1</v>
      </c>
      <c r="AC8" s="212">
        <v>1</v>
      </c>
      <c r="AD8" s="212">
        <v>2</v>
      </c>
      <c r="AE8" s="212">
        <v>1</v>
      </c>
      <c r="AF8" s="335">
        <f t="shared" si="0"/>
        <v>0.2</v>
      </c>
      <c r="AG8" s="212" t="s">
        <v>2759</v>
      </c>
      <c r="AH8" s="212" t="s">
        <v>599</v>
      </c>
      <c r="AI8" s="212" t="s">
        <v>2451</v>
      </c>
      <c r="AJ8" s="212" t="s">
        <v>2760</v>
      </c>
      <c r="AK8" s="212" t="s">
        <v>2910</v>
      </c>
      <c r="AL8" s="212" t="s">
        <v>3036</v>
      </c>
      <c r="AM8" s="212"/>
      <c r="AN8" s="212"/>
      <c r="AO8" s="212" t="s">
        <v>3011</v>
      </c>
    </row>
    <row r="9" spans="1:41" s="89" customFormat="1" ht="15" customHeight="1" x14ac:dyDescent="0.25">
      <c r="A9" s="86" t="s">
        <v>582</v>
      </c>
      <c r="B9" s="86" t="s">
        <v>802</v>
      </c>
      <c r="C9" s="91" t="s">
        <v>1211</v>
      </c>
      <c r="D9" s="90" t="s">
        <v>121</v>
      </c>
      <c r="E9" s="109" t="s">
        <v>498</v>
      </c>
      <c r="F9" s="104" t="s">
        <v>208</v>
      </c>
      <c r="G9" s="91" t="s">
        <v>211</v>
      </c>
      <c r="H9" s="99" t="s">
        <v>1489</v>
      </c>
      <c r="I9" s="86" t="s">
        <v>801</v>
      </c>
      <c r="J9" s="86" t="s">
        <v>870</v>
      </c>
      <c r="K9" s="99" t="s">
        <v>268</v>
      </c>
      <c r="L9" s="115" t="s">
        <v>926</v>
      </c>
      <c r="M9" s="86" t="s">
        <v>927</v>
      </c>
      <c r="N9" s="109" t="s">
        <v>899</v>
      </c>
      <c r="O9" s="86" t="s">
        <v>928</v>
      </c>
      <c r="P9" s="86" t="s">
        <v>767</v>
      </c>
      <c r="Q9" s="98" t="s">
        <v>121</v>
      </c>
      <c r="R9" s="135">
        <v>41495</v>
      </c>
      <c r="S9" s="86"/>
      <c r="T9" s="171" t="s">
        <v>714</v>
      </c>
      <c r="U9" s="86" t="s">
        <v>886</v>
      </c>
      <c r="V9" s="135">
        <v>41786</v>
      </c>
      <c r="W9" s="98" t="s">
        <v>2242</v>
      </c>
      <c r="X9" s="86" t="s">
        <v>1087</v>
      </c>
      <c r="Y9" s="264">
        <v>42355</v>
      </c>
      <c r="Z9" s="211">
        <v>1</v>
      </c>
      <c r="AA9" s="211">
        <v>1</v>
      </c>
      <c r="AB9" s="212">
        <v>1</v>
      </c>
      <c r="AC9" s="212">
        <v>1</v>
      </c>
      <c r="AD9" s="212">
        <v>2</v>
      </c>
      <c r="AE9" s="212">
        <v>1</v>
      </c>
      <c r="AF9" s="335">
        <f t="shared" si="0"/>
        <v>0.2</v>
      </c>
      <c r="AG9" s="212" t="s">
        <v>599</v>
      </c>
      <c r="AH9" s="212" t="s">
        <v>599</v>
      </c>
      <c r="AI9" s="212" t="s">
        <v>2449</v>
      </c>
      <c r="AJ9" s="212" t="s">
        <v>2753</v>
      </c>
      <c r="AK9" s="212" t="s">
        <v>2910</v>
      </c>
      <c r="AL9" s="212" t="s">
        <v>3036</v>
      </c>
      <c r="AM9" s="212"/>
      <c r="AN9" s="212"/>
      <c r="AO9" s="212" t="s">
        <v>3011</v>
      </c>
    </row>
    <row r="10" spans="1:41" s="89" customFormat="1" ht="15" customHeight="1" x14ac:dyDescent="0.25">
      <c r="A10" s="86" t="s">
        <v>582</v>
      </c>
      <c r="B10" s="86" t="s">
        <v>802</v>
      </c>
      <c r="C10" s="91" t="s">
        <v>1212</v>
      </c>
      <c r="D10" s="90" t="s">
        <v>121</v>
      </c>
      <c r="E10" s="109" t="s">
        <v>498</v>
      </c>
      <c r="F10" s="104" t="s">
        <v>208</v>
      </c>
      <c r="G10" s="91" t="s">
        <v>211</v>
      </c>
      <c r="H10" s="99" t="s">
        <v>1489</v>
      </c>
      <c r="I10" s="86" t="s">
        <v>803</v>
      </c>
      <c r="J10" s="86" t="s">
        <v>870</v>
      </c>
      <c r="K10" s="99" t="s">
        <v>268</v>
      </c>
      <c r="L10" s="115" t="s">
        <v>929</v>
      </c>
      <c r="M10" s="86" t="s">
        <v>927</v>
      </c>
      <c r="N10" s="109" t="s">
        <v>899</v>
      </c>
      <c r="O10" s="86" t="s">
        <v>928</v>
      </c>
      <c r="P10" s="86" t="s">
        <v>767</v>
      </c>
      <c r="Q10" s="98" t="s">
        <v>121</v>
      </c>
      <c r="R10" s="135">
        <v>41495</v>
      </c>
      <c r="S10" s="86"/>
      <c r="T10" s="171" t="s">
        <v>714</v>
      </c>
      <c r="U10" s="86" t="s">
        <v>886</v>
      </c>
      <c r="V10" s="135">
        <v>41786</v>
      </c>
      <c r="W10" s="98" t="s">
        <v>2242</v>
      </c>
      <c r="X10" s="86" t="s">
        <v>1087</v>
      </c>
      <c r="Y10" s="264">
        <v>42355</v>
      </c>
      <c r="Z10" s="211">
        <v>1</v>
      </c>
      <c r="AA10" s="211">
        <v>1</v>
      </c>
      <c r="AB10" s="212">
        <v>1</v>
      </c>
      <c r="AC10" s="212">
        <v>1</v>
      </c>
      <c r="AD10" s="212">
        <v>2</v>
      </c>
      <c r="AE10" s="212">
        <v>1</v>
      </c>
      <c r="AF10" s="335">
        <f t="shared" si="0"/>
        <v>0.2</v>
      </c>
      <c r="AG10" s="212" t="s">
        <v>599</v>
      </c>
      <c r="AH10" s="212" t="s">
        <v>599</v>
      </c>
      <c r="AI10" s="212" t="s">
        <v>2449</v>
      </c>
      <c r="AJ10" s="212" t="s">
        <v>2753</v>
      </c>
      <c r="AK10" s="212" t="s">
        <v>2910</v>
      </c>
      <c r="AL10" s="212" t="s">
        <v>3036</v>
      </c>
      <c r="AM10" s="212"/>
      <c r="AN10" s="212"/>
      <c r="AO10" s="212" t="s">
        <v>3011</v>
      </c>
    </row>
    <row r="11" spans="1:41" s="89" customFormat="1" ht="15" customHeight="1" x14ac:dyDescent="0.25">
      <c r="A11" s="86" t="s">
        <v>582</v>
      </c>
      <c r="B11" s="86" t="s">
        <v>805</v>
      </c>
      <c r="C11" s="91" t="s">
        <v>1213</v>
      </c>
      <c r="D11" s="90" t="s">
        <v>121</v>
      </c>
      <c r="E11" s="109" t="s">
        <v>498</v>
      </c>
      <c r="F11" s="104" t="s">
        <v>208</v>
      </c>
      <c r="G11" s="91" t="s">
        <v>211</v>
      </c>
      <c r="H11" s="99" t="s">
        <v>1489</v>
      </c>
      <c r="I11" s="86" t="s">
        <v>804</v>
      </c>
      <c r="J11" s="86" t="s">
        <v>871</v>
      </c>
      <c r="K11" s="91" t="s">
        <v>267</v>
      </c>
      <c r="L11" s="115" t="s">
        <v>930</v>
      </c>
      <c r="M11" s="86" t="s">
        <v>927</v>
      </c>
      <c r="N11" s="109" t="s">
        <v>899</v>
      </c>
      <c r="O11" s="86" t="s">
        <v>928</v>
      </c>
      <c r="P11" s="86" t="s">
        <v>767</v>
      </c>
      <c r="Q11" s="98" t="s">
        <v>121</v>
      </c>
      <c r="R11" s="135">
        <v>41495</v>
      </c>
      <c r="S11" s="86"/>
      <c r="T11" s="171" t="s">
        <v>714</v>
      </c>
      <c r="U11" s="86" t="s">
        <v>886</v>
      </c>
      <c r="V11" s="135">
        <v>41786</v>
      </c>
      <c r="W11" s="98" t="s">
        <v>2242</v>
      </c>
      <c r="X11" s="86" t="s">
        <v>1087</v>
      </c>
      <c r="Y11" s="264">
        <v>42355</v>
      </c>
      <c r="Z11" s="211">
        <v>1</v>
      </c>
      <c r="AA11" s="211">
        <v>1</v>
      </c>
      <c r="AB11" s="212">
        <v>1</v>
      </c>
      <c r="AC11" s="212">
        <v>1</v>
      </c>
      <c r="AD11" s="212">
        <v>2</v>
      </c>
      <c r="AE11" s="212">
        <v>1</v>
      </c>
      <c r="AF11" s="335">
        <f t="shared" si="0"/>
        <v>0.2</v>
      </c>
      <c r="AG11" s="212" t="s">
        <v>599</v>
      </c>
      <c r="AH11" s="212" t="s">
        <v>599</v>
      </c>
      <c r="AI11" s="212" t="s">
        <v>2449</v>
      </c>
      <c r="AJ11" s="212" t="s">
        <v>2753</v>
      </c>
      <c r="AK11" s="212" t="s">
        <v>2910</v>
      </c>
      <c r="AL11" s="212" t="s">
        <v>3036</v>
      </c>
      <c r="AM11" s="212"/>
      <c r="AN11" s="212"/>
      <c r="AO11" s="212" t="s">
        <v>3011</v>
      </c>
    </row>
    <row r="12" spans="1:41" s="89" customFormat="1" ht="15" customHeight="1" x14ac:dyDescent="0.25">
      <c r="A12" s="86" t="s">
        <v>582</v>
      </c>
      <c r="B12" s="86" t="s">
        <v>805</v>
      </c>
      <c r="C12" s="91" t="s">
        <v>1214</v>
      </c>
      <c r="D12" s="90" t="s">
        <v>121</v>
      </c>
      <c r="E12" s="109" t="s">
        <v>498</v>
      </c>
      <c r="F12" s="104" t="s">
        <v>208</v>
      </c>
      <c r="G12" s="91" t="s">
        <v>211</v>
      </c>
      <c r="H12" s="99" t="s">
        <v>1489</v>
      </c>
      <c r="I12" s="86" t="s">
        <v>806</v>
      </c>
      <c r="J12" s="86" t="s">
        <v>871</v>
      </c>
      <c r="K12" s="91" t="s">
        <v>267</v>
      </c>
      <c r="L12" s="39" t="s">
        <v>931</v>
      </c>
      <c r="M12" s="86" t="s">
        <v>927</v>
      </c>
      <c r="N12" s="109" t="s">
        <v>899</v>
      </c>
      <c r="O12" s="86" t="s">
        <v>928</v>
      </c>
      <c r="P12" s="86" t="s">
        <v>767</v>
      </c>
      <c r="Q12" s="98" t="s">
        <v>121</v>
      </c>
      <c r="R12" s="135">
        <v>41495</v>
      </c>
      <c r="S12" s="86"/>
      <c r="T12" s="171" t="s">
        <v>714</v>
      </c>
      <c r="U12" s="86" t="s">
        <v>886</v>
      </c>
      <c r="V12" s="135">
        <v>41786</v>
      </c>
      <c r="W12" s="98" t="s">
        <v>2242</v>
      </c>
      <c r="X12" s="86" t="s">
        <v>1087</v>
      </c>
      <c r="Y12" s="264">
        <v>42355</v>
      </c>
      <c r="Z12" s="211">
        <v>1</v>
      </c>
      <c r="AA12" s="211">
        <v>1</v>
      </c>
      <c r="AB12" s="212">
        <v>1</v>
      </c>
      <c r="AC12" s="212">
        <v>1</v>
      </c>
      <c r="AD12" s="212">
        <v>2</v>
      </c>
      <c r="AE12" s="212">
        <v>1</v>
      </c>
      <c r="AF12" s="335">
        <f t="shared" si="0"/>
        <v>0.2</v>
      </c>
      <c r="AG12" s="212" t="s">
        <v>599</v>
      </c>
      <c r="AH12" s="212" t="s">
        <v>599</v>
      </c>
      <c r="AI12" s="212" t="s">
        <v>2449</v>
      </c>
      <c r="AJ12" s="212" t="s">
        <v>2753</v>
      </c>
      <c r="AK12" s="212" t="s">
        <v>2910</v>
      </c>
      <c r="AL12" s="212" t="s">
        <v>3036</v>
      </c>
      <c r="AM12" s="212"/>
      <c r="AN12" s="212"/>
      <c r="AO12" s="212" t="s">
        <v>3011</v>
      </c>
    </row>
    <row r="13" spans="1:41" s="89" customFormat="1" ht="15" customHeight="1" x14ac:dyDescent="0.25">
      <c r="A13" s="86" t="s">
        <v>250</v>
      </c>
      <c r="B13" s="86" t="s">
        <v>212</v>
      </c>
      <c r="C13" s="91" t="s">
        <v>1184</v>
      </c>
      <c r="D13" s="90" t="s">
        <v>1504</v>
      </c>
      <c r="E13" s="109" t="s">
        <v>1529</v>
      </c>
      <c r="F13" s="131" t="s">
        <v>208</v>
      </c>
      <c r="G13" s="116" t="s">
        <v>212</v>
      </c>
      <c r="H13" s="99" t="s">
        <v>1499</v>
      </c>
      <c r="I13" s="86" t="s">
        <v>772</v>
      </c>
      <c r="J13" s="86" t="s">
        <v>810</v>
      </c>
      <c r="K13" s="99" t="s">
        <v>268</v>
      </c>
      <c r="L13" s="115" t="s">
        <v>890</v>
      </c>
      <c r="M13" s="86" t="s">
        <v>131</v>
      </c>
      <c r="N13" s="109" t="s">
        <v>882</v>
      </c>
      <c r="O13" s="86" t="s">
        <v>811</v>
      </c>
      <c r="P13" s="86" t="s">
        <v>767</v>
      </c>
      <c r="Q13" s="98" t="s">
        <v>121</v>
      </c>
      <c r="R13" s="135">
        <v>41144</v>
      </c>
      <c r="S13" s="86"/>
      <c r="T13" s="171" t="s">
        <v>714</v>
      </c>
      <c r="U13" s="86" t="s">
        <v>886</v>
      </c>
      <c r="V13" s="135">
        <v>41786</v>
      </c>
      <c r="W13" s="98" t="s">
        <v>2242</v>
      </c>
      <c r="X13" s="86" t="s">
        <v>1087</v>
      </c>
      <c r="Y13" s="264"/>
      <c r="Z13" s="213"/>
      <c r="AA13" s="213"/>
      <c r="AB13" s="213"/>
      <c r="AC13" s="212"/>
      <c r="AD13" s="212"/>
      <c r="AE13" s="212"/>
      <c r="AF13" s="212" t="s">
        <v>599</v>
      </c>
      <c r="AG13" s="212"/>
      <c r="AH13" s="212"/>
      <c r="AI13" s="212"/>
      <c r="AJ13" s="212"/>
      <c r="AK13" s="212"/>
      <c r="AL13" s="212"/>
      <c r="AO13" s="212" t="s">
        <v>599</v>
      </c>
    </row>
    <row r="14" spans="1:41" s="89" customFormat="1" ht="15" customHeight="1" x14ac:dyDescent="0.25">
      <c r="A14" s="86" t="s">
        <v>250</v>
      </c>
      <c r="B14" s="86" t="s">
        <v>212</v>
      </c>
      <c r="C14" s="91" t="s">
        <v>1185</v>
      </c>
      <c r="D14" s="90" t="s">
        <v>1504</v>
      </c>
      <c r="E14" s="109" t="s">
        <v>1529</v>
      </c>
      <c r="F14" s="131" t="s">
        <v>208</v>
      </c>
      <c r="G14" s="116" t="s">
        <v>212</v>
      </c>
      <c r="H14" s="99" t="s">
        <v>1499</v>
      </c>
      <c r="I14" s="86" t="s">
        <v>773</v>
      </c>
      <c r="J14" s="86" t="s">
        <v>810</v>
      </c>
      <c r="K14" s="99" t="s">
        <v>268</v>
      </c>
      <c r="L14" s="115" t="s">
        <v>891</v>
      </c>
      <c r="M14" s="86" t="s">
        <v>131</v>
      </c>
      <c r="N14" s="109" t="s">
        <v>882</v>
      </c>
      <c r="O14" s="86" t="s">
        <v>811</v>
      </c>
      <c r="P14" s="86" t="s">
        <v>767</v>
      </c>
      <c r="Q14" s="98" t="s">
        <v>121</v>
      </c>
      <c r="R14" s="135">
        <v>41144</v>
      </c>
      <c r="S14" s="86"/>
      <c r="T14" s="171" t="s">
        <v>714</v>
      </c>
      <c r="U14" s="86" t="s">
        <v>886</v>
      </c>
      <c r="V14" s="135">
        <v>41786</v>
      </c>
      <c r="W14" s="98" t="s">
        <v>2242</v>
      </c>
      <c r="X14" s="86" t="s">
        <v>1087</v>
      </c>
      <c r="Z14" s="213"/>
      <c r="AA14" s="213"/>
      <c r="AB14" s="213"/>
      <c r="AC14" s="212"/>
      <c r="AD14" s="212"/>
      <c r="AE14" s="212"/>
      <c r="AF14" s="212" t="s">
        <v>599</v>
      </c>
      <c r="AG14" s="212"/>
      <c r="AH14" s="212"/>
      <c r="AI14" s="212"/>
      <c r="AJ14" s="212"/>
      <c r="AK14" s="212"/>
      <c r="AL14" s="212"/>
      <c r="AO14" s="212" t="s">
        <v>599</v>
      </c>
    </row>
    <row r="15" spans="1:41" s="89" customFormat="1" ht="15" customHeight="1" x14ac:dyDescent="0.25">
      <c r="A15" s="86" t="s">
        <v>250</v>
      </c>
      <c r="B15" s="86" t="s">
        <v>212</v>
      </c>
      <c r="C15" s="91" t="s">
        <v>1186</v>
      </c>
      <c r="D15" s="90" t="s">
        <v>1504</v>
      </c>
      <c r="E15" s="109" t="s">
        <v>1529</v>
      </c>
      <c r="F15" s="131" t="s">
        <v>208</v>
      </c>
      <c r="G15" s="116" t="s">
        <v>212</v>
      </c>
      <c r="H15" s="99" t="s">
        <v>1499</v>
      </c>
      <c r="I15" s="86" t="s">
        <v>774</v>
      </c>
      <c r="J15" s="86" t="s">
        <v>812</v>
      </c>
      <c r="K15" s="99" t="s">
        <v>268</v>
      </c>
      <c r="L15" s="115" t="s">
        <v>892</v>
      </c>
      <c r="M15" s="86" t="s">
        <v>131</v>
      </c>
      <c r="N15" s="109" t="s">
        <v>882</v>
      </c>
      <c r="O15" s="86" t="s">
        <v>811</v>
      </c>
      <c r="P15" s="86" t="s">
        <v>767</v>
      </c>
      <c r="Q15" s="98" t="s">
        <v>121</v>
      </c>
      <c r="R15" s="135">
        <v>41144</v>
      </c>
      <c r="S15" s="86"/>
      <c r="T15" s="171" t="s">
        <v>714</v>
      </c>
      <c r="U15" s="86" t="s">
        <v>886</v>
      </c>
      <c r="V15" s="135">
        <v>41786</v>
      </c>
      <c r="W15" s="98" t="s">
        <v>2242</v>
      </c>
      <c r="X15" s="86" t="s">
        <v>1087</v>
      </c>
      <c r="Z15" s="213"/>
      <c r="AA15" s="213"/>
      <c r="AB15" s="213"/>
      <c r="AC15" s="212"/>
      <c r="AD15" s="212"/>
      <c r="AE15" s="212"/>
      <c r="AF15" s="212" t="s">
        <v>599</v>
      </c>
      <c r="AG15" s="212"/>
      <c r="AH15" s="212"/>
      <c r="AI15" s="212"/>
      <c r="AJ15" s="212"/>
      <c r="AK15" s="212"/>
      <c r="AL15" s="212"/>
      <c r="AO15" s="212" t="s">
        <v>599</v>
      </c>
    </row>
    <row r="16" spans="1:41" s="89" customFormat="1" ht="15" customHeight="1" x14ac:dyDescent="0.25">
      <c r="A16" s="86" t="s">
        <v>250</v>
      </c>
      <c r="B16" s="86" t="s">
        <v>212</v>
      </c>
      <c r="C16" s="91" t="s">
        <v>1187</v>
      </c>
      <c r="D16" s="90" t="s">
        <v>1504</v>
      </c>
      <c r="E16" s="109" t="s">
        <v>1529</v>
      </c>
      <c r="F16" s="131" t="s">
        <v>208</v>
      </c>
      <c r="G16" s="116" t="s">
        <v>212</v>
      </c>
      <c r="H16" s="99" t="s">
        <v>1499</v>
      </c>
      <c r="I16" s="86" t="s">
        <v>775</v>
      </c>
      <c r="J16" s="86" t="s">
        <v>812</v>
      </c>
      <c r="K16" s="99" t="s">
        <v>268</v>
      </c>
      <c r="L16" s="115" t="s">
        <v>893</v>
      </c>
      <c r="M16" s="86" t="s">
        <v>887</v>
      </c>
      <c r="N16" s="109" t="s">
        <v>882</v>
      </c>
      <c r="O16" s="86" t="s">
        <v>811</v>
      </c>
      <c r="P16" s="86" t="s">
        <v>767</v>
      </c>
      <c r="Q16" s="98" t="s">
        <v>121</v>
      </c>
      <c r="R16" s="135">
        <v>41144</v>
      </c>
      <c r="S16" s="86"/>
      <c r="T16" s="171" t="s">
        <v>714</v>
      </c>
      <c r="U16" s="86" t="s">
        <v>886</v>
      </c>
      <c r="V16" s="135">
        <v>41786</v>
      </c>
      <c r="W16" s="98" t="s">
        <v>2242</v>
      </c>
      <c r="X16" s="86" t="s">
        <v>1087</v>
      </c>
      <c r="Z16" s="213"/>
      <c r="AA16" s="213"/>
      <c r="AB16" s="213"/>
      <c r="AC16" s="212"/>
      <c r="AD16" s="212"/>
      <c r="AE16" s="212"/>
      <c r="AF16" s="212" t="s">
        <v>599</v>
      </c>
      <c r="AG16" s="212"/>
      <c r="AH16" s="212"/>
      <c r="AI16" s="212"/>
      <c r="AJ16" s="212"/>
      <c r="AK16" s="212"/>
      <c r="AL16" s="212"/>
      <c r="AO16" s="212" t="s">
        <v>599</v>
      </c>
    </row>
    <row r="17" spans="1:41" s="89" customFormat="1" ht="15" customHeight="1" x14ac:dyDescent="0.25">
      <c r="A17" s="86" t="s">
        <v>250</v>
      </c>
      <c r="B17" s="86" t="s">
        <v>212</v>
      </c>
      <c r="C17" s="91" t="s">
        <v>1188</v>
      </c>
      <c r="D17" s="90" t="s">
        <v>1504</v>
      </c>
      <c r="E17" s="109" t="s">
        <v>1529</v>
      </c>
      <c r="F17" s="131" t="s">
        <v>208</v>
      </c>
      <c r="G17" s="116" t="s">
        <v>212</v>
      </c>
      <c r="H17" s="99" t="s">
        <v>1499</v>
      </c>
      <c r="I17" s="86" t="s">
        <v>776</v>
      </c>
      <c r="J17" s="86" t="s">
        <v>812</v>
      </c>
      <c r="K17" s="99" t="s">
        <v>268</v>
      </c>
      <c r="L17" s="115" t="s">
        <v>894</v>
      </c>
      <c r="M17" s="86" t="s">
        <v>131</v>
      </c>
      <c r="N17" s="109" t="s">
        <v>882</v>
      </c>
      <c r="O17" s="86" t="s">
        <v>811</v>
      </c>
      <c r="P17" s="86" t="s">
        <v>767</v>
      </c>
      <c r="Q17" s="98" t="s">
        <v>121</v>
      </c>
      <c r="R17" s="135">
        <v>41144</v>
      </c>
      <c r="S17" s="86"/>
      <c r="T17" s="171" t="s">
        <v>714</v>
      </c>
      <c r="U17" s="86" t="s">
        <v>886</v>
      </c>
      <c r="V17" s="135">
        <v>41786</v>
      </c>
      <c r="W17" s="98" t="s">
        <v>2242</v>
      </c>
      <c r="X17" s="86" t="s">
        <v>1087</v>
      </c>
      <c r="Z17" s="213"/>
      <c r="AA17" s="213"/>
      <c r="AB17" s="213"/>
      <c r="AC17" s="212"/>
      <c r="AD17" s="212"/>
      <c r="AE17" s="212"/>
      <c r="AF17" s="212" t="s">
        <v>599</v>
      </c>
      <c r="AG17" s="212"/>
      <c r="AH17" s="212"/>
      <c r="AI17" s="212"/>
      <c r="AJ17" s="212"/>
      <c r="AK17" s="212"/>
      <c r="AL17" s="212"/>
      <c r="AO17" s="212" t="s">
        <v>599</v>
      </c>
    </row>
    <row r="18" spans="1:41" s="89" customFormat="1" ht="15" customHeight="1" x14ac:dyDescent="0.25">
      <c r="A18" s="86" t="s">
        <v>250</v>
      </c>
      <c r="B18" s="86" t="s">
        <v>212</v>
      </c>
      <c r="C18" s="91" t="s">
        <v>1189</v>
      </c>
      <c r="D18" s="90" t="s">
        <v>1504</v>
      </c>
      <c r="E18" s="109" t="s">
        <v>1529</v>
      </c>
      <c r="F18" s="131" t="s">
        <v>208</v>
      </c>
      <c r="G18" s="116" t="s">
        <v>212</v>
      </c>
      <c r="H18" s="99" t="s">
        <v>1499</v>
      </c>
      <c r="I18" s="86" t="s">
        <v>777</v>
      </c>
      <c r="J18" s="86" t="s">
        <v>812</v>
      </c>
      <c r="K18" s="99" t="s">
        <v>268</v>
      </c>
      <c r="L18" s="115" t="s">
        <v>895</v>
      </c>
      <c r="M18" s="86" t="s">
        <v>887</v>
      </c>
      <c r="N18" s="109" t="s">
        <v>882</v>
      </c>
      <c r="O18" s="86" t="s">
        <v>811</v>
      </c>
      <c r="P18" s="86" t="s">
        <v>767</v>
      </c>
      <c r="Q18" s="98" t="s">
        <v>121</v>
      </c>
      <c r="R18" s="135">
        <v>41144</v>
      </c>
      <c r="S18" s="86"/>
      <c r="T18" s="171" t="s">
        <v>714</v>
      </c>
      <c r="U18" s="86" t="s">
        <v>886</v>
      </c>
      <c r="V18" s="135">
        <v>41786</v>
      </c>
      <c r="W18" s="98" t="s">
        <v>2242</v>
      </c>
      <c r="X18" s="86" t="s">
        <v>1087</v>
      </c>
      <c r="Z18" s="213"/>
      <c r="AA18" s="213"/>
      <c r="AB18" s="213"/>
      <c r="AC18" s="212"/>
      <c r="AD18" s="212"/>
      <c r="AE18" s="212"/>
      <c r="AF18" s="212" t="s">
        <v>599</v>
      </c>
      <c r="AG18" s="212"/>
      <c r="AH18" s="212"/>
      <c r="AI18" s="212"/>
      <c r="AJ18" s="212"/>
      <c r="AK18" s="212"/>
      <c r="AL18" s="212"/>
      <c r="AO18" s="212" t="s">
        <v>599</v>
      </c>
    </row>
    <row r="19" spans="1:41" s="89" customFormat="1" ht="15" customHeight="1" x14ac:dyDescent="0.25">
      <c r="A19" s="86" t="s">
        <v>250</v>
      </c>
      <c r="B19" s="86" t="s">
        <v>212</v>
      </c>
      <c r="C19" s="91" t="s">
        <v>1190</v>
      </c>
      <c r="D19" s="90" t="s">
        <v>1504</v>
      </c>
      <c r="E19" s="109" t="s">
        <v>1529</v>
      </c>
      <c r="F19" s="131" t="s">
        <v>208</v>
      </c>
      <c r="G19" s="116" t="s">
        <v>212</v>
      </c>
      <c r="H19" s="99" t="s">
        <v>1499</v>
      </c>
      <c r="I19" s="86" t="s">
        <v>778</v>
      </c>
      <c r="J19" s="86" t="s">
        <v>812</v>
      </c>
      <c r="K19" s="99" t="s">
        <v>268</v>
      </c>
      <c r="L19" s="115" t="s">
        <v>896</v>
      </c>
      <c r="M19" s="86" t="s">
        <v>131</v>
      </c>
      <c r="N19" s="109" t="s">
        <v>882</v>
      </c>
      <c r="O19" s="86" t="s">
        <v>811</v>
      </c>
      <c r="P19" s="86" t="s">
        <v>767</v>
      </c>
      <c r="Q19" s="98" t="s">
        <v>121</v>
      </c>
      <c r="R19" s="135">
        <v>41144</v>
      </c>
      <c r="S19" s="86"/>
      <c r="T19" s="171" t="s">
        <v>714</v>
      </c>
      <c r="U19" s="86" t="s">
        <v>886</v>
      </c>
      <c r="V19" s="135">
        <v>41786</v>
      </c>
      <c r="W19" s="98" t="s">
        <v>2242</v>
      </c>
      <c r="X19" s="86" t="s">
        <v>1087</v>
      </c>
      <c r="Z19" s="213"/>
      <c r="AA19" s="213"/>
      <c r="AB19" s="213"/>
      <c r="AC19" s="212"/>
      <c r="AD19" s="212"/>
      <c r="AE19" s="212"/>
      <c r="AF19" s="212" t="s">
        <v>599</v>
      </c>
      <c r="AG19" s="212"/>
      <c r="AH19" s="212"/>
      <c r="AI19" s="212"/>
      <c r="AJ19" s="212"/>
      <c r="AK19" s="212"/>
      <c r="AL19" s="212"/>
      <c r="AO19" s="212" t="s">
        <v>599</v>
      </c>
    </row>
    <row r="20" spans="1:41" s="89" customFormat="1" ht="15" customHeight="1" x14ac:dyDescent="0.25">
      <c r="A20" s="86" t="s">
        <v>250</v>
      </c>
      <c r="B20" s="86" t="s">
        <v>212</v>
      </c>
      <c r="C20" s="91" t="s">
        <v>1191</v>
      </c>
      <c r="D20" s="90" t="s">
        <v>1504</v>
      </c>
      <c r="E20" s="109" t="s">
        <v>1529</v>
      </c>
      <c r="F20" s="131" t="s">
        <v>208</v>
      </c>
      <c r="G20" s="116" t="s">
        <v>212</v>
      </c>
      <c r="H20" s="99" t="s">
        <v>1499</v>
      </c>
      <c r="I20" s="86" t="s">
        <v>779</v>
      </c>
      <c r="J20" s="86" t="s">
        <v>812</v>
      </c>
      <c r="K20" s="99" t="s">
        <v>268</v>
      </c>
      <c r="L20" s="115" t="s">
        <v>897</v>
      </c>
      <c r="M20" s="86" t="s">
        <v>131</v>
      </c>
      <c r="N20" s="109" t="s">
        <v>882</v>
      </c>
      <c r="O20" s="86" t="s">
        <v>811</v>
      </c>
      <c r="P20" s="86" t="s">
        <v>767</v>
      </c>
      <c r="Q20" s="98" t="s">
        <v>121</v>
      </c>
      <c r="R20" s="135">
        <v>41144</v>
      </c>
      <c r="S20" s="86"/>
      <c r="T20" s="171" t="s">
        <v>714</v>
      </c>
      <c r="U20" s="86" t="s">
        <v>886</v>
      </c>
      <c r="V20" s="135">
        <v>41786</v>
      </c>
      <c r="W20" s="98" t="s">
        <v>2242</v>
      </c>
      <c r="X20" s="86" t="s">
        <v>1087</v>
      </c>
      <c r="Z20" s="213"/>
      <c r="AA20" s="213"/>
      <c r="AB20" s="213"/>
      <c r="AC20" s="212"/>
      <c r="AD20" s="212"/>
      <c r="AE20" s="212"/>
      <c r="AF20" s="212" t="s">
        <v>599</v>
      </c>
      <c r="AG20" s="212"/>
      <c r="AH20" s="212"/>
      <c r="AI20" s="212"/>
      <c r="AJ20" s="212"/>
      <c r="AK20" s="212"/>
      <c r="AL20" s="212"/>
      <c r="AO20" s="212" t="s">
        <v>599</v>
      </c>
    </row>
    <row r="21" spans="1:41" s="89" customFormat="1" ht="15" customHeight="1" x14ac:dyDescent="0.25">
      <c r="A21" s="86" t="s">
        <v>250</v>
      </c>
      <c r="B21" s="86" t="s">
        <v>781</v>
      </c>
      <c r="C21" s="91" t="s">
        <v>1193</v>
      </c>
      <c r="D21" s="90" t="s">
        <v>1504</v>
      </c>
      <c r="E21" s="109" t="s">
        <v>1513</v>
      </c>
      <c r="F21" s="131" t="s">
        <v>208</v>
      </c>
      <c r="G21" s="116" t="s">
        <v>213</v>
      </c>
      <c r="H21" s="99" t="s">
        <v>1490</v>
      </c>
      <c r="I21" s="86" t="s">
        <v>782</v>
      </c>
      <c r="J21" s="86" t="s">
        <v>813</v>
      </c>
      <c r="K21" s="99" t="s">
        <v>268</v>
      </c>
      <c r="L21" s="115" t="s">
        <v>900</v>
      </c>
      <c r="M21" s="86" t="s">
        <v>131</v>
      </c>
      <c r="N21" s="109" t="s">
        <v>882</v>
      </c>
      <c r="O21" s="86" t="s">
        <v>811</v>
      </c>
      <c r="P21" s="86" t="s">
        <v>767</v>
      </c>
      <c r="Q21" s="98" t="s">
        <v>121</v>
      </c>
      <c r="R21" s="135">
        <v>40526</v>
      </c>
      <c r="S21" s="86"/>
      <c r="T21" s="171" t="s">
        <v>714</v>
      </c>
      <c r="U21" s="86" t="s">
        <v>886</v>
      </c>
      <c r="V21" s="135">
        <v>41786</v>
      </c>
      <c r="W21" s="98" t="s">
        <v>2242</v>
      </c>
      <c r="X21" s="86" t="s">
        <v>1087</v>
      </c>
      <c r="Z21" s="213"/>
      <c r="AA21" s="213"/>
      <c r="AB21" s="213"/>
      <c r="AC21" s="212"/>
      <c r="AD21" s="212"/>
      <c r="AE21" s="212"/>
      <c r="AF21" s="212" t="s">
        <v>599</v>
      </c>
      <c r="AG21" s="212"/>
      <c r="AH21" s="212"/>
      <c r="AI21" s="212"/>
      <c r="AJ21" s="212"/>
      <c r="AK21" s="212"/>
      <c r="AL21" s="212"/>
      <c r="AO21" s="212" t="s">
        <v>599</v>
      </c>
    </row>
    <row r="22" spans="1:41" s="89" customFormat="1" ht="15" customHeight="1" x14ac:dyDescent="0.25">
      <c r="A22" s="86" t="s">
        <v>580</v>
      </c>
      <c r="B22" s="86"/>
      <c r="C22" s="91" t="s">
        <v>1194</v>
      </c>
      <c r="D22" s="90" t="s">
        <v>1504</v>
      </c>
      <c r="E22" s="109" t="s">
        <v>1513</v>
      </c>
      <c r="F22" s="131" t="s">
        <v>214</v>
      </c>
      <c r="G22" s="116" t="s">
        <v>219</v>
      </c>
      <c r="H22" s="99" t="s">
        <v>1485</v>
      </c>
      <c r="I22" s="86" t="s">
        <v>783</v>
      </c>
      <c r="J22" s="86" t="s">
        <v>815</v>
      </c>
      <c r="K22" s="99" t="s">
        <v>268</v>
      </c>
      <c r="L22" s="115" t="s">
        <v>901</v>
      </c>
      <c r="M22" s="86" t="s">
        <v>131</v>
      </c>
      <c r="N22" s="109">
        <v>2010</v>
      </c>
      <c r="O22" s="86" t="s">
        <v>816</v>
      </c>
      <c r="P22" s="86" t="s">
        <v>767</v>
      </c>
      <c r="Q22" s="98" t="s">
        <v>121</v>
      </c>
      <c r="R22" s="135">
        <v>40385</v>
      </c>
      <c r="S22" s="86"/>
      <c r="T22" s="115" t="s">
        <v>883</v>
      </c>
      <c r="U22" s="86" t="s">
        <v>886</v>
      </c>
      <c r="V22" s="135">
        <v>41786</v>
      </c>
      <c r="W22" s="98" t="s">
        <v>2242</v>
      </c>
      <c r="X22" s="86" t="s">
        <v>1087</v>
      </c>
      <c r="Z22" s="213"/>
      <c r="AA22" s="213"/>
      <c r="AB22" s="213"/>
      <c r="AC22" s="212"/>
      <c r="AD22" s="212"/>
      <c r="AE22" s="212"/>
      <c r="AF22" s="212" t="s">
        <v>599</v>
      </c>
      <c r="AG22" s="212"/>
      <c r="AH22" s="212"/>
      <c r="AI22" s="212"/>
      <c r="AJ22" s="212"/>
      <c r="AK22" s="212"/>
      <c r="AL22" s="212"/>
      <c r="AO22" s="212" t="s">
        <v>599</v>
      </c>
    </row>
    <row r="23" spans="1:41" s="89" customFormat="1" ht="15" customHeight="1" x14ac:dyDescent="0.25">
      <c r="A23" s="86" t="s">
        <v>580</v>
      </c>
      <c r="B23" s="86"/>
      <c r="C23" s="91" t="s">
        <v>1195</v>
      </c>
      <c r="D23" s="90" t="s">
        <v>1504</v>
      </c>
      <c r="E23" s="109" t="s">
        <v>2327</v>
      </c>
      <c r="F23" s="131" t="s">
        <v>214</v>
      </c>
      <c r="G23" s="116" t="s">
        <v>940</v>
      </c>
      <c r="H23" s="99" t="s">
        <v>1496</v>
      </c>
      <c r="I23" s="86" t="s">
        <v>784</v>
      </c>
      <c r="J23" s="86" t="s">
        <v>817</v>
      </c>
      <c r="K23" s="91" t="s">
        <v>267</v>
      </c>
      <c r="L23" s="115" t="s">
        <v>902</v>
      </c>
      <c r="M23" s="86" t="s">
        <v>903</v>
      </c>
      <c r="N23" s="44">
        <v>41081</v>
      </c>
      <c r="O23" s="86" t="s">
        <v>818</v>
      </c>
      <c r="P23" s="86" t="s">
        <v>767</v>
      </c>
      <c r="Q23" s="98" t="s">
        <v>121</v>
      </c>
      <c r="R23" s="135">
        <v>41093</v>
      </c>
      <c r="S23" s="86"/>
      <c r="T23" s="115" t="s">
        <v>883</v>
      </c>
      <c r="U23" s="86" t="s">
        <v>886</v>
      </c>
      <c r="V23" s="135">
        <v>41786</v>
      </c>
      <c r="W23" s="98" t="s">
        <v>2242</v>
      </c>
      <c r="X23" s="86" t="s">
        <v>1087</v>
      </c>
      <c r="Z23" s="213"/>
      <c r="AA23" s="213"/>
      <c r="AB23" s="213"/>
      <c r="AC23" s="212"/>
      <c r="AD23" s="212"/>
      <c r="AE23" s="212"/>
      <c r="AF23" s="212" t="s">
        <v>599</v>
      </c>
      <c r="AG23" s="212"/>
      <c r="AH23" s="212"/>
      <c r="AI23" s="212"/>
      <c r="AJ23" s="212"/>
      <c r="AK23" s="212"/>
      <c r="AL23" s="212"/>
      <c r="AO23" s="212" t="s">
        <v>599</v>
      </c>
    </row>
    <row r="24" spans="1:41" s="89" customFormat="1" ht="15" customHeight="1" x14ac:dyDescent="0.25">
      <c r="A24" s="86" t="s">
        <v>580</v>
      </c>
      <c r="B24" s="86"/>
      <c r="C24" s="91" t="s">
        <v>1196</v>
      </c>
      <c r="D24" s="90" t="s">
        <v>1504</v>
      </c>
      <c r="E24" s="109" t="s">
        <v>2346</v>
      </c>
      <c r="F24" s="131" t="s">
        <v>214</v>
      </c>
      <c r="G24" s="116" t="s">
        <v>219</v>
      </c>
      <c r="H24" s="99" t="s">
        <v>1485</v>
      </c>
      <c r="I24" s="86" t="s">
        <v>785</v>
      </c>
      <c r="J24" s="86" t="s">
        <v>819</v>
      </c>
      <c r="K24" s="99" t="s">
        <v>268</v>
      </c>
      <c r="L24" s="115" t="s">
        <v>904</v>
      </c>
      <c r="M24" s="86" t="s">
        <v>131</v>
      </c>
      <c r="N24" s="109" t="s">
        <v>899</v>
      </c>
      <c r="O24" s="86" t="s">
        <v>820</v>
      </c>
      <c r="P24" s="86" t="s">
        <v>767</v>
      </c>
      <c r="Q24" s="98" t="s">
        <v>121</v>
      </c>
      <c r="R24" s="135">
        <v>40382</v>
      </c>
      <c r="S24" s="86"/>
      <c r="T24" s="115" t="s">
        <v>883</v>
      </c>
      <c r="U24" s="86" t="s">
        <v>886</v>
      </c>
      <c r="V24" s="135">
        <v>41786</v>
      </c>
      <c r="W24" s="98" t="s">
        <v>2242</v>
      </c>
      <c r="X24" s="86" t="s">
        <v>1087</v>
      </c>
      <c r="Z24" s="213"/>
      <c r="AA24" s="213"/>
      <c r="AB24" s="213"/>
      <c r="AC24" s="212"/>
      <c r="AD24" s="212"/>
      <c r="AE24" s="212"/>
      <c r="AF24" s="212" t="s">
        <v>599</v>
      </c>
      <c r="AG24" s="212"/>
      <c r="AH24" s="212"/>
      <c r="AI24" s="212"/>
      <c r="AJ24" s="212"/>
      <c r="AK24" s="212"/>
      <c r="AL24" s="212"/>
      <c r="AO24" s="212" t="s">
        <v>599</v>
      </c>
    </row>
    <row r="25" spans="1:41" s="89" customFormat="1" ht="15" customHeight="1" x14ac:dyDescent="0.25">
      <c r="A25" s="86" t="s">
        <v>580</v>
      </c>
      <c r="B25" s="86"/>
      <c r="C25" s="91" t="s">
        <v>1197</v>
      </c>
      <c r="D25" s="90" t="s">
        <v>1504</v>
      </c>
      <c r="E25" s="109" t="s">
        <v>2326</v>
      </c>
      <c r="F25" s="131" t="s">
        <v>214</v>
      </c>
      <c r="G25" s="116" t="s">
        <v>940</v>
      </c>
      <c r="H25" s="99" t="s">
        <v>1496</v>
      </c>
      <c r="I25" s="86" t="s">
        <v>786</v>
      </c>
      <c r="J25" s="86" t="s">
        <v>899</v>
      </c>
      <c r="K25" s="99" t="s">
        <v>268</v>
      </c>
      <c r="L25" s="115" t="s">
        <v>905</v>
      </c>
      <c r="M25" s="86" t="s">
        <v>745</v>
      </c>
      <c r="N25" s="44">
        <v>41495</v>
      </c>
      <c r="O25" s="86" t="s">
        <v>821</v>
      </c>
      <c r="P25" s="86" t="s">
        <v>767</v>
      </c>
      <c r="Q25" s="98" t="s">
        <v>121</v>
      </c>
      <c r="R25" s="135">
        <v>41495</v>
      </c>
      <c r="S25" s="86"/>
      <c r="T25" s="171" t="s">
        <v>714</v>
      </c>
      <c r="U25" s="86" t="s">
        <v>886</v>
      </c>
      <c r="V25" s="135">
        <v>41786</v>
      </c>
      <c r="W25" s="98" t="s">
        <v>2242</v>
      </c>
      <c r="X25" s="86" t="s">
        <v>1087</v>
      </c>
      <c r="Z25" s="213"/>
      <c r="AA25" s="213"/>
      <c r="AB25" s="213"/>
      <c r="AC25" s="212"/>
      <c r="AD25" s="212"/>
      <c r="AE25" s="212"/>
      <c r="AF25" s="212" t="s">
        <v>599</v>
      </c>
      <c r="AG25" s="212"/>
      <c r="AH25" s="212"/>
      <c r="AI25" s="212"/>
      <c r="AJ25" s="212"/>
      <c r="AK25" s="212"/>
      <c r="AL25" s="212"/>
      <c r="AO25" s="212" t="s">
        <v>599</v>
      </c>
    </row>
    <row r="26" spans="1:41" s="89" customFormat="1" ht="15" customHeight="1" x14ac:dyDescent="0.25">
      <c r="A26" s="86" t="s">
        <v>580</v>
      </c>
      <c r="B26" s="86"/>
      <c r="C26" s="91" t="s">
        <v>1198</v>
      </c>
      <c r="D26" s="90" t="s">
        <v>1504</v>
      </c>
      <c r="E26" s="109" t="s">
        <v>2379</v>
      </c>
      <c r="F26" s="131" t="s">
        <v>1570</v>
      </c>
      <c r="G26" s="116" t="s">
        <v>1570</v>
      </c>
      <c r="H26" s="99" t="s">
        <v>2197</v>
      </c>
      <c r="I26" s="86" t="s">
        <v>787</v>
      </c>
      <c r="J26" s="86" t="s">
        <v>823</v>
      </c>
      <c r="K26" s="99" t="s">
        <v>287</v>
      </c>
      <c r="L26" s="115" t="s">
        <v>906</v>
      </c>
      <c r="M26" s="86" t="s">
        <v>907</v>
      </c>
      <c r="N26" s="109" t="s">
        <v>899</v>
      </c>
      <c r="O26" s="86" t="s">
        <v>824</v>
      </c>
      <c r="P26" s="86" t="s">
        <v>767</v>
      </c>
      <c r="Q26" s="98" t="s">
        <v>121</v>
      </c>
      <c r="R26" s="135">
        <v>36620</v>
      </c>
      <c r="S26" s="86"/>
      <c r="T26" s="115" t="s">
        <v>883</v>
      </c>
      <c r="U26" s="86" t="s">
        <v>886</v>
      </c>
      <c r="V26" s="135">
        <v>41786</v>
      </c>
      <c r="W26" s="98" t="s">
        <v>2242</v>
      </c>
      <c r="X26" s="86" t="s">
        <v>1087</v>
      </c>
      <c r="Z26" s="211"/>
      <c r="AA26" s="211"/>
      <c r="AB26" s="211"/>
      <c r="AC26" s="212"/>
      <c r="AD26" s="212"/>
      <c r="AE26" s="212"/>
      <c r="AF26" s="212" t="s">
        <v>599</v>
      </c>
      <c r="AG26" s="212"/>
      <c r="AH26" s="212"/>
      <c r="AI26" s="212"/>
      <c r="AJ26" s="212"/>
      <c r="AK26" s="212"/>
      <c r="AL26" s="212"/>
      <c r="AO26" s="212" t="s">
        <v>599</v>
      </c>
    </row>
    <row r="27" spans="1:41" s="89" customFormat="1" ht="15" customHeight="1" x14ac:dyDescent="0.25">
      <c r="A27" s="86" t="s">
        <v>580</v>
      </c>
      <c r="B27" s="86"/>
      <c r="C27" s="91" t="s">
        <v>1199</v>
      </c>
      <c r="D27" s="90" t="s">
        <v>1504</v>
      </c>
      <c r="E27" s="109" t="s">
        <v>1524</v>
      </c>
      <c r="F27" s="131" t="s">
        <v>759</v>
      </c>
      <c r="G27" s="131" t="s">
        <v>758</v>
      </c>
      <c r="H27" s="99" t="s">
        <v>1491</v>
      </c>
      <c r="I27" s="91" t="s">
        <v>788</v>
      </c>
      <c r="J27" s="86" t="s">
        <v>822</v>
      </c>
      <c r="K27" s="86" t="s">
        <v>269</v>
      </c>
      <c r="L27" s="115" t="s">
        <v>908</v>
      </c>
      <c r="M27" s="86" t="s">
        <v>131</v>
      </c>
      <c r="N27" s="109">
        <v>2010</v>
      </c>
      <c r="O27" s="86" t="s">
        <v>820</v>
      </c>
      <c r="P27" s="86" t="s">
        <v>767</v>
      </c>
      <c r="Q27" s="98" t="s">
        <v>121</v>
      </c>
      <c r="R27" s="135">
        <v>40266</v>
      </c>
      <c r="S27" s="86"/>
      <c r="T27" s="115" t="s">
        <v>883</v>
      </c>
      <c r="U27" s="86" t="s">
        <v>886</v>
      </c>
      <c r="V27" s="135">
        <v>41786</v>
      </c>
      <c r="W27" s="98" t="s">
        <v>2242</v>
      </c>
      <c r="X27" s="86" t="s">
        <v>1087</v>
      </c>
      <c r="Z27" s="213"/>
      <c r="AA27" s="213"/>
      <c r="AB27" s="213"/>
      <c r="AC27" s="212"/>
      <c r="AD27" s="212"/>
      <c r="AE27" s="212"/>
      <c r="AF27" s="212" t="s">
        <v>599</v>
      </c>
      <c r="AG27" s="212"/>
      <c r="AH27" s="212"/>
      <c r="AI27" s="212"/>
      <c r="AJ27" s="212"/>
      <c r="AK27" s="212"/>
      <c r="AL27" s="212"/>
      <c r="AO27" s="212" t="s">
        <v>599</v>
      </c>
    </row>
    <row r="28" spans="1:41" s="89" customFormat="1" ht="15" customHeight="1" x14ac:dyDescent="0.25">
      <c r="A28" s="86" t="s">
        <v>580</v>
      </c>
      <c r="B28" s="86"/>
      <c r="C28" s="91" t="s">
        <v>1200</v>
      </c>
      <c r="D28" s="90" t="s">
        <v>1504</v>
      </c>
      <c r="E28" s="109" t="s">
        <v>1524</v>
      </c>
      <c r="F28" s="131" t="s">
        <v>759</v>
      </c>
      <c r="G28" s="131" t="s">
        <v>758</v>
      </c>
      <c r="H28" s="99" t="s">
        <v>1491</v>
      </c>
      <c r="I28" s="91" t="s">
        <v>789</v>
      </c>
      <c r="J28" s="86" t="s">
        <v>825</v>
      </c>
      <c r="K28" s="99" t="s">
        <v>268</v>
      </c>
      <c r="L28" s="115" t="s">
        <v>909</v>
      </c>
      <c r="M28" s="86" t="s">
        <v>131</v>
      </c>
      <c r="N28" s="109">
        <v>2010</v>
      </c>
      <c r="O28" s="86" t="s">
        <v>826</v>
      </c>
      <c r="P28" s="86" t="s">
        <v>767</v>
      </c>
      <c r="Q28" s="98" t="s">
        <v>121</v>
      </c>
      <c r="R28" s="135">
        <v>40266</v>
      </c>
      <c r="S28" s="86"/>
      <c r="T28" s="115" t="s">
        <v>883</v>
      </c>
      <c r="U28" s="86" t="s">
        <v>886</v>
      </c>
      <c r="V28" s="135">
        <v>41786</v>
      </c>
      <c r="W28" s="98" t="s">
        <v>2242</v>
      </c>
      <c r="X28" s="86" t="s">
        <v>1087</v>
      </c>
      <c r="Z28" s="213"/>
      <c r="AA28" s="213"/>
      <c r="AB28" s="213"/>
      <c r="AC28" s="212"/>
      <c r="AD28" s="212"/>
      <c r="AE28" s="212"/>
      <c r="AF28" s="212" t="s">
        <v>599</v>
      </c>
      <c r="AG28" s="212"/>
      <c r="AH28" s="212"/>
      <c r="AI28" s="212"/>
      <c r="AJ28" s="212"/>
      <c r="AK28" s="212"/>
      <c r="AL28" s="212"/>
      <c r="AO28" s="212" t="s">
        <v>599</v>
      </c>
    </row>
    <row r="29" spans="1:41" s="89" customFormat="1" ht="15" customHeight="1" x14ac:dyDescent="0.25">
      <c r="A29" s="86" t="s">
        <v>582</v>
      </c>
      <c r="B29" s="86" t="s">
        <v>792</v>
      </c>
      <c r="C29" s="91" t="s">
        <v>1202</v>
      </c>
      <c r="D29" s="90" t="s">
        <v>1504</v>
      </c>
      <c r="E29" s="109" t="s">
        <v>1513</v>
      </c>
      <c r="F29" s="104" t="s">
        <v>208</v>
      </c>
      <c r="G29" s="91" t="s">
        <v>211</v>
      </c>
      <c r="H29" s="99" t="s">
        <v>1489</v>
      </c>
      <c r="I29" s="86" t="s">
        <v>791</v>
      </c>
      <c r="J29" s="86" t="s">
        <v>867</v>
      </c>
      <c r="K29" s="86" t="s">
        <v>269</v>
      </c>
      <c r="L29" s="115" t="s">
        <v>911</v>
      </c>
      <c r="M29" s="86" t="s">
        <v>131</v>
      </c>
      <c r="N29" s="109">
        <v>2011</v>
      </c>
      <c r="O29" s="86" t="s">
        <v>816</v>
      </c>
      <c r="P29" s="86" t="s">
        <v>767</v>
      </c>
      <c r="Q29" s="98" t="s">
        <v>121</v>
      </c>
      <c r="R29" s="135">
        <v>41466</v>
      </c>
      <c r="S29" s="86"/>
      <c r="T29" s="115" t="s">
        <v>883</v>
      </c>
      <c r="U29" s="86" t="s">
        <v>886</v>
      </c>
      <c r="V29" s="135">
        <v>41786</v>
      </c>
      <c r="W29" s="98" t="s">
        <v>2242</v>
      </c>
      <c r="X29" s="86" t="s">
        <v>1087</v>
      </c>
      <c r="Z29" s="213"/>
      <c r="AA29" s="213"/>
      <c r="AB29" s="213"/>
      <c r="AC29" s="212"/>
      <c r="AD29" s="212"/>
      <c r="AE29" s="212"/>
      <c r="AF29" s="212" t="s">
        <v>599</v>
      </c>
      <c r="AG29" s="212"/>
      <c r="AH29" s="212"/>
      <c r="AI29" s="212"/>
      <c r="AJ29" s="212"/>
      <c r="AK29" s="212"/>
      <c r="AL29" s="212"/>
      <c r="AO29" s="212" t="s">
        <v>599</v>
      </c>
    </row>
    <row r="30" spans="1:41" s="89" customFormat="1" ht="15" customHeight="1" x14ac:dyDescent="0.25">
      <c r="A30" s="86" t="s">
        <v>582</v>
      </c>
      <c r="B30" s="86" t="s">
        <v>792</v>
      </c>
      <c r="C30" s="91" t="s">
        <v>1203</v>
      </c>
      <c r="D30" s="90" t="s">
        <v>1504</v>
      </c>
      <c r="E30" s="109" t="s">
        <v>1513</v>
      </c>
      <c r="F30" s="104" t="s">
        <v>208</v>
      </c>
      <c r="G30" s="91" t="s">
        <v>211</v>
      </c>
      <c r="H30" s="99" t="s">
        <v>1489</v>
      </c>
      <c r="I30" s="86" t="s">
        <v>793</v>
      </c>
      <c r="J30" s="86" t="s">
        <v>867</v>
      </c>
      <c r="K30" s="86" t="s">
        <v>269</v>
      </c>
      <c r="L30" s="115" t="s">
        <v>912</v>
      </c>
      <c r="M30" s="86" t="s">
        <v>131</v>
      </c>
      <c r="N30" s="109">
        <v>2011</v>
      </c>
      <c r="O30" s="86" t="s">
        <v>816</v>
      </c>
      <c r="P30" s="86" t="s">
        <v>767</v>
      </c>
      <c r="Q30" s="98" t="s">
        <v>121</v>
      </c>
      <c r="R30" s="135">
        <v>41466</v>
      </c>
      <c r="S30" s="86"/>
      <c r="T30" s="115" t="s">
        <v>883</v>
      </c>
      <c r="U30" s="86" t="s">
        <v>886</v>
      </c>
      <c r="V30" s="135">
        <v>41786</v>
      </c>
      <c r="W30" s="98" t="s">
        <v>2242</v>
      </c>
      <c r="X30" s="86" t="s">
        <v>1087</v>
      </c>
      <c r="Z30" s="213"/>
      <c r="AA30" s="213"/>
      <c r="AB30" s="213"/>
      <c r="AC30" s="212"/>
      <c r="AD30" s="212"/>
      <c r="AE30" s="212"/>
      <c r="AF30" s="212" t="s">
        <v>599</v>
      </c>
      <c r="AG30" s="212"/>
      <c r="AH30" s="212"/>
      <c r="AI30" s="212"/>
      <c r="AJ30" s="212"/>
      <c r="AK30" s="212"/>
      <c r="AL30" s="212"/>
      <c r="AO30" s="212" t="s">
        <v>599</v>
      </c>
    </row>
    <row r="31" spans="1:41" s="89" customFormat="1" ht="15" customHeight="1" x14ac:dyDescent="0.25">
      <c r="A31" s="86" t="s">
        <v>582</v>
      </c>
      <c r="B31" s="86" t="s">
        <v>792</v>
      </c>
      <c r="C31" s="91" t="s">
        <v>1204</v>
      </c>
      <c r="D31" s="90" t="s">
        <v>1504</v>
      </c>
      <c r="E31" s="109" t="s">
        <v>1513</v>
      </c>
      <c r="F31" s="104" t="s">
        <v>208</v>
      </c>
      <c r="G31" s="91" t="s">
        <v>211</v>
      </c>
      <c r="H31" s="99" t="s">
        <v>1489</v>
      </c>
      <c r="I31" s="86" t="s">
        <v>794</v>
      </c>
      <c r="J31" s="86" t="s">
        <v>867</v>
      </c>
      <c r="K31" s="86" t="s">
        <v>269</v>
      </c>
      <c r="L31" s="115" t="s">
        <v>913</v>
      </c>
      <c r="M31" s="86" t="s">
        <v>131</v>
      </c>
      <c r="N31" s="109">
        <v>2011</v>
      </c>
      <c r="O31" s="86" t="s">
        <v>816</v>
      </c>
      <c r="P31" s="86" t="s">
        <v>767</v>
      </c>
      <c r="Q31" s="98" t="s">
        <v>121</v>
      </c>
      <c r="R31" s="135">
        <v>41466</v>
      </c>
      <c r="S31" s="86"/>
      <c r="T31" s="115" t="s">
        <v>883</v>
      </c>
      <c r="U31" s="86" t="s">
        <v>886</v>
      </c>
      <c r="V31" s="135">
        <v>41786</v>
      </c>
      <c r="W31" s="98" t="s">
        <v>2242</v>
      </c>
      <c r="X31" s="86" t="s">
        <v>1087</v>
      </c>
      <c r="Z31" s="213"/>
      <c r="AA31" s="213"/>
      <c r="AB31" s="213"/>
      <c r="AC31" s="212"/>
      <c r="AD31" s="212"/>
      <c r="AE31" s="212"/>
      <c r="AF31" s="212" t="s">
        <v>599</v>
      </c>
      <c r="AG31" s="212"/>
      <c r="AH31" s="212"/>
      <c r="AI31" s="212"/>
      <c r="AJ31" s="212"/>
      <c r="AK31" s="212"/>
      <c r="AL31" s="212"/>
      <c r="AO31" s="212" t="s">
        <v>599</v>
      </c>
    </row>
    <row r="32" spans="1:41" s="89" customFormat="1" ht="15" customHeight="1" x14ac:dyDescent="0.25">
      <c r="A32" s="86" t="s">
        <v>582</v>
      </c>
      <c r="B32" s="86" t="s">
        <v>792</v>
      </c>
      <c r="C32" s="91" t="s">
        <v>1205</v>
      </c>
      <c r="D32" s="90" t="s">
        <v>1504</v>
      </c>
      <c r="E32" s="109" t="s">
        <v>1513</v>
      </c>
      <c r="F32" s="104" t="s">
        <v>208</v>
      </c>
      <c r="G32" s="91" t="s">
        <v>211</v>
      </c>
      <c r="H32" s="99" t="s">
        <v>1489</v>
      </c>
      <c r="I32" s="86" t="s">
        <v>795</v>
      </c>
      <c r="J32" s="86" t="s">
        <v>867</v>
      </c>
      <c r="K32" s="86" t="s">
        <v>269</v>
      </c>
      <c r="L32" s="115" t="s">
        <v>914</v>
      </c>
      <c r="M32" s="86" t="s">
        <v>131</v>
      </c>
      <c r="N32" s="109">
        <v>2011</v>
      </c>
      <c r="O32" s="86" t="s">
        <v>816</v>
      </c>
      <c r="P32" s="86" t="s">
        <v>767</v>
      </c>
      <c r="Q32" s="98" t="s">
        <v>121</v>
      </c>
      <c r="R32" s="135">
        <v>41466</v>
      </c>
      <c r="S32" s="86"/>
      <c r="T32" s="115" t="s">
        <v>883</v>
      </c>
      <c r="U32" s="86" t="s">
        <v>886</v>
      </c>
      <c r="V32" s="135">
        <v>41786</v>
      </c>
      <c r="W32" s="98" t="s">
        <v>2242</v>
      </c>
      <c r="X32" s="86" t="s">
        <v>1087</v>
      </c>
      <c r="Z32" s="213"/>
      <c r="AA32" s="213"/>
      <c r="AB32" s="213"/>
      <c r="AC32" s="212"/>
      <c r="AD32" s="212"/>
      <c r="AE32" s="212"/>
      <c r="AF32" s="212" t="s">
        <v>599</v>
      </c>
      <c r="AG32" s="212"/>
      <c r="AH32" s="212"/>
      <c r="AI32" s="212"/>
      <c r="AJ32" s="212"/>
      <c r="AK32" s="212"/>
      <c r="AL32" s="212"/>
      <c r="AO32" s="212" t="s">
        <v>599</v>
      </c>
    </row>
    <row r="33" spans="1:41" s="89" customFormat="1" ht="15" customHeight="1" x14ac:dyDescent="0.25">
      <c r="A33" s="86" t="s">
        <v>582</v>
      </c>
      <c r="B33" s="86" t="s">
        <v>792</v>
      </c>
      <c r="C33" s="91" t="s">
        <v>1206</v>
      </c>
      <c r="D33" s="90" t="s">
        <v>1504</v>
      </c>
      <c r="E33" s="109" t="s">
        <v>1513</v>
      </c>
      <c r="F33" s="104" t="s">
        <v>208</v>
      </c>
      <c r="G33" s="91" t="s">
        <v>211</v>
      </c>
      <c r="H33" s="99" t="s">
        <v>1489</v>
      </c>
      <c r="I33" s="86" t="s">
        <v>796</v>
      </c>
      <c r="J33" s="86" t="s">
        <v>867</v>
      </c>
      <c r="K33" s="86" t="s">
        <v>269</v>
      </c>
      <c r="L33" s="115" t="s">
        <v>915</v>
      </c>
      <c r="M33" s="86" t="s">
        <v>131</v>
      </c>
      <c r="N33" s="109">
        <v>2011</v>
      </c>
      <c r="O33" s="86" t="s">
        <v>816</v>
      </c>
      <c r="P33" s="86" t="s">
        <v>767</v>
      </c>
      <c r="Q33" s="98" t="s">
        <v>121</v>
      </c>
      <c r="R33" s="135">
        <v>41466</v>
      </c>
      <c r="S33" s="86"/>
      <c r="T33" s="115" t="s">
        <v>883</v>
      </c>
      <c r="U33" s="86" t="s">
        <v>886</v>
      </c>
      <c r="V33" s="135">
        <v>41786</v>
      </c>
      <c r="W33" s="98" t="s">
        <v>2242</v>
      </c>
      <c r="X33" s="86" t="s">
        <v>1087</v>
      </c>
      <c r="Z33" s="213"/>
      <c r="AA33" s="213"/>
      <c r="AB33" s="213"/>
      <c r="AC33" s="212"/>
      <c r="AD33" s="212"/>
      <c r="AE33" s="212"/>
      <c r="AF33" s="212" t="s">
        <v>599</v>
      </c>
      <c r="AG33" s="212"/>
      <c r="AH33" s="212"/>
      <c r="AI33" s="212"/>
      <c r="AJ33" s="212"/>
      <c r="AK33" s="212"/>
      <c r="AL33" s="212"/>
      <c r="AO33" s="212" t="s">
        <v>599</v>
      </c>
    </row>
    <row r="34" spans="1:41" s="89" customFormat="1" ht="15" customHeight="1" x14ac:dyDescent="0.25">
      <c r="A34" s="86" t="s">
        <v>582</v>
      </c>
      <c r="B34" s="86"/>
      <c r="C34" s="91" t="s">
        <v>1207</v>
      </c>
      <c r="D34" s="90" t="s">
        <v>1504</v>
      </c>
      <c r="E34" s="109" t="s">
        <v>1513</v>
      </c>
      <c r="F34" s="104" t="s">
        <v>208</v>
      </c>
      <c r="G34" s="91" t="s">
        <v>211</v>
      </c>
      <c r="H34" s="99" t="s">
        <v>1489</v>
      </c>
      <c r="I34" s="86" t="s">
        <v>797</v>
      </c>
      <c r="J34" s="86" t="s">
        <v>876</v>
      </c>
      <c r="K34" s="99" t="s">
        <v>268</v>
      </c>
      <c r="L34" s="115" t="s">
        <v>917</v>
      </c>
      <c r="M34" s="86" t="s">
        <v>131</v>
      </c>
      <c r="N34" s="109" t="s">
        <v>916</v>
      </c>
      <c r="O34" s="115" t="s">
        <v>877</v>
      </c>
      <c r="P34" s="86" t="s">
        <v>767</v>
      </c>
      <c r="Q34" s="98" t="s">
        <v>121</v>
      </c>
      <c r="R34" s="135">
        <v>41486</v>
      </c>
      <c r="S34" s="86"/>
      <c r="T34" s="115" t="s">
        <v>883</v>
      </c>
      <c r="U34" s="86" t="s">
        <v>886</v>
      </c>
      <c r="V34" s="135">
        <v>41786</v>
      </c>
      <c r="W34" s="98" t="s">
        <v>2242</v>
      </c>
      <c r="X34" s="86" t="s">
        <v>1087</v>
      </c>
      <c r="Z34" s="213"/>
      <c r="AA34" s="213"/>
      <c r="AB34" s="213"/>
      <c r="AC34" s="212"/>
      <c r="AD34" s="212"/>
      <c r="AE34" s="212"/>
      <c r="AF34" s="212" t="s">
        <v>599</v>
      </c>
      <c r="AG34" s="212"/>
      <c r="AH34" s="212"/>
      <c r="AI34" s="212"/>
      <c r="AJ34" s="212"/>
      <c r="AK34" s="212"/>
      <c r="AL34" s="212"/>
      <c r="AO34" s="212" t="s">
        <v>599</v>
      </c>
    </row>
    <row r="35" spans="1:41" s="89" customFormat="1" ht="15" customHeight="1" x14ac:dyDescent="0.25">
      <c r="A35" s="86" t="s">
        <v>582</v>
      </c>
      <c r="B35" s="86"/>
      <c r="C35" s="91" t="s">
        <v>1208</v>
      </c>
      <c r="D35" s="90" t="s">
        <v>1504</v>
      </c>
      <c r="E35" s="109" t="s">
        <v>1513</v>
      </c>
      <c r="F35" s="131" t="s">
        <v>208</v>
      </c>
      <c r="G35" s="116" t="s">
        <v>211</v>
      </c>
      <c r="H35" s="99" t="s">
        <v>1489</v>
      </c>
      <c r="I35" s="86" t="s">
        <v>798</v>
      </c>
      <c r="J35" s="86" t="s">
        <v>878</v>
      </c>
      <c r="K35" s="99" t="s">
        <v>287</v>
      </c>
      <c r="L35" s="115" t="s">
        <v>918</v>
      </c>
      <c r="M35" s="86" t="s">
        <v>907</v>
      </c>
      <c r="N35" s="109" t="s">
        <v>919</v>
      </c>
      <c r="O35" s="86" t="s">
        <v>879</v>
      </c>
      <c r="P35" s="86" t="s">
        <v>767</v>
      </c>
      <c r="Q35" s="98" t="s">
        <v>121</v>
      </c>
      <c r="R35" s="135">
        <v>41498</v>
      </c>
      <c r="S35" s="86"/>
      <c r="T35" s="115" t="s">
        <v>883</v>
      </c>
      <c r="U35" s="86" t="s">
        <v>886</v>
      </c>
      <c r="V35" s="135">
        <v>41786</v>
      </c>
      <c r="W35" s="98" t="s">
        <v>2242</v>
      </c>
      <c r="X35" s="86" t="s">
        <v>1087</v>
      </c>
      <c r="Z35" s="213"/>
      <c r="AA35" s="213"/>
      <c r="AB35" s="213"/>
      <c r="AC35" s="212"/>
      <c r="AD35" s="212"/>
      <c r="AE35" s="212"/>
      <c r="AF35" s="212" t="s">
        <v>599</v>
      </c>
      <c r="AG35" s="212"/>
      <c r="AH35" s="212"/>
      <c r="AI35" s="212"/>
      <c r="AJ35" s="212"/>
      <c r="AK35" s="212"/>
      <c r="AL35" s="212"/>
      <c r="AO35" s="212" t="s">
        <v>599</v>
      </c>
    </row>
    <row r="36" spans="1:41" s="89" customFormat="1" ht="15" customHeight="1" x14ac:dyDescent="0.25">
      <c r="A36" s="86" t="s">
        <v>582</v>
      </c>
      <c r="B36" s="86"/>
      <c r="C36" s="91" t="s">
        <v>1215</v>
      </c>
      <c r="D36" s="90" t="s">
        <v>1504</v>
      </c>
      <c r="E36" s="109" t="s">
        <v>498</v>
      </c>
      <c r="F36" s="131" t="s">
        <v>208</v>
      </c>
      <c r="G36" s="116" t="s">
        <v>211</v>
      </c>
      <c r="H36" s="99" t="s">
        <v>1489</v>
      </c>
      <c r="I36" s="86" t="s">
        <v>807</v>
      </c>
      <c r="J36" s="86" t="s">
        <v>872</v>
      </c>
      <c r="K36" s="99" t="s">
        <v>268</v>
      </c>
      <c r="L36" s="115" t="s">
        <v>932</v>
      </c>
      <c r="M36" s="109" t="s">
        <v>745</v>
      </c>
      <c r="N36" s="109" t="s">
        <v>933</v>
      </c>
      <c r="O36" s="86" t="s">
        <v>873</v>
      </c>
      <c r="P36" s="86" t="s">
        <v>767</v>
      </c>
      <c r="Q36" s="98" t="s">
        <v>121</v>
      </c>
      <c r="R36" s="135">
        <v>41361</v>
      </c>
      <c r="S36" s="86"/>
      <c r="T36" s="171" t="s">
        <v>714</v>
      </c>
      <c r="U36" s="86" t="s">
        <v>886</v>
      </c>
      <c r="V36" s="135">
        <v>41786</v>
      </c>
      <c r="W36" s="98" t="s">
        <v>2242</v>
      </c>
      <c r="X36" s="86" t="s">
        <v>1087</v>
      </c>
      <c r="Z36" s="213"/>
      <c r="AA36" s="213"/>
      <c r="AB36" s="213"/>
      <c r="AC36" s="212"/>
      <c r="AD36" s="212"/>
      <c r="AE36" s="212"/>
      <c r="AF36" s="212" t="s">
        <v>599</v>
      </c>
      <c r="AG36" s="212"/>
      <c r="AH36" s="212"/>
      <c r="AI36" s="212"/>
      <c r="AJ36" s="212"/>
      <c r="AK36" s="212"/>
      <c r="AL36" s="212"/>
      <c r="AO36" s="212" t="s">
        <v>599</v>
      </c>
    </row>
    <row r="37" spans="1:41" s="89" customFormat="1" ht="15" customHeight="1" x14ac:dyDescent="0.25">
      <c r="A37" s="86" t="s">
        <v>582</v>
      </c>
      <c r="B37" s="86"/>
      <c r="C37" s="91" t="s">
        <v>1216</v>
      </c>
      <c r="D37" s="90" t="s">
        <v>1504</v>
      </c>
      <c r="E37" s="109" t="s">
        <v>1530</v>
      </c>
      <c r="F37" s="104" t="s">
        <v>208</v>
      </c>
      <c r="G37" s="104" t="s">
        <v>723</v>
      </c>
      <c r="H37" s="99" t="s">
        <v>1488</v>
      </c>
      <c r="I37" s="86" t="s">
        <v>581</v>
      </c>
      <c r="J37" s="86" t="s">
        <v>874</v>
      </c>
      <c r="K37" s="99" t="s">
        <v>287</v>
      </c>
      <c r="L37" s="115" t="s">
        <v>934</v>
      </c>
      <c r="M37" s="86" t="s">
        <v>745</v>
      </c>
      <c r="N37" s="109" t="s">
        <v>935</v>
      </c>
      <c r="O37" s="86" t="s">
        <v>875</v>
      </c>
      <c r="P37" s="86" t="s">
        <v>767</v>
      </c>
      <c r="Q37" s="98" t="s">
        <v>121</v>
      </c>
      <c r="R37" s="135">
        <v>38923</v>
      </c>
      <c r="S37" s="86"/>
      <c r="T37" s="171" t="s">
        <v>714</v>
      </c>
      <c r="U37" s="86" t="s">
        <v>886</v>
      </c>
      <c r="V37" s="135">
        <v>41786</v>
      </c>
      <c r="W37" s="98" t="s">
        <v>2242</v>
      </c>
      <c r="X37" s="86" t="s">
        <v>1087</v>
      </c>
      <c r="Z37" s="213"/>
      <c r="AA37" s="213"/>
      <c r="AB37" s="213"/>
      <c r="AC37" s="212"/>
      <c r="AD37" s="212"/>
      <c r="AE37" s="212"/>
      <c r="AF37" s="212" t="s">
        <v>599</v>
      </c>
      <c r="AG37" s="212"/>
      <c r="AH37" s="212"/>
      <c r="AI37" s="212"/>
      <c r="AJ37" s="212"/>
      <c r="AK37" s="212"/>
      <c r="AL37" s="212"/>
      <c r="AO37" s="212" t="s">
        <v>599</v>
      </c>
    </row>
    <row r="38" spans="1:41" s="89" customFormat="1" ht="15" customHeight="1" x14ac:dyDescent="0.25">
      <c r="A38" s="86" t="s">
        <v>578</v>
      </c>
      <c r="B38" s="86"/>
      <c r="C38" s="91" t="s">
        <v>1217</v>
      </c>
      <c r="D38" s="90" t="s">
        <v>1504</v>
      </c>
      <c r="E38" s="109" t="s">
        <v>2309</v>
      </c>
      <c r="F38" s="131" t="s">
        <v>208</v>
      </c>
      <c r="G38" s="116" t="s">
        <v>210</v>
      </c>
      <c r="H38" s="99" t="s">
        <v>1500</v>
      </c>
      <c r="I38" s="86" t="s">
        <v>808</v>
      </c>
      <c r="J38" s="86" t="s">
        <v>880</v>
      </c>
      <c r="K38" s="91" t="s">
        <v>267</v>
      </c>
      <c r="L38" s="115" t="s">
        <v>936</v>
      </c>
      <c r="M38" s="86" t="s">
        <v>937</v>
      </c>
      <c r="N38" s="44">
        <v>41000</v>
      </c>
      <c r="O38" s="86" t="s">
        <v>877</v>
      </c>
      <c r="P38" s="86" t="s">
        <v>767</v>
      </c>
      <c r="Q38" s="98" t="s">
        <v>121</v>
      </c>
      <c r="R38" s="135">
        <v>41619</v>
      </c>
      <c r="S38" s="86"/>
      <c r="T38" s="115" t="s">
        <v>883</v>
      </c>
      <c r="U38" s="86" t="s">
        <v>886</v>
      </c>
      <c r="V38" s="135">
        <v>41786</v>
      </c>
      <c r="W38" s="98" t="s">
        <v>2242</v>
      </c>
      <c r="X38" s="86" t="s">
        <v>1087</v>
      </c>
      <c r="Z38" s="213"/>
      <c r="AA38" s="213"/>
      <c r="AB38" s="213"/>
      <c r="AC38" s="212"/>
      <c r="AD38" s="212"/>
      <c r="AE38" s="212"/>
      <c r="AF38" s="212" t="s">
        <v>599</v>
      </c>
      <c r="AG38" s="212"/>
      <c r="AH38" s="212"/>
      <c r="AI38" s="212"/>
      <c r="AJ38" s="212"/>
      <c r="AK38" s="212"/>
      <c r="AL38" s="212"/>
      <c r="AO38" s="212" t="s">
        <v>599</v>
      </c>
    </row>
    <row r="39" spans="1:41" s="89" customFormat="1" ht="15.75" customHeight="1" x14ac:dyDescent="0.25">
      <c r="A39" s="86" t="s">
        <v>578</v>
      </c>
      <c r="B39" s="86"/>
      <c r="C39" s="91" t="s">
        <v>1218</v>
      </c>
      <c r="D39" s="90" t="s">
        <v>1504</v>
      </c>
      <c r="E39" s="109" t="s">
        <v>2350</v>
      </c>
      <c r="F39" s="131" t="s">
        <v>759</v>
      </c>
      <c r="G39" s="116" t="s">
        <v>760</v>
      </c>
      <c r="H39" s="99" t="s">
        <v>1492</v>
      </c>
      <c r="I39" s="86" t="s">
        <v>809</v>
      </c>
      <c r="J39" s="86" t="s">
        <v>881</v>
      </c>
      <c r="K39" s="86" t="s">
        <v>269</v>
      </c>
      <c r="L39" s="115" t="s">
        <v>938</v>
      </c>
      <c r="M39" s="86" t="s">
        <v>131</v>
      </c>
      <c r="N39" s="109" t="s">
        <v>899</v>
      </c>
      <c r="O39" s="86" t="s">
        <v>649</v>
      </c>
      <c r="P39" s="86" t="s">
        <v>767</v>
      </c>
      <c r="Q39" s="129" t="s">
        <v>939</v>
      </c>
      <c r="R39" s="129" t="s">
        <v>899</v>
      </c>
      <c r="S39" s="86"/>
      <c r="T39" s="115" t="s">
        <v>883</v>
      </c>
      <c r="U39" s="86" t="s">
        <v>886</v>
      </c>
      <c r="V39" s="135">
        <v>41786</v>
      </c>
      <c r="W39" s="98" t="s">
        <v>2242</v>
      </c>
      <c r="X39" s="86" t="s">
        <v>1087</v>
      </c>
      <c r="Z39" s="213"/>
      <c r="AA39" s="213"/>
      <c r="AB39" s="213"/>
      <c r="AC39" s="212"/>
      <c r="AD39" s="212"/>
      <c r="AE39" s="212"/>
      <c r="AF39" s="212" t="s">
        <v>599</v>
      </c>
      <c r="AG39" s="212"/>
      <c r="AH39" s="212"/>
      <c r="AI39" s="212"/>
      <c r="AJ39" s="212"/>
      <c r="AK39" s="212"/>
      <c r="AL39" s="212"/>
      <c r="AO39" s="212" t="s">
        <v>599</v>
      </c>
    </row>
    <row r="40" spans="1:41" s="89" customFormat="1" ht="30" customHeight="1" x14ac:dyDescent="0.25">
      <c r="A40" s="86" t="s">
        <v>577</v>
      </c>
      <c r="B40" s="86"/>
      <c r="C40" s="91" t="s">
        <v>1182</v>
      </c>
      <c r="D40" s="90" t="s">
        <v>1504</v>
      </c>
      <c r="E40" s="109" t="s">
        <v>1545</v>
      </c>
      <c r="F40" s="99" t="s">
        <v>718</v>
      </c>
      <c r="G40" s="99" t="s">
        <v>719</v>
      </c>
      <c r="H40" s="99" t="s">
        <v>1481</v>
      </c>
      <c r="I40" s="86" t="s">
        <v>768</v>
      </c>
      <c r="J40" s="86" t="s">
        <v>769</v>
      </c>
      <c r="K40" s="99" t="s">
        <v>268</v>
      </c>
      <c r="L40" s="115" t="s">
        <v>885</v>
      </c>
      <c r="M40" s="86" t="s">
        <v>745</v>
      </c>
      <c r="N40" s="44">
        <v>38384</v>
      </c>
      <c r="O40" s="86" t="s">
        <v>752</v>
      </c>
      <c r="P40" s="86" t="s">
        <v>767</v>
      </c>
      <c r="Q40" s="98" t="s">
        <v>121</v>
      </c>
      <c r="R40" s="135">
        <v>40368</v>
      </c>
      <c r="S40" s="86"/>
      <c r="T40" s="115" t="s">
        <v>883</v>
      </c>
      <c r="U40" s="86" t="s">
        <v>886</v>
      </c>
      <c r="V40" s="135">
        <v>41786</v>
      </c>
      <c r="W40" s="98" t="s">
        <v>2242</v>
      </c>
      <c r="X40" s="86" t="s">
        <v>1087</v>
      </c>
      <c r="Z40" s="213"/>
      <c r="AA40" s="213"/>
      <c r="AB40" s="213"/>
      <c r="AC40" s="212"/>
      <c r="AD40" s="212"/>
      <c r="AE40" s="212"/>
      <c r="AF40" s="212" t="s">
        <v>599</v>
      </c>
      <c r="AG40" s="212"/>
      <c r="AH40" s="212"/>
      <c r="AI40" s="212"/>
      <c r="AJ40" s="212"/>
      <c r="AK40" s="212"/>
      <c r="AL40" s="212"/>
      <c r="AO40" s="212" t="s">
        <v>599</v>
      </c>
    </row>
    <row r="41" spans="1:41" s="89" customFormat="1" ht="30" customHeight="1" x14ac:dyDescent="0.25">
      <c r="A41" s="86" t="s">
        <v>577</v>
      </c>
      <c r="B41" s="86" t="s">
        <v>576</v>
      </c>
      <c r="C41" s="91" t="s">
        <v>1181</v>
      </c>
      <c r="D41" s="90" t="s">
        <v>1504</v>
      </c>
      <c r="E41" s="109" t="s">
        <v>1545</v>
      </c>
      <c r="F41" s="99" t="s">
        <v>718</v>
      </c>
      <c r="G41" s="99" t="s">
        <v>719</v>
      </c>
      <c r="H41" s="99" t="s">
        <v>1481</v>
      </c>
      <c r="I41" s="86" t="s">
        <v>764</v>
      </c>
      <c r="J41" s="86" t="s">
        <v>765</v>
      </c>
      <c r="K41" s="99" t="s">
        <v>287</v>
      </c>
      <c r="L41" s="115" t="s">
        <v>884</v>
      </c>
      <c r="M41" s="86" t="s">
        <v>745</v>
      </c>
      <c r="N41" s="109" t="s">
        <v>753</v>
      </c>
      <c r="O41" s="86" t="s">
        <v>766</v>
      </c>
      <c r="P41" s="86" t="s">
        <v>767</v>
      </c>
      <c r="Q41" s="98" t="s">
        <v>121</v>
      </c>
      <c r="R41" s="135">
        <v>40464</v>
      </c>
      <c r="S41" s="86"/>
      <c r="T41" s="115" t="s">
        <v>883</v>
      </c>
      <c r="U41" s="86" t="s">
        <v>886</v>
      </c>
      <c r="V41" s="135">
        <v>41786</v>
      </c>
      <c r="W41" s="98" t="s">
        <v>2242</v>
      </c>
      <c r="X41" s="86" t="s">
        <v>1087</v>
      </c>
      <c r="Z41" s="213"/>
      <c r="AA41" s="213"/>
      <c r="AB41" s="213"/>
      <c r="AC41" s="212"/>
      <c r="AD41" s="212"/>
      <c r="AE41" s="212"/>
      <c r="AF41" s="212" t="s">
        <v>599</v>
      </c>
      <c r="AG41" s="212"/>
      <c r="AH41" s="212"/>
      <c r="AI41" s="212"/>
      <c r="AJ41" s="212"/>
      <c r="AK41" s="212"/>
      <c r="AL41" s="212"/>
      <c r="AO41" s="212" t="s">
        <v>599</v>
      </c>
    </row>
  </sheetData>
  <autoFilter ref="A3:AL41"/>
  <hyperlinks>
    <hyperlink ref="O34" r:id="rId1" display="http://www.marinecadastre.gov/"/>
    <hyperlink ref="L4" r:id="rId2" location="x=-72.73&amp;y=41.00&amp;z=9&amp;logo=true&amp;controls=true&amp;dls[]=true&amp;dls[]=1&amp;dls[]=20&amp;basemap=ESRI+Ocean&amp;themes[ids][]=1&amp;themes[ids][]=4&amp;tab=data&amp;legends=false&amp;layers=true"/>
    <hyperlink ref="T4" r:id="rId3"/>
    <hyperlink ref="T38" r:id="rId4"/>
    <hyperlink ref="T39" r:id="rId5"/>
    <hyperlink ref="L13" r:id="rId6" location="x=-72.73&amp;y=41.00&amp;z=9&amp;logo=true&amp;controls=true&amp;dls[]=false&amp;dls[]=0.5&amp;dls[]=11&amp;basemap=ESRI+Ocean&amp;themes[ids][]=1&amp;themes[ids][]=4&amp;tab=data&amp;legends=false&amp;layers=true"/>
    <hyperlink ref="L14" r:id="rId7" location="x=-72.73&amp;y=41.00&amp;z=9&amp;logo=true&amp;controls=true&amp;dls[]=true&amp;dls[]=0.5&amp;dls[]=12&amp;basemap=ESRI+Ocean&amp;themes[ids][]=1&amp;themes[ids][]=4&amp;tab=data&amp;legends=false&amp;layers=true"/>
    <hyperlink ref="L15" r:id="rId8" location="x=-72.73&amp;y=41.00&amp;z=9&amp;logo=true&amp;controls=true&amp;dls[]=true&amp;dls[]=0.5&amp;dls[]=68&amp;basemap=ESRI+Ocean&amp;themes[ids][]=1&amp;themes[ids][]=4&amp;tab=data&amp;legends=false&amp;layers=true"/>
    <hyperlink ref="L16" r:id="rId9" location="x=-72.73&amp;y=41.00&amp;z=9&amp;logo=true&amp;controls=true&amp;dls[]=true&amp;dls[]=0.5&amp;dls[]=69&amp;basemap=ESRI+Ocean&amp;themes[ids][]=1&amp;themes[ids][]=4&amp;tab=data&amp;legends=false&amp;layers=true"/>
    <hyperlink ref="L17" r:id="rId10" location="x=-72.73&amp;y=41.00&amp;z=9&amp;logo=true&amp;controls=true&amp;dls[]=true&amp;dls[]=0.5&amp;dls[]=70&amp;basemap=ESRI+Ocean&amp;themes[ids][]=1&amp;themes[ids][]=4&amp;tab=data&amp;legends=false&amp;layers=true"/>
    <hyperlink ref="L18" r:id="rId11" location="x=-72.73&amp;y=41.00&amp;z=9&amp;logo=true&amp;controls=true&amp;dls[]=true&amp;dls[]=0.5&amp;dls[]=71&amp;basemap=ESRI+Ocean&amp;themes[ids][]=1&amp;themes[ids][]=4&amp;tab=data&amp;legends=false&amp;layers=true"/>
    <hyperlink ref="L19" r:id="rId12" location="x=-72.73&amp;y=41.00&amp;z=9&amp;logo=true&amp;controls=true&amp;dls[]=true&amp;dls[]=0.5&amp;dls[]=72&amp;basemap=ESRI+Ocean&amp;themes[ids][]=1&amp;themes[ids][]=4&amp;tab=data&amp;legends=false&amp;layers=true"/>
    <hyperlink ref="L20" r:id="rId13" location="x=-72.73&amp;y=41.00&amp;z=9&amp;logo=true&amp;controls=true&amp;dls[]=true&amp;dls[]=0.5&amp;dls[]=73&amp;basemap=ESRI+Ocean&amp;themes[ids][]=1&amp;themes[ids][]=4&amp;tab=data&amp;legends=false&amp;layers=true"/>
    <hyperlink ref="L5" r:id="rId14" location="x=-72.73&amp;y=41.00&amp;z=9&amp;logo=true&amp;controls=true&amp;dls[]=true&amp;dls[]=0.5&amp;dls[]=14&amp;basemap=ESRI+Ocean&amp;themes[ids][]=1&amp;themes[ids][]=4&amp;tab=data&amp;legends=false&amp;layers=true"/>
    <hyperlink ref="L22" r:id="rId15" location="x=-72.73&amp;y=41.00&amp;z=9&amp;logo=true&amp;controls=true&amp;dls[]=true&amp;dls[]=0.5&amp;dls[]=52&amp;basemap=ESRI+Ocean&amp;themes[ids][]=2&amp;tab=data&amp;legends=false&amp;layers=true"/>
    <hyperlink ref="L24" r:id="rId16" location="x=-72.73&amp;y=41.00&amp;z=9&amp;logo=true&amp;controls=true&amp;dls[]=false&amp;dls[]=0.5&amp;dls[]=30&amp;basemap=ESRI+Ocean&amp;themes[ids][]=2&amp;tab=data&amp;legends=false&amp;layers=true"/>
    <hyperlink ref="L25" r:id="rId17" location="x=-72.73&amp;y=41.00&amp;z=9&amp;logo=true&amp;controls=true&amp;dls[]=false&amp;dls[]=0.5&amp;dls[]=135&amp;basemap=ESRI+Ocean&amp;themes[ids][]=2&amp;tab=data&amp;legends=false&amp;layers=true"/>
    <hyperlink ref="L26" r:id="rId18" location="x=-72.80&amp;y=40.84&amp;z=9&amp;logo=true&amp;controls=true&amp;dls[]=false&amp;dls[]=0.6&amp;dls[]=53&amp;basemap=ESRI+Ocean&amp;themes[ids][]=2&amp;tab=data&amp;legends=false&amp;layers=true"/>
    <hyperlink ref="L27" r:id="rId19" location="x=-72.81&amp;y=40.85&amp;z=9&amp;logo=true&amp;controls=true&amp;dls[]=true&amp;dls[]=0.5&amp;dls[]=33&amp;basemap=ESRI+Ocean&amp;themes[ids][]=2&amp;tab=data&amp;legends=false&amp;layers=true"/>
    <hyperlink ref="L21" r:id="rId20" location="x=-72.73&amp;y=41.00&amp;z=9&amp;logo=true&amp;controls=true&amp;dls[]=true&amp;dls[]=0.5&amp;dls[]=91&amp;basemap=ESRI+Ocean&amp;themes[ids][]=1&amp;themes[ids][]=4&amp;tab=data&amp;legends=false&amp;layers=true"/>
    <hyperlink ref="L23" r:id="rId21" location="x=-72.73&amp;y=41.00&amp;z=9&amp;logo=true&amp;controls=true&amp;dls[]=false&amp;dls[]=1&amp;dls[]=58&amp;basemap=ESRI+Ocean&amp;themes[ids][]=2&amp;tab=data&amp;legends=false&amp;layers=true"/>
    <hyperlink ref="L28" r:id="rId22" location="x=-72.81&amp;y=40.85&amp;z=9&amp;logo=true&amp;controls=true&amp;dls[]=false&amp;dls[]=0.5&amp;dls[]=9&amp;basemap=ESRI+Ocean&amp;themes[ids][]=2&amp;tab=data&amp;legends=false&amp;layers=true"/>
    <hyperlink ref="L6" r:id="rId23" location="x=-72.81&amp;y=40.85&amp;z=9&amp;logo=true&amp;controls=true&amp;dls[]=false&amp;dls[]=0.5&amp;dls[]=128&amp;basemap=ESRI+Ocean&amp;themes[ids][]=8&amp;tab=data&amp;legends=false&amp;layers=true"/>
    <hyperlink ref="L29" r:id="rId24" location="x=-72.59&amp;y=40.98&amp;z=9&amp;logo=true&amp;controls=true&amp;dls[]=true&amp;dls[]=0.5&amp;dls[]=98&amp;basemap=ESRI+Ocean&amp;themes[ids][]=8&amp;tab=data&amp;legends=false&amp;layers=true"/>
    <hyperlink ref="L30" r:id="rId25" location="x=-72.59&amp;y=40.98&amp;z=9&amp;logo=true&amp;controls=true&amp;dls[]=true&amp;dls[]=0.5&amp;dls[]=99&amp;basemap=ESRI+Ocean&amp;themes[ids][]=8&amp;tab=data&amp;legends=false&amp;layers=true"/>
    <hyperlink ref="L31" r:id="rId26" location="x=-72.59&amp;y=40.98&amp;z=9&amp;logo=true&amp;controls=true&amp;dls[]=true&amp;dls[]=0.5&amp;dls[]=102&amp;basemap=ESRI+Ocean&amp;themes[ids][]=8&amp;tab=data&amp;legends=false&amp;layers=true"/>
    <hyperlink ref="L32" r:id="rId27" location="x=-72.59&amp;y=40.98&amp;z=9&amp;logo=true&amp;controls=true&amp;dls[]=true&amp;dls[]=0.5&amp;dls[]=100&amp;basemap=ESRI+Ocean&amp;themes[ids][]=8&amp;tab=data&amp;legends=false&amp;layers=true"/>
    <hyperlink ref="L33" r:id="rId28" location="x=-72.59&amp;y=40.98&amp;z=9&amp;logo=true&amp;controls=true&amp;dls[]=true&amp;dls[]=0.5&amp;dls[]=101&amp;basemap=ESRI+Ocean&amp;themes[ids][]=8&amp;tab=data&amp;legends=false&amp;layers=true"/>
    <hyperlink ref="L34" r:id="rId29" location="x=-72.59&amp;y=40.98&amp;z=9&amp;logo=true&amp;controls=true&amp;dls[]=true&amp;dls[]=0.8&amp;dls[]=105&amp;basemap=ESRI+Ocean&amp;themes[ids][]=8&amp;tab=data&amp;legends=false&amp;layers=true"/>
    <hyperlink ref="L35" r:id="rId30" location="x=-72.59&amp;y=40.98&amp;z=9&amp;logo=true&amp;controls=true&amp;dls[]=false&amp;dls[]=0.5&amp;dls[]=122&amp;basemap=ESRI+Ocean&amp;themes[ids][]=8&amp;tab=data&amp;legends=false&amp;layers=true"/>
    <hyperlink ref="L7" r:id="rId31" location="x=-72.59&amp;y=40.98&amp;z=9&amp;logo=true&amp;controls=true&amp;dls[]=false&amp;dls[]=0.5&amp;dls[]=106&amp;basemap=ESRI+Ocean&amp;themes[ids][]=8&amp;tab=data&amp;legends=false&amp;layers=true"/>
    <hyperlink ref="L8" r:id="rId32" location="x=-72.59&amp;y=40.98&amp;z=9&amp;logo=true&amp;controls=true&amp;dls[]=false&amp;dls[]=0.5&amp;dls[]=86&amp;basemap=ESRI+Ocean&amp;themes[ids][]=8&amp;tab=data&amp;legends=false&amp;layers=true"/>
    <hyperlink ref="L9" r:id="rId33" location="x=-73.70&amp;y=40.69&amp;z=10&amp;logo=true&amp;controls=true&amp;dls[]=true&amp;dls[]=0.5&amp;dls[]=123&amp;basemap=ESRI+Ocean&amp;themes[ids][]=8&amp;tab=data&amp;legends=false&amp;layers=true"/>
    <hyperlink ref="L10" r:id="rId34" location="x=-73.65&amp;y=40.74&amp;z=10&amp;logo=true&amp;controls=true&amp;dls[]=true&amp;dls[]=0.5&amp;dls[]=125&amp;basemap=ESRI+Ocean&amp;themes[ids][]=8&amp;tab=data&amp;legends=false&amp;layers=true"/>
    <hyperlink ref="L11" r:id="rId35" location="x=-73.38&amp;y=40.84&amp;z=10&amp;logo=true&amp;controls=true&amp;dls[]=true&amp;dls[]=0.5&amp;dls[]=124&amp;basemap=ESRI+Ocean&amp;themes[ids][]=8&amp;tab=data&amp;legends=false&amp;layers=true"/>
    <hyperlink ref="L12" r:id="rId36" location="x=-73.38&amp;y=40.84&amp;z=10&amp;logo=true&amp;controls=true&amp;dls[]=true&amp;dls[]=0.5&amp;dls[]=126&amp;basemap=ESRI+Ocean&amp;themes[ids][]=8&amp;tab=data&amp;legends=false&amp;layers=true"/>
    <hyperlink ref="L36" r:id="rId37" location="x=-72.50&amp;y=40.92&amp;z=9&amp;logo=true&amp;controls=true&amp;dls[]=true&amp;dls[]=0.5&amp;dls[]=90&amp;basemap=ESRI+Ocean&amp;themes[ids][]=8&amp;tab=data&amp;legends=false&amp;layers=true"/>
    <hyperlink ref="L37" r:id="rId38" location="x=-72.50&amp;y=40.92&amp;z=9&amp;logo=true&amp;controls=true&amp;dls[]=false&amp;dls[]=0.6&amp;dls[]=34&amp;basemap=ESRI+Ocean&amp;themes[ids][]=8&amp;tab=data&amp;legends=false&amp;layers=true"/>
    <hyperlink ref="L38" r:id="rId39" location="x=-72.50&amp;y=40.92&amp;z=9&amp;logo=true&amp;controls=true&amp;dls[]=false&amp;dls[]=0.6&amp;dls[]=88&amp;basemap=ESRI+Ocean&amp;themes[ids][]=3&amp;tab=data&amp;legends=false&amp;layers=true"/>
    <hyperlink ref="L39" r:id="rId40" location="x=-72.50&amp;y=40.92&amp;z=9&amp;logo=true&amp;controls=true&amp;dls[]=false&amp;dls[]=0.5&amp;dls[]=7&amp;basemap=ESRI+Ocean&amp;themes[ids][]=3&amp;tab=data&amp;legends=false&amp;layers=true"/>
    <hyperlink ref="L40" r:id="rId41" location="x=-72.58&amp;y=41.10&amp;z=9&amp;logo=true&amp;controls=true&amp;dls[]=true&amp;dls[]=0.5&amp;dls[]=6&amp;basemap=ESRI+Ocean&amp;themes[ids][]=1&amp;tab=data&amp;legends=false&amp;layers=true"/>
    <hyperlink ref="T40" r:id="rId42" display="http://marinecadastre.gov/data/"/>
    <hyperlink ref="L41" r:id="rId43" location="x=-72.61&amp;y=41.03&amp;z=9&amp;logo=true&amp;controls=true&amp;dls[]=true&amp;dls[]=0.7&amp;dls[]=74&amp;basemap=ESRI+Ocean&amp;themes[ids][]=1&amp;themes[ids][]=4&amp;tab=data&amp;legends=false&amp;layers=true"/>
    <hyperlink ref="T41" r:id="rId44" display="http://marinecadastre.gov/data/"/>
    <hyperlink ref="T6" r:id="rId45"/>
  </hyperlinks>
  <pageMargins left="0.7" right="0.7" top="0.75" bottom="0.75" header="0.3" footer="0.3"/>
  <pageSetup orientation="portrait" r:id="rId4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O31"/>
  <sheetViews>
    <sheetView topLeftCell="R1" zoomScale="70" zoomScaleNormal="70" workbookViewId="0">
      <pane ySplit="3" topLeftCell="A4" activePane="bottomLeft" state="frozen"/>
      <selection pane="bottomLeft" activeCell="F31" sqref="F31:I31"/>
    </sheetView>
  </sheetViews>
  <sheetFormatPr defaultColWidth="9.140625" defaultRowHeight="15" x14ac:dyDescent="0.25"/>
  <cols>
    <col min="1" max="1" width="12" style="97" customWidth="1"/>
    <col min="2" max="2" width="12.140625" style="97" customWidth="1"/>
    <col min="3" max="3" width="9.140625" style="97" customWidth="1"/>
    <col min="4" max="4" width="14.85546875" style="97" bestFit="1" customWidth="1"/>
    <col min="5" max="5" width="9.140625" style="97" customWidth="1"/>
    <col min="6" max="6" width="26" style="97" customWidth="1"/>
    <col min="7" max="7" width="21" style="97" customWidth="1"/>
    <col min="8" max="9" width="29.85546875" style="97" customWidth="1"/>
    <col min="10" max="10" width="21.28515625" style="97" customWidth="1"/>
    <col min="11" max="11" width="30" style="97" customWidth="1"/>
    <col min="12" max="12" width="14" style="97" customWidth="1"/>
    <col min="13" max="13" width="9.140625" style="97" customWidth="1"/>
    <col min="14" max="14" width="22.42578125" style="97" customWidth="1"/>
    <col min="15" max="15" width="37.140625" style="97" customWidth="1"/>
    <col min="16" max="16" width="16.85546875" style="97" customWidth="1"/>
    <col min="17" max="17" width="42.7109375" style="97" customWidth="1"/>
    <col min="18" max="18" width="12.42578125" style="97" customWidth="1"/>
    <col min="19" max="19" width="12.85546875" style="97" customWidth="1"/>
    <col min="20" max="20" width="17.85546875" style="97" customWidth="1"/>
    <col min="21" max="21" width="14.7109375" style="97" customWidth="1"/>
    <col min="22" max="22" width="15" style="97" customWidth="1"/>
    <col min="23" max="23" width="16.28515625" style="97" customWidth="1"/>
    <col min="24" max="24" width="11.5703125" style="97" customWidth="1"/>
    <col min="25" max="25" width="28.7109375" style="97" customWidth="1"/>
    <col min="26" max="31" width="9.140625" style="212" customWidth="1"/>
    <col min="32" max="36" width="9.140625" style="212"/>
    <col min="37" max="37" width="23.85546875" style="212" customWidth="1"/>
    <col min="38" max="40" width="25.42578125" style="212" customWidth="1"/>
    <col min="41" max="16384" width="9.140625" style="97"/>
  </cols>
  <sheetData>
    <row r="1" spans="1:41" s="350" customFormat="1" ht="33" customHeight="1" x14ac:dyDescent="0.35">
      <c r="A1" s="349" t="s">
        <v>3287</v>
      </c>
    </row>
    <row r="2" spans="1:41" s="350" customFormat="1" ht="15.75" customHeight="1" x14ac:dyDescent="0.25"/>
    <row r="3" spans="1:41" s="88" customFormat="1" ht="90" x14ac:dyDescent="0.25">
      <c r="A3" s="4" t="s">
        <v>678</v>
      </c>
      <c r="B3" s="168" t="s">
        <v>679</v>
      </c>
      <c r="C3" s="168" t="s">
        <v>1094</v>
      </c>
      <c r="D3" s="4" t="s">
        <v>1501</v>
      </c>
      <c r="E3" s="4" t="s">
        <v>1093</v>
      </c>
      <c r="F3" s="168" t="s">
        <v>724</v>
      </c>
      <c r="G3" s="168" t="s">
        <v>725</v>
      </c>
      <c r="H3" s="168" t="s">
        <v>1493</v>
      </c>
      <c r="I3" s="168" t="s">
        <v>601</v>
      </c>
      <c r="J3" s="168" t="s">
        <v>602</v>
      </c>
      <c r="K3" s="168" t="s">
        <v>598</v>
      </c>
      <c r="L3" s="4" t="s">
        <v>596</v>
      </c>
      <c r="M3" s="168" t="s">
        <v>595</v>
      </c>
      <c r="N3" s="168" t="s">
        <v>616</v>
      </c>
      <c r="O3" s="168" t="s">
        <v>606</v>
      </c>
      <c r="P3" s="168" t="s">
        <v>584</v>
      </c>
      <c r="Q3" s="168" t="s">
        <v>266</v>
      </c>
      <c r="R3" s="168" t="s">
        <v>614</v>
      </c>
      <c r="S3" s="4" t="s">
        <v>592</v>
      </c>
      <c r="T3" s="168" t="s">
        <v>593</v>
      </c>
      <c r="U3" s="168" t="s">
        <v>585</v>
      </c>
      <c r="V3" s="168" t="s">
        <v>676</v>
      </c>
      <c r="W3" s="168" t="s">
        <v>594</v>
      </c>
      <c r="X3" s="4" t="s">
        <v>1084</v>
      </c>
      <c r="Y3" s="88" t="s">
        <v>2440</v>
      </c>
      <c r="Z3" s="209" t="s">
        <v>2421</v>
      </c>
      <c r="AA3" s="209" t="s">
        <v>2422</v>
      </c>
      <c r="AB3" s="209" t="s">
        <v>2423</v>
      </c>
      <c r="AC3" s="209" t="s">
        <v>2424</v>
      </c>
      <c r="AD3" s="209" t="s">
        <v>2425</v>
      </c>
      <c r="AE3" s="209" t="s">
        <v>2426</v>
      </c>
      <c r="AF3" s="209" t="s">
        <v>2427</v>
      </c>
      <c r="AG3" s="209" t="s">
        <v>2431</v>
      </c>
      <c r="AH3" s="209" t="s">
        <v>2428</v>
      </c>
      <c r="AI3" s="209" t="s">
        <v>2429</v>
      </c>
      <c r="AJ3" s="209" t="s">
        <v>2430</v>
      </c>
      <c r="AK3" s="209" t="s">
        <v>3013</v>
      </c>
      <c r="AL3" s="209" t="s">
        <v>2827</v>
      </c>
      <c r="AM3" s="209" t="s">
        <v>2908</v>
      </c>
      <c r="AN3" s="209" t="s">
        <v>3012</v>
      </c>
      <c r="AO3" s="88" t="s">
        <v>2933</v>
      </c>
    </row>
    <row r="4" spans="1:41" s="89" customFormat="1" ht="15" customHeight="1" x14ac:dyDescent="0.25">
      <c r="A4" s="175"/>
      <c r="B4" s="175"/>
      <c r="C4" s="180" t="s">
        <v>1846</v>
      </c>
      <c r="D4" s="90" t="s">
        <v>121</v>
      </c>
      <c r="E4" s="109" t="s">
        <v>2305</v>
      </c>
      <c r="F4" s="175" t="s">
        <v>208</v>
      </c>
      <c r="G4" s="175" t="s">
        <v>723</v>
      </c>
      <c r="H4" s="175" t="s">
        <v>1488</v>
      </c>
      <c r="I4" s="175" t="s">
        <v>581</v>
      </c>
      <c r="J4" s="175" t="s">
        <v>1920</v>
      </c>
      <c r="K4" s="175"/>
      <c r="L4" s="175"/>
      <c r="M4" s="175" t="s">
        <v>1791</v>
      </c>
      <c r="N4" s="175" t="s">
        <v>1941</v>
      </c>
      <c r="O4" s="175" t="s">
        <v>619</v>
      </c>
      <c r="P4" s="175" t="s">
        <v>1574</v>
      </c>
      <c r="Q4" s="176" t="s">
        <v>1853</v>
      </c>
      <c r="R4" s="177">
        <v>41487</v>
      </c>
      <c r="S4" s="175"/>
      <c r="T4" s="178" t="s">
        <v>1583</v>
      </c>
      <c r="U4" s="175" t="s">
        <v>1854</v>
      </c>
      <c r="V4" s="179">
        <v>41899</v>
      </c>
      <c r="W4" s="176" t="s">
        <v>2243</v>
      </c>
      <c r="X4" s="175" t="s">
        <v>1794</v>
      </c>
      <c r="Y4" s="266">
        <v>42355</v>
      </c>
      <c r="Z4" s="213">
        <v>1</v>
      </c>
      <c r="AA4" s="213">
        <v>1</v>
      </c>
      <c r="AB4" s="212">
        <v>1</v>
      </c>
      <c r="AC4" s="212">
        <v>1</v>
      </c>
      <c r="AD4" s="212">
        <v>1</v>
      </c>
      <c r="AE4" s="212">
        <v>1</v>
      </c>
      <c r="AF4" s="334">
        <f t="shared" ref="AF4:AF26" si="0">(Z4*AA4*AB4*AC4*AD4*AE4)/10</f>
        <v>0.1</v>
      </c>
      <c r="AG4" s="212" t="s">
        <v>599</v>
      </c>
      <c r="AH4" s="212" t="s">
        <v>599</v>
      </c>
      <c r="AI4" s="212" t="s">
        <v>2451</v>
      </c>
      <c r="AJ4" s="212" t="s">
        <v>2761</v>
      </c>
      <c r="AK4" s="212"/>
      <c r="AL4" s="212"/>
      <c r="AM4" s="212"/>
      <c r="AN4" s="212"/>
      <c r="AO4" s="212" t="s">
        <v>3010</v>
      </c>
    </row>
    <row r="5" spans="1:41" s="89" customFormat="1" ht="15" customHeight="1" x14ac:dyDescent="0.25">
      <c r="A5" s="175"/>
      <c r="B5" s="175"/>
      <c r="C5" s="180" t="s">
        <v>1795</v>
      </c>
      <c r="D5" s="90" t="s">
        <v>121</v>
      </c>
      <c r="E5" s="109"/>
      <c r="F5" s="175" t="s">
        <v>214</v>
      </c>
      <c r="G5" s="175" t="s">
        <v>219</v>
      </c>
      <c r="H5" s="175" t="s">
        <v>1485</v>
      </c>
      <c r="I5" s="175" t="s">
        <v>579</v>
      </c>
      <c r="J5" s="175" t="s">
        <v>1895</v>
      </c>
      <c r="K5" s="91" t="s">
        <v>267</v>
      </c>
      <c r="L5" s="175"/>
      <c r="M5" s="175" t="s">
        <v>1791</v>
      </c>
      <c r="N5" s="86" t="s">
        <v>1896</v>
      </c>
      <c r="O5" s="175" t="s">
        <v>1574</v>
      </c>
      <c r="P5" s="175" t="s">
        <v>1574</v>
      </c>
      <c r="Q5" s="176" t="s">
        <v>1792</v>
      </c>
      <c r="R5" s="185">
        <v>41640</v>
      </c>
      <c r="S5" s="175"/>
      <c r="T5" s="178" t="s">
        <v>1583</v>
      </c>
      <c r="U5" s="175" t="s">
        <v>1793</v>
      </c>
      <c r="V5" s="179">
        <v>41899</v>
      </c>
      <c r="W5" s="176" t="s">
        <v>2243</v>
      </c>
      <c r="X5" s="175" t="s">
        <v>1794</v>
      </c>
      <c r="Y5" s="266">
        <v>42355</v>
      </c>
      <c r="Z5" s="213">
        <v>1</v>
      </c>
      <c r="AA5" s="213">
        <v>1</v>
      </c>
      <c r="AB5" s="212">
        <v>1</v>
      </c>
      <c r="AC5" s="212">
        <v>1</v>
      </c>
      <c r="AD5" s="212">
        <v>1</v>
      </c>
      <c r="AE5" s="212">
        <v>1</v>
      </c>
      <c r="AF5" s="334">
        <f t="shared" si="0"/>
        <v>0.1</v>
      </c>
      <c r="AG5" s="212" t="s">
        <v>599</v>
      </c>
      <c r="AH5" s="212" t="s">
        <v>599</v>
      </c>
      <c r="AI5" s="212" t="s">
        <v>2451</v>
      </c>
      <c r="AJ5" s="212" t="s">
        <v>2757</v>
      </c>
      <c r="AK5" s="212"/>
      <c r="AL5" s="212"/>
      <c r="AM5" s="212"/>
      <c r="AN5" s="212"/>
      <c r="AO5" s="212" t="s">
        <v>3010</v>
      </c>
    </row>
    <row r="6" spans="1:41" s="89" customFormat="1" ht="15" customHeight="1" x14ac:dyDescent="0.25">
      <c r="A6" s="175"/>
      <c r="B6" s="175"/>
      <c r="C6" s="180" t="s">
        <v>1824</v>
      </c>
      <c r="D6" s="90" t="s">
        <v>121</v>
      </c>
      <c r="E6" s="109"/>
      <c r="F6" s="175" t="s">
        <v>718</v>
      </c>
      <c r="G6" s="99" t="s">
        <v>719</v>
      </c>
      <c r="H6" s="99" t="s">
        <v>1481</v>
      </c>
      <c r="I6" s="175" t="s">
        <v>1829</v>
      </c>
      <c r="J6" s="175" t="s">
        <v>1910</v>
      </c>
      <c r="K6" s="175"/>
      <c r="L6" s="175"/>
      <c r="M6" s="175" t="s">
        <v>1791</v>
      </c>
      <c r="N6" s="181">
        <v>38861</v>
      </c>
      <c r="O6" s="175" t="s">
        <v>1902</v>
      </c>
      <c r="P6" s="175" t="s">
        <v>1574</v>
      </c>
      <c r="Q6" s="176" t="s">
        <v>1830</v>
      </c>
      <c r="R6" s="177">
        <v>41645</v>
      </c>
      <c r="S6" s="175"/>
      <c r="T6" s="178" t="s">
        <v>1583</v>
      </c>
      <c r="U6" s="175" t="s">
        <v>1831</v>
      </c>
      <c r="V6" s="179">
        <v>41899</v>
      </c>
      <c r="W6" s="176" t="s">
        <v>2243</v>
      </c>
      <c r="X6" s="175" t="s">
        <v>1794</v>
      </c>
      <c r="Y6" s="266">
        <v>42355</v>
      </c>
      <c r="Z6" s="213">
        <v>1</v>
      </c>
      <c r="AA6" s="213">
        <v>1</v>
      </c>
      <c r="AB6" s="212">
        <v>1</v>
      </c>
      <c r="AC6" s="212">
        <v>1</v>
      </c>
      <c r="AD6" s="212">
        <v>1</v>
      </c>
      <c r="AE6" s="212">
        <v>1</v>
      </c>
      <c r="AF6" s="334">
        <f t="shared" si="0"/>
        <v>0.1</v>
      </c>
      <c r="AG6" s="212" t="s">
        <v>599</v>
      </c>
      <c r="AH6" s="212" t="s">
        <v>599</v>
      </c>
      <c r="AI6" s="212" t="s">
        <v>2451</v>
      </c>
      <c r="AJ6" s="212" t="s">
        <v>2761</v>
      </c>
      <c r="AK6" s="212"/>
      <c r="AL6" s="212"/>
      <c r="AM6" s="212"/>
      <c r="AN6" s="212"/>
      <c r="AO6" s="212" t="s">
        <v>3010</v>
      </c>
    </row>
    <row r="7" spans="1:41" s="89" customFormat="1" ht="15" customHeight="1" x14ac:dyDescent="0.25">
      <c r="A7" s="175"/>
      <c r="B7" s="175"/>
      <c r="C7" s="180" t="s">
        <v>1828</v>
      </c>
      <c r="D7" s="90" t="s">
        <v>121</v>
      </c>
      <c r="E7" s="109"/>
      <c r="F7" s="175" t="s">
        <v>718</v>
      </c>
      <c r="G7" s="99" t="s">
        <v>719</v>
      </c>
      <c r="H7" s="99" t="s">
        <v>1481</v>
      </c>
      <c r="I7" s="175" t="s">
        <v>1833</v>
      </c>
      <c r="J7" s="175" t="s">
        <v>1912</v>
      </c>
      <c r="K7" s="175"/>
      <c r="L7" s="175"/>
      <c r="M7" s="175" t="s">
        <v>1791</v>
      </c>
      <c r="N7" s="181">
        <v>37865</v>
      </c>
      <c r="O7" s="175" t="s">
        <v>1911</v>
      </c>
      <c r="P7" s="175" t="s">
        <v>1574</v>
      </c>
      <c r="Q7" s="176" t="s">
        <v>1834</v>
      </c>
      <c r="R7" s="177">
        <v>41802</v>
      </c>
      <c r="S7" s="175"/>
      <c r="T7" s="178" t="s">
        <v>1583</v>
      </c>
      <c r="U7" s="175" t="s">
        <v>1835</v>
      </c>
      <c r="V7" s="179">
        <v>41899</v>
      </c>
      <c r="W7" s="176" t="s">
        <v>2243</v>
      </c>
      <c r="X7" s="175" t="s">
        <v>1794</v>
      </c>
      <c r="Y7" s="266">
        <v>42355</v>
      </c>
      <c r="Z7" s="213">
        <v>1</v>
      </c>
      <c r="AA7" s="213">
        <v>1</v>
      </c>
      <c r="AB7" s="212">
        <v>1</v>
      </c>
      <c r="AC7" s="212">
        <v>1</v>
      </c>
      <c r="AD7" s="212">
        <v>1</v>
      </c>
      <c r="AE7" s="212">
        <v>1</v>
      </c>
      <c r="AF7" s="334">
        <f t="shared" si="0"/>
        <v>0.1</v>
      </c>
      <c r="AG7" s="212" t="s">
        <v>599</v>
      </c>
      <c r="AH7" s="212" t="s">
        <v>599</v>
      </c>
      <c r="AI7" s="212" t="s">
        <v>2763</v>
      </c>
      <c r="AJ7" s="212" t="s">
        <v>2761</v>
      </c>
      <c r="AK7" s="212"/>
      <c r="AL7" s="212"/>
      <c r="AM7" s="212"/>
      <c r="AN7" s="212"/>
      <c r="AO7" s="212" t="s">
        <v>3010</v>
      </c>
    </row>
    <row r="8" spans="1:41" s="89" customFormat="1" ht="15" customHeight="1" x14ac:dyDescent="0.25">
      <c r="A8" s="175"/>
      <c r="B8" s="175"/>
      <c r="C8" s="180" t="s">
        <v>1832</v>
      </c>
      <c r="D8" s="90" t="s">
        <v>121</v>
      </c>
      <c r="E8" s="109"/>
      <c r="F8" s="175" t="s">
        <v>718</v>
      </c>
      <c r="G8" s="99" t="s">
        <v>719</v>
      </c>
      <c r="H8" s="99" t="s">
        <v>1481</v>
      </c>
      <c r="I8" s="175" t="s">
        <v>1837</v>
      </c>
      <c r="J8" s="175" t="s">
        <v>1913</v>
      </c>
      <c r="K8" s="175"/>
      <c r="L8" s="175"/>
      <c r="M8" s="175" t="s">
        <v>1791</v>
      </c>
      <c r="N8" s="175"/>
      <c r="O8" s="175" t="s">
        <v>1914</v>
      </c>
      <c r="P8" s="175" t="s">
        <v>1574</v>
      </c>
      <c r="Q8" s="176" t="s">
        <v>1797</v>
      </c>
      <c r="R8" s="176"/>
      <c r="S8" s="175"/>
      <c r="T8" s="178" t="s">
        <v>1583</v>
      </c>
      <c r="U8" s="175" t="s">
        <v>1838</v>
      </c>
      <c r="V8" s="179">
        <v>41899</v>
      </c>
      <c r="W8" s="176" t="s">
        <v>2243</v>
      </c>
      <c r="X8" s="175" t="s">
        <v>1794</v>
      </c>
      <c r="Y8" s="266">
        <v>42355</v>
      </c>
      <c r="Z8" s="213">
        <v>1</v>
      </c>
      <c r="AA8" s="213">
        <v>1</v>
      </c>
      <c r="AB8" s="212">
        <v>1</v>
      </c>
      <c r="AC8" s="212">
        <v>1</v>
      </c>
      <c r="AD8" s="212">
        <v>1</v>
      </c>
      <c r="AE8" s="212">
        <v>1</v>
      </c>
      <c r="AF8" s="334">
        <f t="shared" si="0"/>
        <v>0.1</v>
      </c>
      <c r="AG8" s="212" t="s">
        <v>599</v>
      </c>
      <c r="AH8" s="212" t="s">
        <v>599</v>
      </c>
      <c r="AI8" s="212" t="s">
        <v>2451</v>
      </c>
      <c r="AJ8" s="212" t="s">
        <v>2764</v>
      </c>
      <c r="AK8" s="212"/>
      <c r="AL8" s="212"/>
      <c r="AM8" s="212"/>
      <c r="AN8" s="212"/>
      <c r="AO8" s="212" t="s">
        <v>3010</v>
      </c>
    </row>
    <row r="9" spans="1:41" s="89" customFormat="1" ht="15" customHeight="1" x14ac:dyDescent="0.25">
      <c r="A9" s="175"/>
      <c r="B9" s="175"/>
      <c r="C9" s="180" t="s">
        <v>1836</v>
      </c>
      <c r="D9" s="90" t="s">
        <v>121</v>
      </c>
      <c r="E9" s="109"/>
      <c r="F9" s="175" t="s">
        <v>718</v>
      </c>
      <c r="G9" s="99" t="s">
        <v>719</v>
      </c>
      <c r="H9" s="99" t="s">
        <v>1481</v>
      </c>
      <c r="I9" s="175" t="s">
        <v>1840</v>
      </c>
      <c r="J9" s="175" t="s">
        <v>1915</v>
      </c>
      <c r="K9" s="175"/>
      <c r="L9" s="175"/>
      <c r="M9" s="175" t="s">
        <v>1791</v>
      </c>
      <c r="N9" s="175"/>
      <c r="O9" s="175" t="s">
        <v>1914</v>
      </c>
      <c r="P9" s="175" t="s">
        <v>1574</v>
      </c>
      <c r="Q9" s="176" t="s">
        <v>1797</v>
      </c>
      <c r="R9" s="176"/>
      <c r="S9" s="175"/>
      <c r="T9" s="178" t="s">
        <v>1583</v>
      </c>
      <c r="U9" s="175" t="s">
        <v>1841</v>
      </c>
      <c r="V9" s="179">
        <v>41899</v>
      </c>
      <c r="W9" s="176" t="s">
        <v>2243</v>
      </c>
      <c r="X9" s="175" t="s">
        <v>1794</v>
      </c>
      <c r="Y9" s="266">
        <v>42355</v>
      </c>
      <c r="Z9" s="211">
        <v>1</v>
      </c>
      <c r="AA9" s="211">
        <v>1</v>
      </c>
      <c r="AB9" s="212">
        <v>1</v>
      </c>
      <c r="AC9" s="212">
        <v>1</v>
      </c>
      <c r="AD9" s="212">
        <v>1</v>
      </c>
      <c r="AE9" s="212">
        <v>1</v>
      </c>
      <c r="AF9" s="334">
        <f t="shared" si="0"/>
        <v>0.1</v>
      </c>
      <c r="AG9" s="212" t="s">
        <v>599</v>
      </c>
      <c r="AH9" s="212" t="s">
        <v>599</v>
      </c>
      <c r="AI9" s="212" t="s">
        <v>899</v>
      </c>
      <c r="AJ9" s="212" t="s">
        <v>2765</v>
      </c>
      <c r="AK9" s="212"/>
      <c r="AL9" s="212"/>
      <c r="AM9" s="212"/>
      <c r="AN9" s="212"/>
      <c r="AO9" s="212" t="s">
        <v>3010</v>
      </c>
    </row>
    <row r="10" spans="1:41" s="89" customFormat="1" ht="15" customHeight="1" x14ac:dyDescent="0.25">
      <c r="A10" s="175"/>
      <c r="B10" s="175"/>
      <c r="C10" s="180" t="s">
        <v>1799</v>
      </c>
      <c r="D10" s="90" t="s">
        <v>121</v>
      </c>
      <c r="E10" s="109"/>
      <c r="F10" s="175" t="s">
        <v>214</v>
      </c>
      <c r="G10" s="175" t="s">
        <v>219</v>
      </c>
      <c r="H10" s="175" t="s">
        <v>1485</v>
      </c>
      <c r="I10" s="175" t="s">
        <v>1796</v>
      </c>
      <c r="J10" s="175" t="s">
        <v>1897</v>
      </c>
      <c r="K10" s="99" t="s">
        <v>287</v>
      </c>
      <c r="L10" s="175"/>
      <c r="M10" s="175" t="s">
        <v>1791</v>
      </c>
      <c r="N10" s="175" t="s">
        <v>1939</v>
      </c>
      <c r="O10" s="175" t="s">
        <v>752</v>
      </c>
      <c r="P10" s="175" t="s">
        <v>1574</v>
      </c>
      <c r="Q10" s="176" t="s">
        <v>1797</v>
      </c>
      <c r="R10" s="176"/>
      <c r="S10" s="175"/>
      <c r="T10" s="178" t="s">
        <v>1583</v>
      </c>
      <c r="U10" s="175" t="s">
        <v>1798</v>
      </c>
      <c r="V10" s="179">
        <v>41899</v>
      </c>
      <c r="W10" s="176" t="s">
        <v>2243</v>
      </c>
      <c r="X10" s="175" t="s">
        <v>1794</v>
      </c>
      <c r="Y10" s="266">
        <v>42355</v>
      </c>
      <c r="Z10" s="211">
        <v>1</v>
      </c>
      <c r="AA10" s="211">
        <v>1</v>
      </c>
      <c r="AB10" s="212">
        <v>1</v>
      </c>
      <c r="AC10" s="212">
        <v>1</v>
      </c>
      <c r="AD10" s="212">
        <v>1</v>
      </c>
      <c r="AE10" s="212">
        <v>1</v>
      </c>
      <c r="AF10" s="334">
        <f t="shared" si="0"/>
        <v>0.1</v>
      </c>
      <c r="AG10" s="212" t="s">
        <v>2767</v>
      </c>
      <c r="AH10" s="212" t="s">
        <v>599</v>
      </c>
      <c r="AI10" s="212" t="s">
        <v>2451</v>
      </c>
      <c r="AJ10" s="212" t="s">
        <v>2766</v>
      </c>
      <c r="AK10" s="212"/>
      <c r="AL10" s="212"/>
      <c r="AM10" s="212"/>
      <c r="AN10" s="212"/>
      <c r="AO10" s="212" t="s">
        <v>3010</v>
      </c>
    </row>
    <row r="11" spans="1:41" s="89" customFormat="1" ht="15" customHeight="1" x14ac:dyDescent="0.25">
      <c r="A11" s="175"/>
      <c r="B11" s="175"/>
      <c r="C11" s="180" t="s">
        <v>1863</v>
      </c>
      <c r="D11" s="90" t="s">
        <v>121</v>
      </c>
      <c r="E11" s="109"/>
      <c r="F11" s="175" t="s">
        <v>759</v>
      </c>
      <c r="G11" s="175" t="s">
        <v>760</v>
      </c>
      <c r="H11" s="175" t="s">
        <v>1492</v>
      </c>
      <c r="I11" s="175" t="s">
        <v>1875</v>
      </c>
      <c r="J11" s="175" t="s">
        <v>1929</v>
      </c>
      <c r="K11" s="175"/>
      <c r="L11" s="175"/>
      <c r="M11" s="175" t="s">
        <v>1791</v>
      </c>
      <c r="N11" s="175"/>
      <c r="O11" s="175" t="s">
        <v>1928</v>
      </c>
      <c r="P11" s="175" t="s">
        <v>1574</v>
      </c>
      <c r="Q11" s="176" t="s">
        <v>1876</v>
      </c>
      <c r="R11" s="176"/>
      <c r="S11" s="175"/>
      <c r="T11" s="178" t="s">
        <v>1583</v>
      </c>
      <c r="U11" s="175" t="s">
        <v>1877</v>
      </c>
      <c r="V11" s="179">
        <v>41899</v>
      </c>
      <c r="W11" s="176" t="s">
        <v>2243</v>
      </c>
      <c r="X11" s="175" t="s">
        <v>1794</v>
      </c>
      <c r="Y11" s="266">
        <v>42355</v>
      </c>
      <c r="Z11" s="211">
        <v>1</v>
      </c>
      <c r="AA11" s="211">
        <v>1</v>
      </c>
      <c r="AB11" s="212">
        <v>1</v>
      </c>
      <c r="AC11" s="212">
        <v>1</v>
      </c>
      <c r="AD11" s="212">
        <v>1</v>
      </c>
      <c r="AE11" s="212">
        <v>1</v>
      </c>
      <c r="AF11" s="334">
        <f t="shared" si="0"/>
        <v>0.1</v>
      </c>
      <c r="AG11" s="212" t="s">
        <v>899</v>
      </c>
      <c r="AH11" s="212" t="s">
        <v>2769</v>
      </c>
      <c r="AI11" s="212" t="s">
        <v>2451</v>
      </c>
      <c r="AJ11" s="212" t="s">
        <v>2765</v>
      </c>
      <c r="AK11" s="212"/>
      <c r="AL11" s="212"/>
      <c r="AM11" s="212"/>
      <c r="AN11" s="212"/>
      <c r="AO11" s="212" t="s">
        <v>3010</v>
      </c>
    </row>
    <row r="12" spans="1:41" s="89" customFormat="1" ht="30" customHeight="1" x14ac:dyDescent="0.25">
      <c r="A12" s="175"/>
      <c r="B12" s="175"/>
      <c r="C12" s="180" t="s">
        <v>1867</v>
      </c>
      <c r="D12" s="90" t="s">
        <v>121</v>
      </c>
      <c r="E12" s="109"/>
      <c r="F12" s="175" t="s">
        <v>759</v>
      </c>
      <c r="G12" s="175" t="s">
        <v>760</v>
      </c>
      <c r="H12" s="175" t="s">
        <v>1492</v>
      </c>
      <c r="I12" s="175" t="s">
        <v>1879</v>
      </c>
      <c r="J12" s="175" t="s">
        <v>1930</v>
      </c>
      <c r="K12" s="175"/>
      <c r="L12" s="175"/>
      <c r="M12" s="175" t="s">
        <v>1791</v>
      </c>
      <c r="N12" s="175">
        <v>201304</v>
      </c>
      <c r="O12" s="175" t="s">
        <v>1574</v>
      </c>
      <c r="P12" s="175" t="s">
        <v>1574</v>
      </c>
      <c r="Q12" s="176" t="s">
        <v>1880</v>
      </c>
      <c r="R12" s="177">
        <v>41457</v>
      </c>
      <c r="S12" s="175"/>
      <c r="T12" s="178" t="s">
        <v>1583</v>
      </c>
      <c r="U12" s="175" t="s">
        <v>1881</v>
      </c>
      <c r="V12" s="179">
        <v>41899</v>
      </c>
      <c r="W12" s="176" t="s">
        <v>2243</v>
      </c>
      <c r="X12" s="175" t="s">
        <v>1794</v>
      </c>
      <c r="Y12" s="266">
        <v>42355</v>
      </c>
      <c r="Z12" s="211">
        <v>1</v>
      </c>
      <c r="AA12" s="211">
        <v>1</v>
      </c>
      <c r="AB12" s="212">
        <v>1</v>
      </c>
      <c r="AC12" s="212">
        <v>1</v>
      </c>
      <c r="AD12" s="212">
        <v>1</v>
      </c>
      <c r="AE12" s="212">
        <v>1</v>
      </c>
      <c r="AF12" s="334">
        <f t="shared" si="0"/>
        <v>0.1</v>
      </c>
      <c r="AG12" s="212" t="s">
        <v>599</v>
      </c>
      <c r="AH12" s="212" t="s">
        <v>599</v>
      </c>
      <c r="AI12" s="212" t="s">
        <v>2770</v>
      </c>
      <c r="AJ12" s="212" t="s">
        <v>2761</v>
      </c>
      <c r="AK12" s="212"/>
      <c r="AL12" s="212"/>
      <c r="AM12" s="212"/>
      <c r="AN12" s="212"/>
      <c r="AO12" s="212" t="s">
        <v>3010</v>
      </c>
    </row>
    <row r="13" spans="1:41" s="89" customFormat="1" ht="30" customHeight="1" x14ac:dyDescent="0.25">
      <c r="A13" s="175"/>
      <c r="B13" s="175"/>
      <c r="C13" s="180" t="s">
        <v>1878</v>
      </c>
      <c r="D13" s="90" t="s">
        <v>121</v>
      </c>
      <c r="E13" s="109"/>
      <c r="F13" s="175" t="s">
        <v>759</v>
      </c>
      <c r="G13" s="175" t="s">
        <v>760</v>
      </c>
      <c r="H13" s="175" t="s">
        <v>1492</v>
      </c>
      <c r="I13" s="175" t="s">
        <v>1889</v>
      </c>
      <c r="J13" s="175" t="s">
        <v>1935</v>
      </c>
      <c r="K13" s="175"/>
      <c r="L13" s="175"/>
      <c r="M13" s="175" t="s">
        <v>1791</v>
      </c>
      <c r="N13" s="175" t="s">
        <v>1943</v>
      </c>
      <c r="O13" s="175" t="s">
        <v>1934</v>
      </c>
      <c r="P13" s="175" t="s">
        <v>1574</v>
      </c>
      <c r="Q13" s="176" t="s">
        <v>1890</v>
      </c>
      <c r="R13" s="177">
        <v>41457</v>
      </c>
      <c r="S13" s="175"/>
      <c r="T13" s="178" t="s">
        <v>1583</v>
      </c>
      <c r="U13" s="175" t="s">
        <v>1891</v>
      </c>
      <c r="V13" s="179">
        <v>41899</v>
      </c>
      <c r="W13" s="176" t="s">
        <v>2243</v>
      </c>
      <c r="X13" s="175" t="s">
        <v>1794</v>
      </c>
      <c r="Y13" s="266">
        <v>42355</v>
      </c>
      <c r="Z13" s="211">
        <v>1</v>
      </c>
      <c r="AA13" s="211">
        <v>1</v>
      </c>
      <c r="AB13" s="212">
        <v>1</v>
      </c>
      <c r="AC13" s="212">
        <v>1</v>
      </c>
      <c r="AD13" s="212">
        <v>1</v>
      </c>
      <c r="AE13" s="212">
        <v>1</v>
      </c>
      <c r="AF13" s="334">
        <f t="shared" si="0"/>
        <v>0.1</v>
      </c>
      <c r="AG13" s="212" t="s">
        <v>599</v>
      </c>
      <c r="AH13" s="212" t="s">
        <v>599</v>
      </c>
      <c r="AI13" s="212" t="s">
        <v>2451</v>
      </c>
      <c r="AJ13" s="212" t="s">
        <v>2761</v>
      </c>
      <c r="AK13" s="212"/>
      <c r="AL13" s="212"/>
      <c r="AM13" s="212"/>
      <c r="AN13" s="212"/>
      <c r="AO13" s="212" t="s">
        <v>3010</v>
      </c>
    </row>
    <row r="14" spans="1:41" s="89" customFormat="1" ht="30" customHeight="1" x14ac:dyDescent="0.25">
      <c r="A14" s="175"/>
      <c r="B14" s="175"/>
      <c r="C14" s="180" t="s">
        <v>1802</v>
      </c>
      <c r="D14" s="90" t="s">
        <v>121</v>
      </c>
      <c r="E14" s="109"/>
      <c r="F14" s="175" t="s">
        <v>214</v>
      </c>
      <c r="G14" s="175" t="s">
        <v>219</v>
      </c>
      <c r="H14" s="175" t="s">
        <v>1485</v>
      </c>
      <c r="I14" s="175" t="s">
        <v>1800</v>
      </c>
      <c r="J14" s="175" t="s">
        <v>1898</v>
      </c>
      <c r="K14" s="99" t="s">
        <v>268</v>
      </c>
      <c r="L14" s="175"/>
      <c r="M14" s="175" t="s">
        <v>1791</v>
      </c>
      <c r="N14" s="175" t="s">
        <v>1939</v>
      </c>
      <c r="O14" s="175" t="s">
        <v>752</v>
      </c>
      <c r="P14" s="175" t="s">
        <v>1574</v>
      </c>
      <c r="Q14" s="176" t="s">
        <v>1797</v>
      </c>
      <c r="R14" s="176"/>
      <c r="S14" s="175"/>
      <c r="T14" s="178" t="s">
        <v>1583</v>
      </c>
      <c r="U14" s="175" t="s">
        <v>1801</v>
      </c>
      <c r="V14" s="179">
        <v>41899</v>
      </c>
      <c r="W14" s="176" t="s">
        <v>2243</v>
      </c>
      <c r="X14" s="175" t="s">
        <v>1794</v>
      </c>
      <c r="Y14" s="266">
        <v>42355</v>
      </c>
      <c r="Z14" s="211">
        <v>1</v>
      </c>
      <c r="AA14" s="211">
        <v>1</v>
      </c>
      <c r="AB14" s="212">
        <v>1</v>
      </c>
      <c r="AC14" s="212">
        <v>1</v>
      </c>
      <c r="AD14" s="212">
        <v>1</v>
      </c>
      <c r="AE14" s="212">
        <v>1</v>
      </c>
      <c r="AF14" s="334">
        <f t="shared" si="0"/>
        <v>0.1</v>
      </c>
      <c r="AG14" s="212" t="s">
        <v>2767</v>
      </c>
      <c r="AH14" s="212" t="s">
        <v>599</v>
      </c>
      <c r="AI14" s="212" t="s">
        <v>2451</v>
      </c>
      <c r="AJ14" s="212" t="s">
        <v>2766</v>
      </c>
      <c r="AK14" s="212"/>
      <c r="AL14" s="212"/>
      <c r="AM14" s="212"/>
      <c r="AN14" s="212"/>
      <c r="AO14" s="212" t="s">
        <v>3010</v>
      </c>
    </row>
    <row r="15" spans="1:41" s="89" customFormat="1" ht="30" customHeight="1" x14ac:dyDescent="0.25">
      <c r="A15" s="175"/>
      <c r="B15" s="175"/>
      <c r="C15" s="180" t="s">
        <v>1804</v>
      </c>
      <c r="D15" s="90" t="s">
        <v>121</v>
      </c>
      <c r="E15" s="109"/>
      <c r="F15" s="175" t="s">
        <v>718</v>
      </c>
      <c r="G15" s="99" t="s">
        <v>719</v>
      </c>
      <c r="H15" s="99" t="s">
        <v>1481</v>
      </c>
      <c r="I15" s="175" t="s">
        <v>1806</v>
      </c>
      <c r="J15" s="175" t="s">
        <v>1899</v>
      </c>
      <c r="K15" s="175"/>
      <c r="L15" s="175"/>
      <c r="M15" s="175" t="s">
        <v>1791</v>
      </c>
      <c r="N15" s="181">
        <v>41530</v>
      </c>
      <c r="O15" s="175" t="s">
        <v>619</v>
      </c>
      <c r="P15" s="175" t="s">
        <v>1574</v>
      </c>
      <c r="Q15" s="176" t="s">
        <v>1803</v>
      </c>
      <c r="R15" s="177">
        <v>41716</v>
      </c>
      <c r="S15" s="175"/>
      <c r="T15" s="178" t="s">
        <v>1583</v>
      </c>
      <c r="U15" s="175" t="s">
        <v>1807</v>
      </c>
      <c r="V15" s="179">
        <v>41899</v>
      </c>
      <c r="W15" s="176" t="s">
        <v>2243</v>
      </c>
      <c r="X15" s="175" t="s">
        <v>1794</v>
      </c>
      <c r="Y15" s="266">
        <v>42355</v>
      </c>
      <c r="Z15" s="211">
        <v>1</v>
      </c>
      <c r="AA15" s="211">
        <v>1</v>
      </c>
      <c r="AB15" s="212">
        <v>1</v>
      </c>
      <c r="AC15" s="212">
        <v>1</v>
      </c>
      <c r="AD15" s="212">
        <v>1</v>
      </c>
      <c r="AE15" s="212">
        <v>1</v>
      </c>
      <c r="AF15" s="334">
        <f t="shared" si="0"/>
        <v>0.1</v>
      </c>
      <c r="AG15" s="212" t="s">
        <v>599</v>
      </c>
      <c r="AH15" s="212" t="s">
        <v>599</v>
      </c>
      <c r="AI15" s="212" t="s">
        <v>2639</v>
      </c>
      <c r="AJ15" s="212" t="s">
        <v>2773</v>
      </c>
      <c r="AK15" s="212"/>
      <c r="AL15" s="212"/>
      <c r="AM15" s="212"/>
      <c r="AN15" s="212"/>
      <c r="AO15" s="212" t="s">
        <v>3010</v>
      </c>
    </row>
    <row r="16" spans="1:41" s="89" customFormat="1" ht="30" customHeight="1" x14ac:dyDescent="0.25">
      <c r="A16" s="175"/>
      <c r="B16" s="175"/>
      <c r="C16" s="180" t="s">
        <v>1805</v>
      </c>
      <c r="D16" s="90" t="s">
        <v>121</v>
      </c>
      <c r="E16" s="109"/>
      <c r="F16" s="175" t="s">
        <v>718</v>
      </c>
      <c r="G16" s="99" t="s">
        <v>719</v>
      </c>
      <c r="H16" s="99" t="s">
        <v>1481</v>
      </c>
      <c r="I16" s="175" t="s">
        <v>1809</v>
      </c>
      <c r="J16" s="175" t="s">
        <v>1901</v>
      </c>
      <c r="K16" s="175"/>
      <c r="L16" s="175"/>
      <c r="M16" s="175" t="s">
        <v>1791</v>
      </c>
      <c r="N16" s="175" t="s">
        <v>1938</v>
      </c>
      <c r="O16" s="175" t="s">
        <v>1900</v>
      </c>
      <c r="P16" s="175" t="s">
        <v>1574</v>
      </c>
      <c r="Q16" s="176" t="s">
        <v>1810</v>
      </c>
      <c r="R16" s="177">
        <v>41061</v>
      </c>
      <c r="S16" s="175"/>
      <c r="T16" s="178" t="s">
        <v>1583</v>
      </c>
      <c r="U16" s="175" t="s">
        <v>1811</v>
      </c>
      <c r="V16" s="179">
        <v>41899</v>
      </c>
      <c r="W16" s="176" t="s">
        <v>2243</v>
      </c>
      <c r="X16" s="175" t="s">
        <v>1794</v>
      </c>
      <c r="Y16" s="266">
        <v>42355</v>
      </c>
      <c r="Z16" s="211">
        <v>1</v>
      </c>
      <c r="AA16" s="211">
        <v>1</v>
      </c>
      <c r="AB16" s="212">
        <v>1</v>
      </c>
      <c r="AC16" s="212">
        <v>1</v>
      </c>
      <c r="AD16" s="212">
        <v>1</v>
      </c>
      <c r="AE16" s="212">
        <v>1</v>
      </c>
      <c r="AF16" s="334">
        <f t="shared" si="0"/>
        <v>0.1</v>
      </c>
      <c r="AG16" s="212" t="s">
        <v>599</v>
      </c>
      <c r="AH16" s="212" t="s">
        <v>599</v>
      </c>
      <c r="AI16" s="212" t="s">
        <v>2451</v>
      </c>
      <c r="AJ16" s="212" t="s">
        <v>2774</v>
      </c>
      <c r="AK16" s="212"/>
      <c r="AL16" s="212"/>
      <c r="AM16" s="212"/>
      <c r="AN16" s="212"/>
      <c r="AO16" s="212" t="s">
        <v>3010</v>
      </c>
    </row>
    <row r="17" spans="1:41" s="89" customFormat="1" ht="15" customHeight="1" x14ac:dyDescent="0.25">
      <c r="A17" s="175"/>
      <c r="B17" s="175"/>
      <c r="C17" s="180" t="s">
        <v>1808</v>
      </c>
      <c r="D17" s="90" t="s">
        <v>121</v>
      </c>
      <c r="E17" s="109"/>
      <c r="F17" s="175" t="s">
        <v>718</v>
      </c>
      <c r="G17" s="99" t="s">
        <v>719</v>
      </c>
      <c r="H17" s="99" t="s">
        <v>1481</v>
      </c>
      <c r="I17" s="175" t="s">
        <v>1813</v>
      </c>
      <c r="J17" s="175" t="s">
        <v>1903</v>
      </c>
      <c r="K17" s="175"/>
      <c r="L17" s="175"/>
      <c r="M17" s="175" t="s">
        <v>1791</v>
      </c>
      <c r="N17" s="186" t="s">
        <v>1937</v>
      </c>
      <c r="O17" s="175" t="s">
        <v>1902</v>
      </c>
      <c r="P17" s="175" t="s">
        <v>1574</v>
      </c>
      <c r="Q17" s="176" t="s">
        <v>1814</v>
      </c>
      <c r="R17" s="177">
        <v>40812</v>
      </c>
      <c r="S17" s="175"/>
      <c r="T17" s="178" t="s">
        <v>1583</v>
      </c>
      <c r="U17" s="175" t="s">
        <v>1815</v>
      </c>
      <c r="V17" s="179">
        <v>41899</v>
      </c>
      <c r="W17" s="176" t="s">
        <v>2243</v>
      </c>
      <c r="X17" s="175" t="s">
        <v>1794</v>
      </c>
      <c r="Y17" s="266">
        <v>42355</v>
      </c>
      <c r="Z17" s="211">
        <v>1</v>
      </c>
      <c r="AA17" s="211">
        <v>1</v>
      </c>
      <c r="AB17" s="212">
        <v>1</v>
      </c>
      <c r="AC17" s="212">
        <v>1</v>
      </c>
      <c r="AD17" s="212">
        <v>1</v>
      </c>
      <c r="AE17" s="212">
        <v>1</v>
      </c>
      <c r="AF17" s="334">
        <f t="shared" si="0"/>
        <v>0.1</v>
      </c>
      <c r="AG17" s="212" t="s">
        <v>599</v>
      </c>
      <c r="AH17" s="212" t="s">
        <v>599</v>
      </c>
      <c r="AI17" s="212" t="s">
        <v>2451</v>
      </c>
      <c r="AJ17" s="212" t="s">
        <v>2775</v>
      </c>
      <c r="AK17" s="212"/>
      <c r="AL17" s="212"/>
      <c r="AM17" s="212"/>
      <c r="AN17" s="212"/>
      <c r="AO17" s="212" t="s">
        <v>3010</v>
      </c>
    </row>
    <row r="18" spans="1:41" s="89" customFormat="1" ht="15" customHeight="1" x14ac:dyDescent="0.25">
      <c r="A18" s="175"/>
      <c r="B18" s="175"/>
      <c r="C18" s="180" t="s">
        <v>1812</v>
      </c>
      <c r="D18" s="90" t="s">
        <v>121</v>
      </c>
      <c r="E18" s="109"/>
      <c r="F18" s="175" t="s">
        <v>718</v>
      </c>
      <c r="G18" s="99" t="s">
        <v>719</v>
      </c>
      <c r="H18" s="99" t="s">
        <v>1481</v>
      </c>
      <c r="I18" s="175" t="s">
        <v>1817</v>
      </c>
      <c r="J18" s="175" t="s">
        <v>1905</v>
      </c>
      <c r="K18" s="175"/>
      <c r="L18" s="175"/>
      <c r="M18" s="175" t="s">
        <v>1791</v>
      </c>
      <c r="N18" s="175" t="s">
        <v>916</v>
      </c>
      <c r="O18" s="175" t="s">
        <v>1904</v>
      </c>
      <c r="P18" s="175" t="s">
        <v>1574</v>
      </c>
      <c r="Q18" s="176" t="s">
        <v>1818</v>
      </c>
      <c r="R18" s="177">
        <v>41486</v>
      </c>
      <c r="S18" s="175"/>
      <c r="T18" s="178" t="s">
        <v>1583</v>
      </c>
      <c r="U18" s="175" t="s">
        <v>1819</v>
      </c>
      <c r="V18" s="179">
        <v>41899</v>
      </c>
      <c r="W18" s="176" t="s">
        <v>2243</v>
      </c>
      <c r="X18" s="175" t="s">
        <v>1794</v>
      </c>
      <c r="Y18" s="266">
        <v>42355</v>
      </c>
      <c r="Z18" s="211">
        <v>1</v>
      </c>
      <c r="AA18" s="211">
        <v>1</v>
      </c>
      <c r="AB18" s="212">
        <v>1</v>
      </c>
      <c r="AC18" s="212">
        <v>1</v>
      </c>
      <c r="AD18" s="212">
        <v>1</v>
      </c>
      <c r="AE18" s="212">
        <v>1</v>
      </c>
      <c r="AF18" s="334">
        <f t="shared" si="0"/>
        <v>0.1</v>
      </c>
      <c r="AG18" s="212" t="s">
        <v>599</v>
      </c>
      <c r="AH18" s="212" t="s">
        <v>599</v>
      </c>
      <c r="AI18" s="212" t="s">
        <v>2451</v>
      </c>
      <c r="AJ18" s="212" t="s">
        <v>2757</v>
      </c>
      <c r="AK18" s="212"/>
      <c r="AL18" s="212"/>
      <c r="AM18" s="212"/>
      <c r="AN18" s="212"/>
      <c r="AO18" s="212" t="s">
        <v>3010</v>
      </c>
    </row>
    <row r="19" spans="1:41" s="89" customFormat="1" ht="15" customHeight="1" x14ac:dyDescent="0.25">
      <c r="A19" s="175"/>
      <c r="B19" s="175"/>
      <c r="C19" s="180" t="s">
        <v>1816</v>
      </c>
      <c r="D19" s="90" t="s">
        <v>121</v>
      </c>
      <c r="E19" s="109"/>
      <c r="F19" s="175" t="s">
        <v>718</v>
      </c>
      <c r="G19" s="99" t="s">
        <v>719</v>
      </c>
      <c r="H19" s="99" t="s">
        <v>1481</v>
      </c>
      <c r="I19" s="175" t="s">
        <v>1821</v>
      </c>
      <c r="J19" s="175" t="s">
        <v>1907</v>
      </c>
      <c r="K19" s="175"/>
      <c r="L19" s="175"/>
      <c r="M19" s="175" t="s">
        <v>1791</v>
      </c>
      <c r="N19" s="181">
        <v>40792</v>
      </c>
      <c r="O19" s="175" t="s">
        <v>1906</v>
      </c>
      <c r="P19" s="175" t="s">
        <v>1574</v>
      </c>
      <c r="Q19" s="176" t="s">
        <v>1822</v>
      </c>
      <c r="R19" s="177">
        <v>41716</v>
      </c>
      <c r="S19" s="175"/>
      <c r="T19" s="178" t="s">
        <v>1583</v>
      </c>
      <c r="U19" s="175" t="s">
        <v>1823</v>
      </c>
      <c r="V19" s="179">
        <v>41899</v>
      </c>
      <c r="W19" s="176" t="s">
        <v>2243</v>
      </c>
      <c r="X19" s="175" t="s">
        <v>1794</v>
      </c>
      <c r="Y19" s="266">
        <v>42355</v>
      </c>
      <c r="Z19" s="211">
        <v>1</v>
      </c>
      <c r="AA19" s="211">
        <v>1</v>
      </c>
      <c r="AB19" s="212">
        <v>1</v>
      </c>
      <c r="AC19" s="212">
        <v>1</v>
      </c>
      <c r="AD19" s="212">
        <v>1</v>
      </c>
      <c r="AE19" s="212">
        <v>1</v>
      </c>
      <c r="AF19" s="334">
        <f t="shared" si="0"/>
        <v>0.1</v>
      </c>
      <c r="AG19" s="212" t="s">
        <v>599</v>
      </c>
      <c r="AH19" s="212" t="s">
        <v>599</v>
      </c>
      <c r="AI19" s="212" t="s">
        <v>2451</v>
      </c>
      <c r="AJ19" s="212" t="s">
        <v>2757</v>
      </c>
      <c r="AK19" s="212"/>
      <c r="AL19" s="212"/>
      <c r="AM19" s="212"/>
      <c r="AN19" s="212"/>
      <c r="AO19" s="212" t="s">
        <v>3010</v>
      </c>
    </row>
    <row r="20" spans="1:41" s="89" customFormat="1" ht="15" customHeight="1" x14ac:dyDescent="0.25">
      <c r="A20" s="175"/>
      <c r="B20" s="175"/>
      <c r="C20" s="180" t="s">
        <v>1820</v>
      </c>
      <c r="D20" s="90" t="s">
        <v>121</v>
      </c>
      <c r="E20" s="109"/>
      <c r="F20" s="175" t="s">
        <v>718</v>
      </c>
      <c r="G20" s="99" t="s">
        <v>719</v>
      </c>
      <c r="H20" s="99" t="s">
        <v>1481</v>
      </c>
      <c r="I20" s="175" t="s">
        <v>1825</v>
      </c>
      <c r="J20" s="175" t="s">
        <v>1909</v>
      </c>
      <c r="K20" s="175"/>
      <c r="L20" s="175"/>
      <c r="M20" s="175" t="s">
        <v>1791</v>
      </c>
      <c r="N20" s="175"/>
      <c r="O20" s="175" t="s">
        <v>1908</v>
      </c>
      <c r="P20" s="175" t="s">
        <v>1574</v>
      </c>
      <c r="Q20" s="176" t="s">
        <v>1826</v>
      </c>
      <c r="R20" s="177">
        <v>41436</v>
      </c>
      <c r="S20" s="175"/>
      <c r="T20" s="178" t="s">
        <v>1583</v>
      </c>
      <c r="U20" s="175" t="s">
        <v>1827</v>
      </c>
      <c r="V20" s="179">
        <v>41899</v>
      </c>
      <c r="W20" s="176" t="s">
        <v>2243</v>
      </c>
      <c r="X20" s="175" t="s">
        <v>1794</v>
      </c>
      <c r="Y20" s="266">
        <v>42355</v>
      </c>
      <c r="Z20" s="211">
        <v>1</v>
      </c>
      <c r="AA20" s="211">
        <v>1</v>
      </c>
      <c r="AB20" s="212">
        <v>1</v>
      </c>
      <c r="AC20" s="212">
        <v>1</v>
      </c>
      <c r="AD20" s="212">
        <v>1</v>
      </c>
      <c r="AE20" s="212">
        <v>1</v>
      </c>
      <c r="AF20" s="334">
        <f t="shared" si="0"/>
        <v>0.1</v>
      </c>
      <c r="AG20" s="212" t="s">
        <v>599</v>
      </c>
      <c r="AH20" s="212" t="s">
        <v>599</v>
      </c>
      <c r="AI20" s="212" t="s">
        <v>2477</v>
      </c>
      <c r="AJ20" s="212" t="s">
        <v>2776</v>
      </c>
      <c r="AK20" s="212"/>
      <c r="AL20" s="212"/>
      <c r="AM20" s="212"/>
      <c r="AN20" s="212"/>
      <c r="AO20" s="212" t="s">
        <v>3010</v>
      </c>
    </row>
    <row r="21" spans="1:41" s="89" customFormat="1" ht="15" customHeight="1" x14ac:dyDescent="0.25">
      <c r="A21" s="175"/>
      <c r="B21" s="175"/>
      <c r="C21" s="180" t="s">
        <v>1842</v>
      </c>
      <c r="D21" s="90" t="s">
        <v>1519</v>
      </c>
      <c r="E21" s="109" t="s">
        <v>2304</v>
      </c>
      <c r="F21" s="175" t="s">
        <v>208</v>
      </c>
      <c r="G21" s="175" t="s">
        <v>723</v>
      </c>
      <c r="H21" s="175" t="s">
        <v>1488</v>
      </c>
      <c r="I21" s="175" t="s">
        <v>1849</v>
      </c>
      <c r="J21" s="175" t="s">
        <v>1919</v>
      </c>
      <c r="K21" s="175"/>
      <c r="L21" s="175"/>
      <c r="M21" s="175" t="s">
        <v>1791</v>
      </c>
      <c r="N21" s="175" t="s">
        <v>1940</v>
      </c>
      <c r="O21" s="175" t="s">
        <v>1918</v>
      </c>
      <c r="P21" s="175" t="s">
        <v>1574</v>
      </c>
      <c r="Q21" s="176" t="s">
        <v>1850</v>
      </c>
      <c r="R21" s="177">
        <v>41822</v>
      </c>
      <c r="S21" s="175"/>
      <c r="T21" s="178" t="s">
        <v>1583</v>
      </c>
      <c r="U21" s="175" t="s">
        <v>1851</v>
      </c>
      <c r="V21" s="179">
        <v>41899</v>
      </c>
      <c r="W21" s="176" t="s">
        <v>2243</v>
      </c>
      <c r="X21" s="175" t="s">
        <v>1794</v>
      </c>
      <c r="Y21" s="266">
        <v>42355</v>
      </c>
      <c r="Z21" s="211">
        <v>1</v>
      </c>
      <c r="AA21" s="211">
        <v>1</v>
      </c>
      <c r="AB21" s="212">
        <v>1</v>
      </c>
      <c r="AC21" s="212">
        <v>1</v>
      </c>
      <c r="AD21" s="212">
        <v>1</v>
      </c>
      <c r="AE21" s="212">
        <v>1</v>
      </c>
      <c r="AF21" s="334">
        <f t="shared" si="0"/>
        <v>0.1</v>
      </c>
      <c r="AG21" s="212" t="s">
        <v>599</v>
      </c>
      <c r="AH21" s="212" t="s">
        <v>599</v>
      </c>
      <c r="AI21" s="212" t="s">
        <v>2451</v>
      </c>
      <c r="AJ21" s="212" t="s">
        <v>2757</v>
      </c>
      <c r="AK21" s="212"/>
      <c r="AL21" s="212"/>
      <c r="AM21" s="212"/>
      <c r="AN21" s="212"/>
      <c r="AO21" s="212" t="s">
        <v>3010</v>
      </c>
    </row>
    <row r="22" spans="1:41" s="89" customFormat="1" ht="15" customHeight="1" x14ac:dyDescent="0.25">
      <c r="A22" s="175"/>
      <c r="B22" s="175"/>
      <c r="C22" s="180" t="s">
        <v>1882</v>
      </c>
      <c r="D22" s="90" t="s">
        <v>121</v>
      </c>
      <c r="E22" s="109" t="s">
        <v>2340</v>
      </c>
      <c r="F22" s="175" t="s">
        <v>208</v>
      </c>
      <c r="G22" s="175" t="s">
        <v>211</v>
      </c>
      <c r="H22" s="175" t="s">
        <v>1489</v>
      </c>
      <c r="I22" s="175" t="s">
        <v>1892</v>
      </c>
      <c r="J22" s="175" t="s">
        <v>1936</v>
      </c>
      <c r="K22" s="175"/>
      <c r="L22" s="175"/>
      <c r="M22" s="175" t="s">
        <v>1791</v>
      </c>
      <c r="N22" s="175" t="s">
        <v>1944</v>
      </c>
      <c r="O22" s="175" t="s">
        <v>619</v>
      </c>
      <c r="P22" s="175" t="s">
        <v>1574</v>
      </c>
      <c r="Q22" s="176" t="s">
        <v>1893</v>
      </c>
      <c r="R22" s="177">
        <v>41656</v>
      </c>
      <c r="S22" s="175"/>
      <c r="T22" s="178" t="s">
        <v>1583</v>
      </c>
      <c r="U22" s="175" t="s">
        <v>1894</v>
      </c>
      <c r="V22" s="179">
        <v>41899</v>
      </c>
      <c r="W22" s="176" t="s">
        <v>2243</v>
      </c>
      <c r="X22" s="175" t="s">
        <v>1794</v>
      </c>
      <c r="Y22" s="266">
        <v>42355</v>
      </c>
      <c r="Z22" s="211">
        <v>1</v>
      </c>
      <c r="AA22" s="211">
        <v>1</v>
      </c>
      <c r="AB22" s="212">
        <v>1</v>
      </c>
      <c r="AC22" s="212">
        <v>1</v>
      </c>
      <c r="AD22" s="212">
        <v>1</v>
      </c>
      <c r="AE22" s="212">
        <v>1</v>
      </c>
      <c r="AF22" s="334">
        <f t="shared" si="0"/>
        <v>0.1</v>
      </c>
      <c r="AG22" s="212" t="s">
        <v>599</v>
      </c>
      <c r="AH22" s="212" t="s">
        <v>599</v>
      </c>
      <c r="AI22" s="212" t="s">
        <v>899</v>
      </c>
      <c r="AJ22" s="212" t="s">
        <v>2762</v>
      </c>
      <c r="AK22" s="212"/>
      <c r="AL22" s="212"/>
      <c r="AM22" s="212"/>
      <c r="AN22" s="212"/>
      <c r="AO22" s="212" t="s">
        <v>3010</v>
      </c>
    </row>
    <row r="23" spans="1:41" s="89" customFormat="1" ht="15" customHeight="1" x14ac:dyDescent="0.25">
      <c r="A23" s="175"/>
      <c r="B23" s="175"/>
      <c r="C23" s="180" t="s">
        <v>1859</v>
      </c>
      <c r="D23" s="90" t="s">
        <v>121</v>
      </c>
      <c r="E23" s="109"/>
      <c r="F23" s="175" t="s">
        <v>759</v>
      </c>
      <c r="G23" s="175" t="s">
        <v>760</v>
      </c>
      <c r="H23" s="175" t="s">
        <v>1492</v>
      </c>
      <c r="I23" s="175" t="s">
        <v>1871</v>
      </c>
      <c r="J23" s="175" t="s">
        <v>1927</v>
      </c>
      <c r="K23" s="175"/>
      <c r="L23" s="175"/>
      <c r="M23" s="175" t="s">
        <v>1791</v>
      </c>
      <c r="N23" s="175">
        <v>2011</v>
      </c>
      <c r="O23" s="175" t="s">
        <v>1928</v>
      </c>
      <c r="P23" s="175" t="s">
        <v>1574</v>
      </c>
      <c r="Q23" s="176" t="s">
        <v>1872</v>
      </c>
      <c r="R23" s="176"/>
      <c r="S23" s="175"/>
      <c r="T23" s="178" t="s">
        <v>1583</v>
      </c>
      <c r="U23" s="175" t="s">
        <v>1873</v>
      </c>
      <c r="V23" s="179">
        <v>41899</v>
      </c>
      <c r="W23" s="176" t="s">
        <v>2243</v>
      </c>
      <c r="X23" s="175" t="s">
        <v>1794</v>
      </c>
      <c r="Y23" s="266">
        <v>42355</v>
      </c>
      <c r="Z23" s="211">
        <v>1</v>
      </c>
      <c r="AA23" s="211">
        <v>1</v>
      </c>
      <c r="AB23" s="212">
        <v>1</v>
      </c>
      <c r="AC23" s="212">
        <v>3</v>
      </c>
      <c r="AD23" s="212">
        <v>1</v>
      </c>
      <c r="AE23" s="212">
        <v>1</v>
      </c>
      <c r="AF23" s="347">
        <v>0.1</v>
      </c>
      <c r="AG23" s="212" t="s">
        <v>899</v>
      </c>
      <c r="AH23" s="212" t="s">
        <v>599</v>
      </c>
      <c r="AI23" s="212" t="s">
        <v>899</v>
      </c>
      <c r="AJ23" s="212" t="s">
        <v>2768</v>
      </c>
      <c r="AK23" s="212" t="s">
        <v>3005</v>
      </c>
      <c r="AL23" s="212"/>
      <c r="AM23" s="212"/>
      <c r="AN23" s="212"/>
      <c r="AO23" s="212" t="s">
        <v>3010</v>
      </c>
    </row>
    <row r="24" spans="1:41" s="89" customFormat="1" ht="15" customHeight="1" x14ac:dyDescent="0.25">
      <c r="A24" s="175"/>
      <c r="B24" s="175"/>
      <c r="C24" s="180" t="s">
        <v>1870</v>
      </c>
      <c r="D24" s="90" t="s">
        <v>121</v>
      </c>
      <c r="E24" s="109"/>
      <c r="F24" s="175" t="s">
        <v>759</v>
      </c>
      <c r="G24" s="175" t="s">
        <v>760</v>
      </c>
      <c r="H24" s="175" t="s">
        <v>1492</v>
      </c>
      <c r="I24" s="175" t="s">
        <v>1883</v>
      </c>
      <c r="J24" s="175" t="s">
        <v>1931</v>
      </c>
      <c r="K24" s="175"/>
      <c r="L24" s="175"/>
      <c r="M24" s="175" t="s">
        <v>1791</v>
      </c>
      <c r="N24" s="181">
        <v>40723</v>
      </c>
      <c r="O24" s="175" t="s">
        <v>1932</v>
      </c>
      <c r="P24" s="175" t="s">
        <v>1574</v>
      </c>
      <c r="Q24" s="176" t="s">
        <v>1884</v>
      </c>
      <c r="R24" s="176"/>
      <c r="S24" s="175"/>
      <c r="T24" s="178" t="s">
        <v>1583</v>
      </c>
      <c r="U24" s="175" t="s">
        <v>1885</v>
      </c>
      <c r="V24" s="179">
        <v>41899</v>
      </c>
      <c r="W24" s="176" t="s">
        <v>2243</v>
      </c>
      <c r="X24" s="175" t="s">
        <v>1794</v>
      </c>
      <c r="Y24" s="266">
        <v>42355</v>
      </c>
      <c r="Z24" s="211">
        <v>1</v>
      </c>
      <c r="AA24" s="211">
        <v>1</v>
      </c>
      <c r="AB24" s="212">
        <v>1</v>
      </c>
      <c r="AC24" s="212">
        <v>3</v>
      </c>
      <c r="AD24" s="212">
        <v>1</v>
      </c>
      <c r="AE24" s="212">
        <v>1</v>
      </c>
      <c r="AF24" s="347">
        <v>0.1</v>
      </c>
      <c r="AG24" s="212" t="s">
        <v>899</v>
      </c>
      <c r="AH24" s="212" t="s">
        <v>2771</v>
      </c>
      <c r="AI24" s="212" t="s">
        <v>899</v>
      </c>
      <c r="AJ24" s="212" t="s">
        <v>2772</v>
      </c>
      <c r="AK24" s="212" t="s">
        <v>3005</v>
      </c>
      <c r="AL24" s="212"/>
      <c r="AM24" s="212"/>
      <c r="AN24" s="212"/>
      <c r="AO24" s="212" t="s">
        <v>3010</v>
      </c>
    </row>
    <row r="25" spans="1:41" s="89" customFormat="1" ht="30" customHeight="1" x14ac:dyDescent="0.25">
      <c r="A25" s="175"/>
      <c r="B25" s="175"/>
      <c r="C25" s="180" t="s">
        <v>1874</v>
      </c>
      <c r="D25" s="90" t="s">
        <v>121</v>
      </c>
      <c r="E25" s="109"/>
      <c r="F25" s="175" t="s">
        <v>759</v>
      </c>
      <c r="G25" s="175" t="s">
        <v>760</v>
      </c>
      <c r="H25" s="175" t="s">
        <v>1492</v>
      </c>
      <c r="I25" s="175" t="s">
        <v>1886</v>
      </c>
      <c r="J25" s="175" t="s">
        <v>1933</v>
      </c>
      <c r="K25" s="175"/>
      <c r="L25" s="175"/>
      <c r="M25" s="175" t="s">
        <v>1791</v>
      </c>
      <c r="N25" s="181">
        <v>40723</v>
      </c>
      <c r="O25" s="175" t="s">
        <v>1932</v>
      </c>
      <c r="P25" s="175" t="s">
        <v>1574</v>
      </c>
      <c r="Q25" s="176" t="s">
        <v>1887</v>
      </c>
      <c r="R25" s="176"/>
      <c r="S25" s="175"/>
      <c r="T25" s="178" t="s">
        <v>1583</v>
      </c>
      <c r="U25" s="175" t="s">
        <v>1888</v>
      </c>
      <c r="V25" s="179">
        <v>41899</v>
      </c>
      <c r="W25" s="176" t="s">
        <v>2243</v>
      </c>
      <c r="X25" s="175" t="s">
        <v>1794</v>
      </c>
      <c r="Y25" s="266">
        <v>42355</v>
      </c>
      <c r="Z25" s="211">
        <v>1</v>
      </c>
      <c r="AA25" s="211">
        <v>1</v>
      </c>
      <c r="AB25" s="212">
        <v>1</v>
      </c>
      <c r="AC25" s="212">
        <v>3</v>
      </c>
      <c r="AD25" s="212">
        <v>1</v>
      </c>
      <c r="AE25" s="212">
        <v>1</v>
      </c>
      <c r="AF25" s="347">
        <v>0.1</v>
      </c>
      <c r="AG25" s="212" t="s">
        <v>899</v>
      </c>
      <c r="AH25" s="212" t="s">
        <v>2771</v>
      </c>
      <c r="AI25" s="212" t="s">
        <v>899</v>
      </c>
      <c r="AJ25" s="212" t="s">
        <v>2772</v>
      </c>
      <c r="AK25" s="212" t="s">
        <v>3005</v>
      </c>
      <c r="AL25" s="212"/>
      <c r="AM25" s="212"/>
      <c r="AN25" s="212"/>
      <c r="AO25" s="212" t="s">
        <v>3010</v>
      </c>
    </row>
    <row r="26" spans="1:41" s="89" customFormat="1" ht="30" customHeight="1" x14ac:dyDescent="0.25">
      <c r="A26" s="175"/>
      <c r="B26" s="175"/>
      <c r="C26" s="180" t="s">
        <v>1839</v>
      </c>
      <c r="D26" s="90" t="s">
        <v>121</v>
      </c>
      <c r="E26" s="109"/>
      <c r="F26" s="175" t="s">
        <v>718</v>
      </c>
      <c r="G26" s="99" t="s">
        <v>719</v>
      </c>
      <c r="H26" s="99" t="s">
        <v>1481</v>
      </c>
      <c r="I26" s="175" t="s">
        <v>1843</v>
      </c>
      <c r="J26" s="175" t="s">
        <v>1916</v>
      </c>
      <c r="K26" s="175"/>
      <c r="L26" s="175"/>
      <c r="M26" s="175" t="s">
        <v>1791</v>
      </c>
      <c r="N26" s="175"/>
      <c r="O26" s="175" t="s">
        <v>1904</v>
      </c>
      <c r="P26" s="175" t="s">
        <v>1574</v>
      </c>
      <c r="Q26" s="176" t="s">
        <v>1844</v>
      </c>
      <c r="R26" s="176"/>
      <c r="S26" s="175"/>
      <c r="T26" s="178" t="s">
        <v>1583</v>
      </c>
      <c r="U26" s="175" t="s">
        <v>1845</v>
      </c>
      <c r="V26" s="179">
        <v>41899</v>
      </c>
      <c r="W26" s="176" t="s">
        <v>2243</v>
      </c>
      <c r="X26" s="175" t="s">
        <v>1794</v>
      </c>
      <c r="Y26" s="266">
        <v>42355</v>
      </c>
      <c r="Z26" s="211">
        <v>1</v>
      </c>
      <c r="AA26" s="211">
        <v>1</v>
      </c>
      <c r="AB26" s="212">
        <v>1</v>
      </c>
      <c r="AC26" s="212">
        <v>5</v>
      </c>
      <c r="AD26" s="212">
        <v>1</v>
      </c>
      <c r="AE26" s="212">
        <v>1</v>
      </c>
      <c r="AF26" s="335">
        <f t="shared" si="0"/>
        <v>0.5</v>
      </c>
      <c r="AG26" s="212" t="s">
        <v>599</v>
      </c>
      <c r="AH26" s="212" t="s">
        <v>599</v>
      </c>
      <c r="AI26" s="212" t="s">
        <v>899</v>
      </c>
      <c r="AJ26" s="212" t="s">
        <v>899</v>
      </c>
      <c r="AK26" s="358" t="s">
        <v>3040</v>
      </c>
      <c r="AL26" s="358" t="s">
        <v>3041</v>
      </c>
      <c r="AM26" s="212"/>
      <c r="AN26" s="212"/>
      <c r="AO26" s="212" t="s">
        <v>3011</v>
      </c>
    </row>
    <row r="27" spans="1:41" s="89" customFormat="1" ht="30" customHeight="1" x14ac:dyDescent="0.25">
      <c r="A27" s="175"/>
      <c r="B27" s="175"/>
      <c r="C27" s="180" t="s">
        <v>1847</v>
      </c>
      <c r="D27" s="90" t="s">
        <v>1504</v>
      </c>
      <c r="E27" s="109" t="s">
        <v>2342</v>
      </c>
      <c r="F27" s="175" t="s">
        <v>759</v>
      </c>
      <c r="G27" s="175" t="s">
        <v>758</v>
      </c>
      <c r="H27" s="175" t="s">
        <v>1491</v>
      </c>
      <c r="I27" s="180" t="s">
        <v>1856</v>
      </c>
      <c r="J27" s="175" t="s">
        <v>1921</v>
      </c>
      <c r="K27" s="175"/>
      <c r="L27" s="175"/>
      <c r="M27" s="175" t="s">
        <v>1791</v>
      </c>
      <c r="N27" s="175" t="s">
        <v>1942</v>
      </c>
      <c r="O27" s="175" t="s">
        <v>824</v>
      </c>
      <c r="P27" s="175" t="s">
        <v>1574</v>
      </c>
      <c r="Q27" s="176" t="s">
        <v>1857</v>
      </c>
      <c r="R27" s="177">
        <v>38341</v>
      </c>
      <c r="S27" s="175"/>
      <c r="T27" s="178" t="s">
        <v>1583</v>
      </c>
      <c r="U27" s="175" t="s">
        <v>1858</v>
      </c>
      <c r="V27" s="179">
        <v>41899</v>
      </c>
      <c r="W27" s="176" t="s">
        <v>2243</v>
      </c>
      <c r="X27" s="175" t="s">
        <v>1794</v>
      </c>
      <c r="Y27" s="69"/>
      <c r="Z27" s="211"/>
      <c r="AA27" s="211"/>
      <c r="AB27" s="212"/>
      <c r="AC27" s="212"/>
      <c r="AD27" s="212"/>
      <c r="AE27" s="212"/>
      <c r="AF27" s="212" t="s">
        <v>599</v>
      </c>
      <c r="AG27" s="212"/>
      <c r="AH27" s="212"/>
      <c r="AI27" s="212"/>
      <c r="AJ27" s="212"/>
      <c r="AK27" s="212"/>
      <c r="AL27" s="212"/>
      <c r="AM27" s="212"/>
      <c r="AN27" s="212"/>
      <c r="AO27" s="212" t="s">
        <v>599</v>
      </c>
    </row>
    <row r="28" spans="1:41" s="89" customFormat="1" ht="30" customHeight="1" x14ac:dyDescent="0.25">
      <c r="A28" s="175"/>
      <c r="B28" s="175"/>
      <c r="C28" s="180" t="s">
        <v>1848</v>
      </c>
      <c r="D28" s="90" t="s">
        <v>1504</v>
      </c>
      <c r="E28" s="109"/>
      <c r="F28" s="175" t="s">
        <v>759</v>
      </c>
      <c r="G28" s="175" t="s">
        <v>760</v>
      </c>
      <c r="H28" s="175" t="s">
        <v>1492</v>
      </c>
      <c r="I28" s="180" t="s">
        <v>1860</v>
      </c>
      <c r="J28" s="175" t="s">
        <v>1922</v>
      </c>
      <c r="K28" s="175"/>
      <c r="L28" s="175"/>
      <c r="M28" s="175" t="s">
        <v>1791</v>
      </c>
      <c r="N28" s="181">
        <v>41365</v>
      </c>
      <c r="O28" s="175" t="s">
        <v>651</v>
      </c>
      <c r="P28" s="175" t="s">
        <v>1574</v>
      </c>
      <c r="Q28" s="176" t="s">
        <v>1861</v>
      </c>
      <c r="R28" s="177">
        <v>41457</v>
      </c>
      <c r="S28" s="175"/>
      <c r="T28" s="178" t="s">
        <v>1583</v>
      </c>
      <c r="U28" s="175" t="s">
        <v>1862</v>
      </c>
      <c r="V28" s="179">
        <v>41899</v>
      </c>
      <c r="W28" s="176" t="s">
        <v>2243</v>
      </c>
      <c r="X28" s="175" t="s">
        <v>1794</v>
      </c>
      <c r="Y28" s="69"/>
      <c r="Z28" s="211"/>
      <c r="AA28" s="211"/>
      <c r="AB28" s="212"/>
      <c r="AC28" s="212"/>
      <c r="AD28" s="212"/>
      <c r="AE28" s="212"/>
      <c r="AF28" s="212" t="s">
        <v>599</v>
      </c>
      <c r="AG28" s="212"/>
      <c r="AH28" s="212"/>
      <c r="AI28" s="212"/>
      <c r="AJ28" s="212"/>
      <c r="AK28" s="212"/>
      <c r="AL28" s="212"/>
      <c r="AM28" s="212"/>
      <c r="AN28" s="212"/>
      <c r="AO28" s="212" t="s">
        <v>599</v>
      </c>
    </row>
    <row r="29" spans="1:41" s="89" customFormat="1" ht="30" customHeight="1" x14ac:dyDescent="0.25">
      <c r="A29" s="175"/>
      <c r="B29" s="175"/>
      <c r="C29" s="180" t="s">
        <v>1852</v>
      </c>
      <c r="D29" s="90" t="s">
        <v>1504</v>
      </c>
      <c r="E29" s="109"/>
      <c r="F29" s="175" t="s">
        <v>208</v>
      </c>
      <c r="G29" s="175" t="s">
        <v>211</v>
      </c>
      <c r="H29" s="175" t="s">
        <v>1489</v>
      </c>
      <c r="I29" s="175" t="s">
        <v>1864</v>
      </c>
      <c r="J29" s="175" t="s">
        <v>1923</v>
      </c>
      <c r="K29" s="175"/>
      <c r="L29" s="175"/>
      <c r="M29" s="175" t="s">
        <v>1791</v>
      </c>
      <c r="N29" s="181">
        <v>41334</v>
      </c>
      <c r="O29" s="175" t="s">
        <v>1924</v>
      </c>
      <c r="P29" s="175" t="s">
        <v>1574</v>
      </c>
      <c r="Q29" s="176" t="s">
        <v>1865</v>
      </c>
      <c r="R29" s="177">
        <v>41457</v>
      </c>
      <c r="S29" s="175"/>
      <c r="T29" s="178" t="s">
        <v>1583</v>
      </c>
      <c r="U29" s="175" t="s">
        <v>1866</v>
      </c>
      <c r="V29" s="179">
        <v>41899</v>
      </c>
      <c r="W29" s="176" t="s">
        <v>2243</v>
      </c>
      <c r="X29" s="175" t="s">
        <v>1794</v>
      </c>
      <c r="Y29" s="101"/>
      <c r="Z29" s="210"/>
      <c r="AA29" s="210"/>
      <c r="AB29" s="212"/>
      <c r="AC29" s="212"/>
      <c r="AD29" s="212"/>
      <c r="AE29" s="212"/>
      <c r="AF29" s="212" t="s">
        <v>599</v>
      </c>
      <c r="AG29" s="212"/>
      <c r="AH29" s="212"/>
      <c r="AI29" s="212"/>
      <c r="AJ29" s="212"/>
      <c r="AK29" s="212"/>
      <c r="AL29" s="212"/>
      <c r="AM29" s="212"/>
      <c r="AN29" s="212"/>
      <c r="AO29" s="212" t="s">
        <v>599</v>
      </c>
    </row>
    <row r="30" spans="1:41" s="89" customFormat="1" ht="30" customHeight="1" x14ac:dyDescent="0.25">
      <c r="A30" s="175"/>
      <c r="B30" s="175"/>
      <c r="C30" s="180" t="s">
        <v>1855</v>
      </c>
      <c r="D30" s="90" t="s">
        <v>1504</v>
      </c>
      <c r="E30" s="109" t="s">
        <v>2342</v>
      </c>
      <c r="F30" s="175" t="s">
        <v>759</v>
      </c>
      <c r="G30" s="175" t="s">
        <v>758</v>
      </c>
      <c r="H30" s="175" t="s">
        <v>1491</v>
      </c>
      <c r="I30" s="180" t="s">
        <v>1925</v>
      </c>
      <c r="J30" s="175" t="s">
        <v>1926</v>
      </c>
      <c r="K30" s="175"/>
      <c r="L30" s="175"/>
      <c r="M30" s="175" t="s">
        <v>1791</v>
      </c>
      <c r="N30" s="175">
        <v>2005</v>
      </c>
      <c r="O30" s="175" t="s">
        <v>824</v>
      </c>
      <c r="P30" s="175" t="s">
        <v>1574</v>
      </c>
      <c r="Q30" s="176" t="s">
        <v>1868</v>
      </c>
      <c r="R30" s="177">
        <v>38490</v>
      </c>
      <c r="S30" s="175"/>
      <c r="T30" s="178" t="s">
        <v>1583</v>
      </c>
      <c r="U30" s="175" t="s">
        <v>1869</v>
      </c>
      <c r="V30" s="179">
        <v>41899</v>
      </c>
      <c r="W30" s="176" t="s">
        <v>2243</v>
      </c>
      <c r="X30" s="175" t="s">
        <v>1794</v>
      </c>
      <c r="Y30" s="69"/>
      <c r="Z30" s="211"/>
      <c r="AA30" s="211"/>
      <c r="AB30" s="212"/>
      <c r="AC30" s="212"/>
      <c r="AD30" s="212"/>
      <c r="AE30" s="212"/>
      <c r="AF30" s="212" t="s">
        <v>599</v>
      </c>
      <c r="AG30" s="212"/>
      <c r="AH30" s="212"/>
      <c r="AI30" s="212"/>
      <c r="AJ30" s="212"/>
      <c r="AK30" s="212"/>
      <c r="AL30" s="212"/>
      <c r="AM30" s="212"/>
      <c r="AN30" s="212"/>
      <c r="AO30" s="212" t="s">
        <v>599</v>
      </c>
    </row>
    <row r="31" spans="1:41" s="227" customFormat="1" x14ac:dyDescent="0.25">
      <c r="F31" s="269" t="s">
        <v>214</v>
      </c>
      <c r="G31" s="388" t="s">
        <v>216</v>
      </c>
      <c r="H31" s="218" t="s">
        <v>1486</v>
      </c>
      <c r="I31" s="261" t="s">
        <v>799</v>
      </c>
      <c r="J31" s="227" t="s">
        <v>2942</v>
      </c>
      <c r="K31" s="227" t="s">
        <v>268</v>
      </c>
      <c r="L31" s="346" t="s">
        <v>2943</v>
      </c>
      <c r="M31" s="227" t="s">
        <v>2944</v>
      </c>
      <c r="N31" s="227" t="s">
        <v>2945</v>
      </c>
      <c r="O31" s="227" t="s">
        <v>811</v>
      </c>
      <c r="P31" s="227" t="s">
        <v>1574</v>
      </c>
      <c r="Q31" s="227" t="s">
        <v>2943</v>
      </c>
      <c r="R31" s="263">
        <v>39731</v>
      </c>
      <c r="T31" s="227" t="s">
        <v>1583</v>
      </c>
      <c r="U31" s="227" t="s">
        <v>2946</v>
      </c>
      <c r="V31" s="263">
        <v>42415</v>
      </c>
      <c r="W31" s="227" t="s">
        <v>2947</v>
      </c>
      <c r="X31" s="227" t="s">
        <v>1794</v>
      </c>
      <c r="Y31" s="263">
        <v>42050</v>
      </c>
      <c r="Z31" s="227">
        <v>1</v>
      </c>
      <c r="AA31" s="227">
        <v>1</v>
      </c>
      <c r="AB31" s="227">
        <v>1</v>
      </c>
      <c r="AC31" s="227">
        <v>1</v>
      </c>
      <c r="AD31" s="227">
        <v>1</v>
      </c>
      <c r="AE31" s="227">
        <v>1</v>
      </c>
      <c r="AF31" s="347">
        <v>0.1</v>
      </c>
      <c r="AG31" s="227" t="s">
        <v>599</v>
      </c>
      <c r="AH31" s="227" t="s">
        <v>599</v>
      </c>
      <c r="AI31" s="227" t="s">
        <v>2451</v>
      </c>
      <c r="AJ31" s="227" t="s">
        <v>2948</v>
      </c>
      <c r="AK31" s="227" t="s">
        <v>2949</v>
      </c>
      <c r="AO31" s="212" t="s">
        <v>3010</v>
      </c>
    </row>
  </sheetData>
  <autoFilter ref="A3:AL30">
    <sortState ref="A2:AL28">
      <sortCondition ref="AF1:AF28"/>
    </sortState>
  </autoFilter>
  <dataValidations count="2">
    <dataValidation type="list" allowBlank="1" showErrorMessage="1" sqref="G17:G24 G11">
      <formula1>CMSP_SubCategories</formula1>
    </dataValidation>
    <dataValidation type="list" allowBlank="1" showErrorMessage="1" sqref="F11:F30">
      <formula1>CMSP_Categories</formula1>
    </dataValidation>
  </dataValidations>
  <hyperlinks>
    <hyperlink ref="U21" r:id="rId1" display="https://www.google.com/url?q=http://csc.noaa.gov/arcgis/rest/services/MarineCadastre/OceanEnergy/MapServer/2&amp;usd=1&amp;usg=ALhdy2_d4dvMAvuCKGjHpw7vbG6n_wuh8g"/>
    <hyperlink ref="Q21" r:id="rId2" display="https://www.google.com/url?q=http://csc.noaa.gov/htdata/CMSP/Metadata/MarineHydrokineticProjects.htm&amp;usd=1&amp;usg=ALhdy29G11ELtUTKqad_V2qn0RkjH11tKg"/>
    <hyperlink ref="Q4" r:id="rId3" display="https://www.google.com/url?q=http://csc.noaa.gov/htdata/CMSP/Metadata/SubmarineCables.htm&amp;usd=1&amp;usg=ALhdy28sdsE3XAKx8281ksLSYBUlcUnqBA"/>
    <hyperlink ref="U4" r:id="rId4" display="https://www.google.com/url?q=http://csc.noaa.gov/arcgis/rest/services/MarineCadastre/NavigationAndMarineTransportation/MapServer/4&amp;usd=1&amp;usg=ALhdy283Q7ygbtQyJvNKQyrQupImZ7NwPw"/>
    <hyperlink ref="U27" r:id="rId5" display="https://www.google.com/url?q=http://coastalmap.marine.usgs.gov/rest/services/EastCoast/AtlanticCoast/MapServer/234&amp;usd=1&amp;usg=ALhdy2_26Cr-8y1V2C_-Rlu60xoDrZ6SWw"/>
    <hyperlink ref="U28" r:id="rId6" display="https://www.google.com/url?q=http://csc.noaa.gov/arcgis/rest/services/MarineCadastre/PhysicalOceanographicAndMarineHabitat/MapServer/6&amp;usd=1&amp;usg=ALhdy2_JjLFdTb7tL-f168DJw7IFOlirXg"/>
    <hyperlink ref="U29" r:id="rId7" display="https://www.google.com/url?q=http://csc.noaa.gov/arcgis/rest/services/MarineCadastre/PhysicalOceanographicAndMarineHabitat/MapServer/1&amp;usd=1&amp;usg=ALhdy2-oxsFml8BrftKatXNP5vhSnEt3MQ"/>
    <hyperlink ref="U30" r:id="rId8" display="https://www.google.com/url?q=http://csc.noaa.gov/arcgis/rest/services/MarineCadastre/PhysicalOceanographicAndMarineHabitat/MapServer/5&amp;usd=1&amp;usg=ALhdy29Rn4Sy_M7MmuZZtdkcFXTH8MOBEw"/>
    <hyperlink ref="Q28" r:id="rId9" display="https://www.google.com/url?q=http://csc.noaa.gov/htdata/CMSP/Metadata/BathymetricContours.htm&amp;usd=1&amp;usg=ALhdy28mnFufGLRzQCy_h37-I4qE5QX1Mw"/>
    <hyperlink ref="Q27" r:id="rId10" display="https://www.google.com/url?q=http://woodshole.er.usgs.gov/openfile/of2005-1001/data/conmapsg/conmapsg.htm&amp;usd=1&amp;usg=ALhdy29pMsqKjaCORjZkXFgnu8lVNfWnQw"/>
    <hyperlink ref="Q29" r:id="rId11" display="https://www.google.com/url?q=http://csc.noaa.gov/htdata/CMSP/Metadata/HighFrequencyRadarLocations.htm&amp;usd=1&amp;usg=ALhdy29WyGu8yWlaLWosCYugrMM-byO7qA"/>
    <hyperlink ref="Q30" r:id="rId12" display="https://www.google.com/url?q=http://pubs.usgs.gov/ds/2005/118/data/atl_extmeta.htm&amp;usd=1&amp;usg=ALhdy2-GU3aKKEbJ7b6kVaydjwsyqSehtw"/>
    <hyperlink ref="T4:T9" r:id="rId13" display="http://marinecadastre.gov/data/"/>
    <hyperlink ref="U22" r:id="rId14" display="https://www.google.com/url?q=http://csc.noaa.gov/arcgis/rest/services/MarineCadastre/NavigationAndMarineTransportation/MapServer/1&amp;usd=1&amp;usg=ALhdy2-3ame-hy588lShdAX3c779_mxhdA"/>
    <hyperlink ref="Q22" r:id="rId15" display="https://www.google.com/url?q=http://csc.noaa.gov/htdata/CMSP/Metadata/WrecksAndObstructions.htm&amp;usd=1&amp;usg=ALhdy29olTTw6wRT4ZoivbPaPjGvOqO1uA"/>
    <hyperlink ref="T22" r:id="rId16"/>
    <hyperlink ref="U5" r:id="rId17" display="https://www.google.com/url?q=http://csc.noaa.gov/arcgis/rest/services/MarineCadastre/PhysicalOceanographicAndMarineHabitat/MapServer/0&amp;usd=1&amp;usg=ALhdy29W_3ZkhCkcAJa68lnJVXnI4y2f4w"/>
    <hyperlink ref="Q5" r:id="rId18" display="https://www.google.com/url?q=http://csc.noaa.gov/htdata/CMSP/Metadata/ArtificialReefs.htm&amp;usd=1&amp;usg=ALhdy2_dmTXturpsdJG4Vha0z2bGL4vKNQ"/>
    <hyperlink ref="U10" r:id="rId19" display="https://www.google.com/url?q=http://gis.boemre.gov/arcgis/rest/services/BOEM_BSEE/MMC_Layers/MapServer/9&amp;usd=1&amp;usg=ALhdy2-V9qPlR9KFjF238K3CXree9iBpiA"/>
    <hyperlink ref="U6" r:id="rId20" display="https://www.google.com/url?q=http://csc.noaa.gov/arcgis/rest/services/MarineCadastre/NationalViewer/MapServer/21&amp;usd=1&amp;usg=ALhdy2_NDzT_LSMsNIyJm0DSkNzXCi-g8Q"/>
    <hyperlink ref="U7" r:id="rId21" display="https://www.google.com/url?q=http://csc.noaa.gov/arcgis/rest/services/MarineCadastre/NationalViewer/MapServer/22&amp;usd=1&amp;usg=ALhdy2_clWZ-7wfVqaeJe1LJZvTX_OhYGQ"/>
    <hyperlink ref="Q6" r:id="rId22" display="https://www.google.com/url?q=http://csc.noaa.gov/htdata/CMSP/Metadata/NationalMarineFisheriesServiceRegions.htm&amp;usd=1&amp;usg=ALhdy298GPaQp9ZMp-YK3Ai0Gw_mQlstzQ"/>
    <hyperlink ref="U8" r:id="rId23" display="https://www.google.com/url?q=http://140.194.46.50:6080/arcgis/rest/services/National_Admin/USACE_DistrictBounds/MapServer/0&amp;usd=1&amp;usg=ALhdy284b4KY2zxX4kD65faIFSnMyUYS2w"/>
    <hyperlink ref="U9" r:id="rId24" display="https://www.google.com/url?q=http://140.194.46.50:6080/arcgis/rest/services/National_Admin/USACE_Regulatory_Boundary/MapServer/0&amp;usd=1&amp;usg=ALhdy2_5xN-nA39gSjyWHTU4X5N8XyfjFA"/>
    <hyperlink ref="U26" r:id="rId25" display="https://www.google.com/url?q=https://egis-e.uscg.mil/ArcGIS/rest/services/Jurisdictions_2D/MapServer/11&amp;usd=1&amp;usg=ALhdy2-S0fNbdMv4quxMdMYkaP_td6gbKQ"/>
    <hyperlink ref="Q7" r:id="rId26" display="https://www.google.com/url?q=http://csc.noaa.gov/htdata/CMSP/Metadata/NationalParkServiceRegions.htm&amp;usd=1&amp;usg=ALhdy2-ViW8YWAtkD2krFPaolXpqGFze5Q"/>
    <hyperlink ref="U23" r:id="rId27" display="https://www.google.com/url?q=http://www.csc.noaa.gov/ArcGISPUB/rest/services/MarineCadastre/OceanWaveResourcePotential/MapServer/0&amp;usd=1&amp;usg=ALhdy288Lwl37dcBAJ-JnaEYrF4X70Pwdw"/>
    <hyperlink ref="U11" r:id="rId28" display="https://www.google.com/url?q=http://www.csc.noaa.gov/ArcGISPUB/rest/services/MarineCadastre/OffshoreWindResourcePotential/MapServer/0&amp;usd=1&amp;usg=ALhdy2_H0FPRIvYpw86qkkTDs4Jq954SIg"/>
    <hyperlink ref="U12" r:id="rId29" display="https://www.google.com/url?q=http://csc.noaa.gov/arcgis/rest/services/MarineCadastre/NationalViewer/MapServer/13&amp;usd=1&amp;usg=ALhdy293eNCaX52O3y_5BgG2CAJtO6H34g"/>
    <hyperlink ref="U24" r:id="rId30" display="https://www.google.com/url?q=http://perigean-clone.ad.gatech.edu/ArcGIS/rest/services/usa_mc/MapServer/0&amp;usd=1&amp;usg=ALhdy2-Or6y1N7oJ4XvTTYf44Jhz8rz8ZQ"/>
    <hyperlink ref="U25" r:id="rId31" display="https://www.google.com/url?q=http://perigean-clone.ad.gatech.edu/ArcGIS/rest/services/usa_mp/MapServer/0&amp;usd=1&amp;usg=ALhdy28ZUm7jjCEsfV-6lFIMKJ1qb0G5qw"/>
    <hyperlink ref="Q11" r:id="rId32" display="https://www.google.com/url?q=http://www.nrel.gov/gis/data/GIS_Data_Technology_Specific/United_States/Wind/metadata/atlantic_coast_metadata.htm&amp;usd=1&amp;usg=ALhdy2_okZO3-On7vbI93XrtQeZ9BUieew"/>
    <hyperlink ref="Q23" r:id="rId33" display="https://www.google.com/url?q=http://en.openei.org/datasets/files/884/pub/mapping_and_assessment_of_the_us_ocean_wave_energy_resource.pdf&amp;usd=1&amp;usg=ALhdy28D-YNQF66SLNpTTazLk2mrgHDrfA"/>
    <hyperlink ref="Q12" r:id="rId34" display="https://www.google.com/url?q=http://csc.noaa.gov/htdata/CMSP/Metadata/OffshoreWindTechnologyDepthZones.htm&amp;usd=1&amp;usg=ALhdy2-ljvUKcpEeeXWioPIqynym_lHeyA"/>
    <hyperlink ref="Q24" r:id="rId35" display="https://www.google.com/url?q=http://perigean-clone.ad.gatech.edu/ArcGIS/rest/services/usa_mc/MapServer&amp;usd=1&amp;usg=ALhdy2_Xq077DUUNktxFQ885NhSSM97-MQ"/>
    <hyperlink ref="Q25" r:id="rId36" display="https://www.google.com/url?q=http://perigean-clone.ad.gatech.edu/ArcGIS/rest/services/usa_mp/MapServer&amp;usd=1&amp;usg=ALhdy29UHolerN5yvopdMmV3Oa-cFlRU1w"/>
    <hyperlink ref="T5" r:id="rId37"/>
    <hyperlink ref="U13" r:id="rId38" display="https://www.google.com/url?q=http://csc.noaa.gov/arcgis/rest/services/MarineCadastre/PhysicalOceanographicAndMarineHabitat/MapServer/2&amp;usd=1&amp;usg=ALhdy28w8YINg0cyxvjbVs1XzZ26wtysaA"/>
    <hyperlink ref="Q13" r:id="rId39" display="https://www.google.com/url?q=http://csc.noaa.gov/htdata/CMSP/Metadata/WeatherRadarStationsFederal.htm&amp;usd=1&amp;usg=ALhdy2917QA_kP-lqEA9ADucJsETG_itZQ"/>
    <hyperlink ref="U14" r:id="rId40" display="https://www.google.com/url?q=http://gis.boemre.gov/arcgis/rest/services/BOEM_BSEE/MMC_Layers/MapServer/18&amp;usd=1&amp;usg=ALhdy29BqQ-ozm0UmHesaM9TRTYN9RvThw"/>
    <hyperlink ref="Q15" r:id="rId41" display="https://www.google.com/url?q=http://www.ncddc.noaa.gov/approved_recs/nos_de/ocs/ocs/ocs/MB_ParentDataset.html&amp;usd=1&amp;usg=ALhdy28ulrJJEjRrnK2TuqdkblwEz_GkCA"/>
    <hyperlink ref="U15" r:id="rId42" display="https://www.google.com/url?q=http://maritimeboundaries.noaa.gov/arcgis/rest/services/MaritimeBoundaries/US_Maritime_Limits_Boundaries/MapServer/3&amp;usd=1&amp;usg=ALhdy2-MpZFZCdusF2n-RJpVql-RY65r-g"/>
    <hyperlink ref="U16" r:id="rId43" display="https://www.google.com/url?q=http://geodata.epa.gov/ArcGIS/rest/services/OEI/EPA_Locations/MapServer/3&amp;usd=1&amp;usg=ALhdy2-Od20J1ls1Fq79dhCxQwYT6A48Ng"/>
    <hyperlink ref="Q16" r:id="rId44" display="https://www.google.com/url?q=https://edg.epa.gov/metadata/rest/document%3Fxsl%3Desri_fgdc%26xml%3D/Public/OEI/EPA_Facilities/layer_metadata/RegionBoundariesEEZ.XML&amp;usd=1&amp;usg=ALhdy28tFTY1LrInqTj3B80LBW1gwzjfIg"/>
    <hyperlink ref="U17" r:id="rId45" display="https://www.google.com/url?q=http://egisws02.nos.noaa.gov/ArcGIS/rest/services/NMFS/EFHAreasProtectedFromFishing/MapServer/0&amp;usd=1&amp;usg=ALhdy2-ifPkuU7QwYJD7E3IfOKJoDemnBA"/>
    <hyperlink ref="Q17" r:id="rId46" display="https://www.google.com/url?q=http://www.habitat.noaa.gov/protection/efh/newInv/EFHI/dd/metadata/efha_fgdc_std.htm&amp;usd=1&amp;usg=ALhdy2_wIi94r8uHC1_ch_K0T07eE5nxEQ"/>
    <hyperlink ref="U18" r:id="rId47" display="https://www.google.com/url?q=http://csc.noaa.gov/arcgis/rest/services/MarineCadastre/NavigationAndMarineTransportation/MapServer/3&amp;usd=1&amp;usg=ALhdy29xeb5tXWN9Bce5l4GusquRUCKiPA"/>
    <hyperlink ref="Q18" r:id="rId48" display="https://www.google.com/url?q=http://csc.noaa.gov/htdata/CMSP/Metadata/COLREGSDemarcationLines.htm&amp;usd=1&amp;usg=ALhdy2_Ft0_idDOuibTwT2CWWmCl0Dzv2A"/>
    <hyperlink ref="Q19" r:id="rId49" display="https://www.google.com/url?q=http://csc.noaa.gov/htdata/CMSP/Metadata/FederalEmergencyManagementAgencyRegions.htm&amp;usd=1&amp;usg=ALhdy29Qrm3xYmPFEOgj0Gjeowy2r45yLA"/>
    <hyperlink ref="U19" r:id="rId50" display="https://www.google.com/url?q=http://csc.noaa.gov/arcgis/rest/services/MarineCadastre/NationalViewer/MapServer/20&amp;usd=1&amp;usg=ALhdy2_WkeWHwzbmDXomRSOTUOdPC3__5w"/>
    <hyperlink ref="U20" r:id="rId51" display="https://www.google.com/url?q=http://egisws02.nos.noaa.gov/ArcGIS/rest/services/MPA/MPAs_nonNMFS/MapServer/0&amp;usd=1&amp;usg=ALhdy28wQx4CrvAqQ0YxkzijyF5YLT6dSQ"/>
    <hyperlink ref="Q20" r:id="rId52" display="https://www.google.com/url?q=http://marineprotectedareas.noaa.gov/pdf/helpful-resources/inventory/mpa_inventory_2013_metadata.pdf&amp;usd=1&amp;usg=ALhdy28axFAYZxSae4nismgMrc54UhvlMA"/>
    <hyperlink ref="L31" r:id="rId53"/>
  </hyperlinks>
  <pageMargins left="0.7" right="0.7" top="0.75" bottom="0.75" header="0.3" footer="0.3"/>
  <pageSetup orientation="portrait" r:id="rId5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Q64"/>
  <sheetViews>
    <sheetView topLeftCell="P1" zoomScale="70" zoomScaleNormal="70" workbookViewId="0">
      <pane ySplit="3" topLeftCell="A4" activePane="bottomLeft" state="frozen"/>
      <selection activeCell="E1" sqref="E1"/>
      <selection pane="bottomLeft" activeCell="B1" sqref="B1"/>
    </sheetView>
  </sheetViews>
  <sheetFormatPr defaultColWidth="9.140625" defaultRowHeight="15" x14ac:dyDescent="0.25"/>
  <cols>
    <col min="1" max="1" width="26.85546875" style="97" customWidth="1"/>
    <col min="2" max="2" width="20.140625" style="97" customWidth="1"/>
    <col min="3" max="3" width="9.140625" style="97" customWidth="1"/>
    <col min="4" max="4" width="14.85546875" style="97" bestFit="1" customWidth="1"/>
    <col min="5" max="5" width="19" style="97" customWidth="1"/>
    <col min="6" max="6" width="26" style="97" customWidth="1"/>
    <col min="7" max="7" width="23.85546875" style="97" customWidth="1"/>
    <col min="8" max="8" width="47.85546875" style="97" customWidth="1"/>
    <col min="9" max="9" width="59.5703125" style="97" bestFit="1" customWidth="1"/>
    <col min="10" max="10" width="18.7109375" style="97" customWidth="1"/>
    <col min="11" max="11" width="10.5703125" style="97" customWidth="1"/>
    <col min="12" max="12" width="9.28515625" style="97" customWidth="1"/>
    <col min="13" max="13" width="21.7109375" style="97" customWidth="1"/>
    <col min="14" max="14" width="23" style="97" customWidth="1"/>
    <col min="15" max="15" width="42" style="97" customWidth="1"/>
    <col min="16" max="16" width="24.28515625" style="97" customWidth="1"/>
    <col min="17" max="17" width="17.7109375" style="97" customWidth="1"/>
    <col min="18" max="18" width="12.42578125" style="97" customWidth="1"/>
    <col min="19" max="19" width="22.42578125" style="97" customWidth="1"/>
    <col min="20" max="20" width="12.5703125" style="97" customWidth="1"/>
    <col min="21" max="21" width="9.140625" style="97" customWidth="1"/>
    <col min="22" max="22" width="12.85546875" style="97" customWidth="1"/>
    <col min="23" max="24" width="9.140625" style="97" customWidth="1"/>
    <col min="25" max="25" width="11.140625" style="212" bestFit="1" customWidth="1"/>
    <col min="26" max="32" width="9.140625" style="212"/>
    <col min="33" max="33" width="15.28515625" style="212" customWidth="1"/>
    <col min="34" max="36" width="9.140625" style="212"/>
    <col min="37" max="37" width="30" style="212" customWidth="1"/>
    <col min="38" max="38" width="11.140625" style="212" customWidth="1"/>
    <col min="39" max="39" width="14.28515625" style="212" customWidth="1"/>
    <col min="40" max="40" width="14.85546875" style="212" customWidth="1"/>
    <col min="41" max="41" width="21.42578125" style="97" customWidth="1"/>
    <col min="42" max="16384" width="9.140625" style="97"/>
  </cols>
  <sheetData>
    <row r="1" spans="1:41" s="350" customFormat="1" ht="33" customHeight="1" x14ac:dyDescent="0.35">
      <c r="A1" s="349" t="s">
        <v>3287</v>
      </c>
    </row>
    <row r="2" spans="1:41" s="350" customFormat="1" ht="15.75" customHeight="1" x14ac:dyDescent="0.25"/>
    <row r="3" spans="1:41" s="88" customFormat="1" ht="60" x14ac:dyDescent="0.25">
      <c r="A3" s="4" t="s">
        <v>678</v>
      </c>
      <c r="B3" s="168" t="s">
        <v>679</v>
      </c>
      <c r="C3" s="168" t="s">
        <v>1094</v>
      </c>
      <c r="D3" s="4" t="s">
        <v>1501</v>
      </c>
      <c r="E3" s="4" t="s">
        <v>1093</v>
      </c>
      <c r="F3" s="168" t="s">
        <v>724</v>
      </c>
      <c r="G3" s="168" t="s">
        <v>725</v>
      </c>
      <c r="H3" s="168" t="s">
        <v>1493</v>
      </c>
      <c r="I3" s="168" t="s">
        <v>601</v>
      </c>
      <c r="J3" s="168" t="s">
        <v>602</v>
      </c>
      <c r="K3" s="168" t="s">
        <v>598</v>
      </c>
      <c r="L3" s="4" t="s">
        <v>596</v>
      </c>
      <c r="M3" s="168" t="s">
        <v>595</v>
      </c>
      <c r="N3" s="168" t="s">
        <v>616</v>
      </c>
      <c r="O3" s="168" t="s">
        <v>606</v>
      </c>
      <c r="P3" s="168" t="s">
        <v>584</v>
      </c>
      <c r="Q3" s="168" t="s">
        <v>266</v>
      </c>
      <c r="R3" s="168" t="s">
        <v>614</v>
      </c>
      <c r="S3" s="4" t="s">
        <v>592</v>
      </c>
      <c r="T3" s="168" t="s">
        <v>593</v>
      </c>
      <c r="U3" s="168" t="s">
        <v>585</v>
      </c>
      <c r="V3" s="168" t="s">
        <v>676</v>
      </c>
      <c r="W3" s="168" t="s">
        <v>594</v>
      </c>
      <c r="X3" s="4" t="s">
        <v>1084</v>
      </c>
      <c r="Y3" s="209" t="s">
        <v>2440</v>
      </c>
      <c r="Z3" s="209" t="s">
        <v>2421</v>
      </c>
      <c r="AA3" s="209" t="s">
        <v>2422</v>
      </c>
      <c r="AB3" s="209" t="s">
        <v>2423</v>
      </c>
      <c r="AC3" s="209" t="s">
        <v>2424</v>
      </c>
      <c r="AD3" s="209" t="s">
        <v>2425</v>
      </c>
      <c r="AE3" s="209" t="s">
        <v>2426</v>
      </c>
      <c r="AF3" s="209" t="s">
        <v>2427</v>
      </c>
      <c r="AG3" s="209" t="s">
        <v>2431</v>
      </c>
      <c r="AH3" s="209" t="s">
        <v>2428</v>
      </c>
      <c r="AI3" s="209" t="s">
        <v>2429</v>
      </c>
      <c r="AJ3" s="209" t="s">
        <v>2430</v>
      </c>
      <c r="AK3" s="209" t="s">
        <v>3013</v>
      </c>
      <c r="AL3" s="209" t="s">
        <v>2827</v>
      </c>
      <c r="AM3" s="209" t="s">
        <v>2908</v>
      </c>
      <c r="AN3" s="209" t="s">
        <v>3012</v>
      </c>
      <c r="AO3" s="209" t="s">
        <v>2933</v>
      </c>
    </row>
    <row r="4" spans="1:41" s="89" customFormat="1" ht="15" customHeight="1" x14ac:dyDescent="0.25">
      <c r="A4" s="131" t="s">
        <v>212</v>
      </c>
      <c r="B4" s="131" t="s">
        <v>941</v>
      </c>
      <c r="C4" s="198" t="s">
        <v>1230</v>
      </c>
      <c r="D4" s="90" t="s">
        <v>121</v>
      </c>
      <c r="E4" s="109" t="s">
        <v>498</v>
      </c>
      <c r="F4" s="131" t="s">
        <v>208</v>
      </c>
      <c r="G4" s="131" t="s">
        <v>212</v>
      </c>
      <c r="H4" s="131" t="s">
        <v>1499</v>
      </c>
      <c r="I4" s="131" t="s">
        <v>244</v>
      </c>
      <c r="J4" s="183" t="s">
        <v>2273</v>
      </c>
      <c r="K4" s="99" t="s">
        <v>268</v>
      </c>
      <c r="L4" s="131"/>
      <c r="M4" s="131" t="s">
        <v>684</v>
      </c>
      <c r="N4" s="131" t="s">
        <v>242</v>
      </c>
      <c r="O4" s="131" t="s">
        <v>243</v>
      </c>
      <c r="P4" s="131" t="s">
        <v>2303</v>
      </c>
      <c r="Q4" s="275" t="s">
        <v>121</v>
      </c>
      <c r="R4" s="132">
        <v>41730</v>
      </c>
      <c r="S4" s="131" t="s">
        <v>227</v>
      </c>
      <c r="T4" s="131"/>
      <c r="U4" s="131" t="s">
        <v>1689</v>
      </c>
      <c r="V4" s="137">
        <v>41730</v>
      </c>
      <c r="W4" s="176" t="s">
        <v>2243</v>
      </c>
      <c r="X4" s="131" t="s">
        <v>680</v>
      </c>
      <c r="Y4" s="315">
        <v>42355</v>
      </c>
      <c r="Z4" s="211">
        <v>1</v>
      </c>
      <c r="AA4" s="211">
        <v>1</v>
      </c>
      <c r="AB4" s="211">
        <v>1</v>
      </c>
      <c r="AC4" s="212">
        <v>1</v>
      </c>
      <c r="AD4" s="212">
        <v>1</v>
      </c>
      <c r="AE4" s="212">
        <v>1</v>
      </c>
      <c r="AF4" s="334">
        <f>(Z4*AA4*AB4*AC4*AD4*AE4)/10</f>
        <v>0.1</v>
      </c>
      <c r="AG4" s="212" t="s">
        <v>2778</v>
      </c>
      <c r="AH4" s="212" t="s">
        <v>2779</v>
      </c>
      <c r="AI4" s="212" t="s">
        <v>599</v>
      </c>
      <c r="AJ4" s="212" t="s">
        <v>2780</v>
      </c>
      <c r="AK4" s="212"/>
      <c r="AL4" s="212"/>
      <c r="AM4" s="212"/>
      <c r="AN4" s="212"/>
      <c r="AO4" s="212" t="s">
        <v>3010</v>
      </c>
    </row>
    <row r="5" spans="1:41" s="89" customFormat="1" ht="15" customHeight="1" x14ac:dyDescent="0.25">
      <c r="A5" s="131" t="s">
        <v>212</v>
      </c>
      <c r="B5" s="131" t="s">
        <v>941</v>
      </c>
      <c r="C5" s="198" t="s">
        <v>1231</v>
      </c>
      <c r="D5" s="90" t="s">
        <v>121</v>
      </c>
      <c r="E5" s="109" t="s">
        <v>498</v>
      </c>
      <c r="F5" s="131" t="s">
        <v>208</v>
      </c>
      <c r="G5" s="131" t="s">
        <v>212</v>
      </c>
      <c r="H5" s="131" t="s">
        <v>1499</v>
      </c>
      <c r="I5" s="131" t="s">
        <v>245</v>
      </c>
      <c r="J5" s="183" t="s">
        <v>2274</v>
      </c>
      <c r="K5" s="99" t="s">
        <v>268</v>
      </c>
      <c r="L5" s="131"/>
      <c r="M5" s="131" t="s">
        <v>684</v>
      </c>
      <c r="N5" s="131" t="s">
        <v>242</v>
      </c>
      <c r="O5" s="131" t="s">
        <v>243</v>
      </c>
      <c r="P5" s="131" t="s">
        <v>2303</v>
      </c>
      <c r="Q5" s="275" t="s">
        <v>121</v>
      </c>
      <c r="R5" s="132">
        <v>41730</v>
      </c>
      <c r="S5" s="131" t="s">
        <v>227</v>
      </c>
      <c r="T5" s="131"/>
      <c r="U5" s="131" t="s">
        <v>1690</v>
      </c>
      <c r="V5" s="137">
        <v>41730</v>
      </c>
      <c r="W5" s="176" t="s">
        <v>2243</v>
      </c>
      <c r="X5" s="131" t="s">
        <v>680</v>
      </c>
      <c r="Y5" s="315">
        <v>42355</v>
      </c>
      <c r="Z5" s="211">
        <v>1</v>
      </c>
      <c r="AA5" s="211">
        <v>1</v>
      </c>
      <c r="AB5" s="211">
        <v>1</v>
      </c>
      <c r="AC5" s="212">
        <v>1</v>
      </c>
      <c r="AD5" s="212">
        <v>1</v>
      </c>
      <c r="AE5" s="212">
        <v>1</v>
      </c>
      <c r="AF5" s="334">
        <f t="shared" ref="AF5:AF27" si="0">(Z5*AA5*AB5*AC5*AD5*AE5)/10</f>
        <v>0.1</v>
      </c>
      <c r="AG5" s="212" t="s">
        <v>2778</v>
      </c>
      <c r="AH5" s="212" t="s">
        <v>2779</v>
      </c>
      <c r="AI5" s="212" t="s">
        <v>599</v>
      </c>
      <c r="AJ5" s="212" t="s">
        <v>2780</v>
      </c>
      <c r="AK5" s="212"/>
      <c r="AL5" s="212"/>
      <c r="AM5" s="212"/>
      <c r="AN5" s="212"/>
      <c r="AO5" s="212" t="s">
        <v>3010</v>
      </c>
    </row>
    <row r="6" spans="1:41" s="89" customFormat="1" ht="15" customHeight="1" x14ac:dyDescent="0.25">
      <c r="A6" s="131" t="s">
        <v>212</v>
      </c>
      <c r="B6" s="131" t="s">
        <v>941</v>
      </c>
      <c r="C6" s="198" t="s">
        <v>1232</v>
      </c>
      <c r="D6" s="90" t="s">
        <v>121</v>
      </c>
      <c r="E6" s="109" t="s">
        <v>498</v>
      </c>
      <c r="F6" s="131" t="s">
        <v>208</v>
      </c>
      <c r="G6" s="131" t="s">
        <v>212</v>
      </c>
      <c r="H6" s="131" t="s">
        <v>1499</v>
      </c>
      <c r="I6" s="131" t="s">
        <v>246</v>
      </c>
      <c r="J6" s="183" t="s">
        <v>2275</v>
      </c>
      <c r="K6" s="99" t="s">
        <v>268</v>
      </c>
      <c r="L6" s="131"/>
      <c r="M6" s="131" t="s">
        <v>684</v>
      </c>
      <c r="N6" s="131" t="s">
        <v>242</v>
      </c>
      <c r="O6" s="131" t="s">
        <v>243</v>
      </c>
      <c r="P6" s="131" t="s">
        <v>2303</v>
      </c>
      <c r="Q6" s="275" t="s">
        <v>121</v>
      </c>
      <c r="R6" s="132">
        <v>41730</v>
      </c>
      <c r="S6" s="131" t="s">
        <v>227</v>
      </c>
      <c r="T6" s="131"/>
      <c r="U6" s="131" t="s">
        <v>1691</v>
      </c>
      <c r="V6" s="137">
        <v>41730</v>
      </c>
      <c r="W6" s="176" t="s">
        <v>2243</v>
      </c>
      <c r="X6" s="131" t="s">
        <v>680</v>
      </c>
      <c r="Y6" s="315">
        <v>42355</v>
      </c>
      <c r="Z6" s="211">
        <v>1</v>
      </c>
      <c r="AA6" s="211">
        <v>1</v>
      </c>
      <c r="AB6" s="211">
        <v>1</v>
      </c>
      <c r="AC6" s="212">
        <v>1</v>
      </c>
      <c r="AD6" s="212">
        <v>1</v>
      </c>
      <c r="AE6" s="212">
        <v>1</v>
      </c>
      <c r="AF6" s="334">
        <f t="shared" si="0"/>
        <v>0.1</v>
      </c>
      <c r="AG6" s="212" t="s">
        <v>2778</v>
      </c>
      <c r="AH6" s="212" t="s">
        <v>2779</v>
      </c>
      <c r="AI6" s="212" t="s">
        <v>599</v>
      </c>
      <c r="AJ6" s="212" t="s">
        <v>2780</v>
      </c>
      <c r="AK6" s="212"/>
      <c r="AL6" s="212"/>
      <c r="AM6" s="212"/>
      <c r="AN6" s="212"/>
      <c r="AO6" s="212" t="s">
        <v>3010</v>
      </c>
    </row>
    <row r="7" spans="1:41" s="89" customFormat="1" ht="15" customHeight="1" x14ac:dyDescent="0.25">
      <c r="A7" s="131" t="s">
        <v>212</v>
      </c>
      <c r="B7" s="131" t="s">
        <v>941</v>
      </c>
      <c r="C7" s="198" t="s">
        <v>1233</v>
      </c>
      <c r="D7" s="90" t="s">
        <v>121</v>
      </c>
      <c r="E7" s="109" t="s">
        <v>498</v>
      </c>
      <c r="F7" s="131" t="s">
        <v>208</v>
      </c>
      <c r="G7" s="131" t="s">
        <v>212</v>
      </c>
      <c r="H7" s="131" t="s">
        <v>1499</v>
      </c>
      <c r="I7" s="131" t="s">
        <v>247</v>
      </c>
      <c r="J7" s="183" t="s">
        <v>2276</v>
      </c>
      <c r="K7" s="99" t="s">
        <v>268</v>
      </c>
      <c r="L7" s="131"/>
      <c r="M7" s="131" t="s">
        <v>684</v>
      </c>
      <c r="N7" s="131" t="s">
        <v>242</v>
      </c>
      <c r="O7" s="131" t="s">
        <v>243</v>
      </c>
      <c r="P7" s="131" t="s">
        <v>2303</v>
      </c>
      <c r="Q7" s="275" t="s">
        <v>121</v>
      </c>
      <c r="R7" s="132">
        <v>41730</v>
      </c>
      <c r="S7" s="131" t="s">
        <v>227</v>
      </c>
      <c r="T7" s="131"/>
      <c r="U7" s="131" t="s">
        <v>1692</v>
      </c>
      <c r="V7" s="137">
        <v>41730</v>
      </c>
      <c r="W7" s="176" t="s">
        <v>2243</v>
      </c>
      <c r="X7" s="131" t="s">
        <v>680</v>
      </c>
      <c r="Y7" s="315">
        <v>42355</v>
      </c>
      <c r="Z7" s="211">
        <v>1</v>
      </c>
      <c r="AA7" s="211">
        <v>1</v>
      </c>
      <c r="AB7" s="211">
        <v>1</v>
      </c>
      <c r="AC7" s="212">
        <v>1</v>
      </c>
      <c r="AD7" s="212">
        <v>1</v>
      </c>
      <c r="AE7" s="212">
        <v>1</v>
      </c>
      <c r="AF7" s="334">
        <f t="shared" si="0"/>
        <v>0.1</v>
      </c>
      <c r="AG7" s="212" t="s">
        <v>2778</v>
      </c>
      <c r="AH7" s="212" t="s">
        <v>2779</v>
      </c>
      <c r="AI7" s="212" t="s">
        <v>599</v>
      </c>
      <c r="AJ7" s="212" t="s">
        <v>2780</v>
      </c>
      <c r="AK7" s="212"/>
      <c r="AL7" s="212"/>
      <c r="AM7" s="212"/>
      <c r="AN7" s="212"/>
      <c r="AO7" s="212" t="s">
        <v>3010</v>
      </c>
    </row>
    <row r="8" spans="1:41" s="227" customFormat="1" ht="15" customHeight="1" x14ac:dyDescent="0.25">
      <c r="A8" s="131" t="s">
        <v>212</v>
      </c>
      <c r="B8" s="131" t="s">
        <v>941</v>
      </c>
      <c r="C8" s="198" t="s">
        <v>1235</v>
      </c>
      <c r="D8" s="90" t="s">
        <v>121</v>
      </c>
      <c r="E8" s="109" t="s">
        <v>498</v>
      </c>
      <c r="F8" s="131" t="s">
        <v>208</v>
      </c>
      <c r="G8" s="131" t="s">
        <v>212</v>
      </c>
      <c r="H8" s="131" t="s">
        <v>1499</v>
      </c>
      <c r="I8" s="131" t="s">
        <v>249</v>
      </c>
      <c r="J8" s="183" t="s">
        <v>2278</v>
      </c>
      <c r="K8" s="99" t="s">
        <v>268</v>
      </c>
      <c r="L8" s="131"/>
      <c r="M8" s="131" t="s">
        <v>684</v>
      </c>
      <c r="N8" s="131" t="s">
        <v>242</v>
      </c>
      <c r="O8" s="131" t="s">
        <v>243</v>
      </c>
      <c r="P8" s="131" t="s">
        <v>2303</v>
      </c>
      <c r="Q8" s="275" t="s">
        <v>121</v>
      </c>
      <c r="R8" s="132">
        <v>41730</v>
      </c>
      <c r="S8" s="131" t="s">
        <v>227</v>
      </c>
      <c r="T8" s="131"/>
      <c r="U8" s="131" t="s">
        <v>1694</v>
      </c>
      <c r="V8" s="137">
        <v>41730</v>
      </c>
      <c r="W8" s="176" t="s">
        <v>2243</v>
      </c>
      <c r="X8" s="131" t="s">
        <v>680</v>
      </c>
      <c r="Y8" s="315">
        <v>42355</v>
      </c>
      <c r="Z8" s="211">
        <v>1</v>
      </c>
      <c r="AA8" s="211">
        <v>1</v>
      </c>
      <c r="AB8" s="211">
        <v>1</v>
      </c>
      <c r="AC8" s="212">
        <v>1</v>
      </c>
      <c r="AD8" s="212">
        <v>1</v>
      </c>
      <c r="AE8" s="212">
        <v>1</v>
      </c>
      <c r="AF8" s="334">
        <f t="shared" si="0"/>
        <v>0.1</v>
      </c>
      <c r="AG8" s="212" t="s">
        <v>2778</v>
      </c>
      <c r="AH8" s="212" t="s">
        <v>2779</v>
      </c>
      <c r="AI8" s="212" t="s">
        <v>599</v>
      </c>
      <c r="AJ8" s="212" t="s">
        <v>2780</v>
      </c>
      <c r="AK8" s="212"/>
      <c r="AL8" s="212"/>
      <c r="AM8" s="212"/>
      <c r="AN8" s="212"/>
      <c r="AO8" s="212" t="s">
        <v>3010</v>
      </c>
    </row>
    <row r="9" spans="1:41" s="89" customFormat="1" ht="15" customHeight="1" x14ac:dyDescent="0.25">
      <c r="A9" s="131" t="s">
        <v>1756</v>
      </c>
      <c r="B9" s="131" t="s">
        <v>1757</v>
      </c>
      <c r="C9" s="198" t="s">
        <v>1761</v>
      </c>
      <c r="D9" s="90" t="s">
        <v>121</v>
      </c>
      <c r="E9" s="109"/>
      <c r="F9" s="131" t="s">
        <v>208</v>
      </c>
      <c r="G9" s="131" t="s">
        <v>210</v>
      </c>
      <c r="H9" s="131" t="s">
        <v>1500</v>
      </c>
      <c r="I9" s="131" t="s">
        <v>1758</v>
      </c>
      <c r="J9" s="183" t="s">
        <v>2286</v>
      </c>
      <c r="K9" s="91" t="s">
        <v>267</v>
      </c>
      <c r="L9" s="131"/>
      <c r="M9" s="131" t="s">
        <v>1759</v>
      </c>
      <c r="N9" s="131" t="s">
        <v>2794</v>
      </c>
      <c r="O9" s="131" t="s">
        <v>322</v>
      </c>
      <c r="P9" s="131"/>
      <c r="Q9" s="133"/>
      <c r="R9" s="133"/>
      <c r="S9" s="131"/>
      <c r="T9" s="131"/>
      <c r="U9" s="115" t="s">
        <v>1760</v>
      </c>
      <c r="V9" s="137">
        <v>41899</v>
      </c>
      <c r="W9" s="176" t="s">
        <v>2243</v>
      </c>
      <c r="X9" s="131" t="s">
        <v>680</v>
      </c>
      <c r="Y9" s="315">
        <v>42355</v>
      </c>
      <c r="Z9" s="211">
        <v>1</v>
      </c>
      <c r="AA9" s="211">
        <v>1</v>
      </c>
      <c r="AB9" s="211">
        <v>1</v>
      </c>
      <c r="AC9" s="212">
        <v>1</v>
      </c>
      <c r="AD9" s="212">
        <v>1</v>
      </c>
      <c r="AE9" s="212">
        <v>1</v>
      </c>
      <c r="AF9" s="334">
        <f t="shared" si="0"/>
        <v>0.1</v>
      </c>
      <c r="AG9" s="212" t="s">
        <v>599</v>
      </c>
      <c r="AH9" s="212" t="s">
        <v>599</v>
      </c>
      <c r="AI9" s="212" t="s">
        <v>2712</v>
      </c>
      <c r="AJ9" s="212" t="s">
        <v>2793</v>
      </c>
      <c r="AK9" s="212" t="s">
        <v>3043</v>
      </c>
      <c r="AL9" s="212"/>
      <c r="AM9" s="212"/>
      <c r="AN9" s="212"/>
      <c r="AO9" s="212" t="s">
        <v>3010</v>
      </c>
    </row>
    <row r="10" spans="1:41" s="89" customFormat="1" ht="15" customHeight="1" x14ac:dyDescent="0.25">
      <c r="A10" s="131" t="s">
        <v>1756</v>
      </c>
      <c r="B10" s="131" t="s">
        <v>1757</v>
      </c>
      <c r="C10" s="198" t="s">
        <v>1764</v>
      </c>
      <c r="D10" s="90" t="s">
        <v>121</v>
      </c>
      <c r="E10" s="109"/>
      <c r="F10" s="131" t="s">
        <v>208</v>
      </c>
      <c r="G10" s="131" t="s">
        <v>210</v>
      </c>
      <c r="H10" s="131" t="s">
        <v>1500</v>
      </c>
      <c r="I10" s="131" t="s">
        <v>1762</v>
      </c>
      <c r="J10" s="183" t="s">
        <v>2287</v>
      </c>
      <c r="K10" s="91" t="s">
        <v>267</v>
      </c>
      <c r="L10" s="131"/>
      <c r="M10" s="131" t="s">
        <v>1759</v>
      </c>
      <c r="N10" s="131" t="s">
        <v>2720</v>
      </c>
      <c r="O10" s="131" t="s">
        <v>322</v>
      </c>
      <c r="P10" s="131"/>
      <c r="Q10" s="133"/>
      <c r="R10" s="133"/>
      <c r="S10" s="131"/>
      <c r="T10" s="131"/>
      <c r="U10" s="115" t="s">
        <v>1763</v>
      </c>
      <c r="V10" s="137">
        <v>41899</v>
      </c>
      <c r="W10" s="176" t="s">
        <v>2243</v>
      </c>
      <c r="X10" s="131" t="s">
        <v>680</v>
      </c>
      <c r="Y10" s="315">
        <v>42355</v>
      </c>
      <c r="Z10" s="211">
        <v>1</v>
      </c>
      <c r="AA10" s="211">
        <v>1</v>
      </c>
      <c r="AB10" s="211">
        <v>1</v>
      </c>
      <c r="AC10" s="212">
        <v>1</v>
      </c>
      <c r="AD10" s="212">
        <v>1</v>
      </c>
      <c r="AE10" s="212">
        <v>1</v>
      </c>
      <c r="AF10" s="334">
        <f t="shared" si="0"/>
        <v>0.1</v>
      </c>
      <c r="AG10" s="212" t="s">
        <v>599</v>
      </c>
      <c r="AH10" s="212" t="s">
        <v>599</v>
      </c>
      <c r="AI10" s="212" t="s">
        <v>2432</v>
      </c>
      <c r="AJ10" s="212" t="s">
        <v>2790</v>
      </c>
      <c r="AK10" s="212"/>
      <c r="AL10" s="212"/>
      <c r="AM10" s="212"/>
      <c r="AN10" s="212"/>
      <c r="AO10" s="212" t="s">
        <v>3010</v>
      </c>
    </row>
    <row r="11" spans="1:41" s="89" customFormat="1" ht="15" customHeight="1" x14ac:dyDescent="0.25">
      <c r="A11" s="131" t="s">
        <v>1756</v>
      </c>
      <c r="B11" s="131" t="s">
        <v>1765</v>
      </c>
      <c r="C11" s="198" t="s">
        <v>1768</v>
      </c>
      <c r="D11" s="90" t="s">
        <v>121</v>
      </c>
      <c r="E11" s="109"/>
      <c r="F11" s="131" t="s">
        <v>208</v>
      </c>
      <c r="G11" s="131" t="s">
        <v>210</v>
      </c>
      <c r="H11" s="131" t="s">
        <v>1500</v>
      </c>
      <c r="I11" s="131" t="s">
        <v>1766</v>
      </c>
      <c r="J11" s="183" t="s">
        <v>1766</v>
      </c>
      <c r="K11" s="91" t="s">
        <v>267</v>
      </c>
      <c r="L11" s="131"/>
      <c r="M11" s="131" t="s">
        <v>1759</v>
      </c>
      <c r="N11" s="131" t="s">
        <v>2720</v>
      </c>
      <c r="O11" s="131" t="s">
        <v>322</v>
      </c>
      <c r="P11" s="131"/>
      <c r="Q11" s="133"/>
      <c r="R11" s="133"/>
      <c r="S11" s="131"/>
      <c r="T11" s="131"/>
      <c r="U11" s="115" t="s">
        <v>1767</v>
      </c>
      <c r="V11" s="137">
        <v>41899</v>
      </c>
      <c r="W11" s="176" t="s">
        <v>2243</v>
      </c>
      <c r="X11" s="131" t="s">
        <v>680</v>
      </c>
      <c r="Y11" s="315">
        <v>42355</v>
      </c>
      <c r="Z11" s="211">
        <v>1</v>
      </c>
      <c r="AA11" s="211">
        <v>1</v>
      </c>
      <c r="AB11" s="211">
        <v>1</v>
      </c>
      <c r="AC11" s="212">
        <v>1</v>
      </c>
      <c r="AD11" s="212">
        <v>1</v>
      </c>
      <c r="AE11" s="212">
        <v>1</v>
      </c>
      <c r="AF11" s="334">
        <f t="shared" si="0"/>
        <v>0.1</v>
      </c>
      <c r="AG11" s="212" t="s">
        <v>599</v>
      </c>
      <c r="AH11" s="212" t="s">
        <v>599</v>
      </c>
      <c r="AI11" s="212" t="s">
        <v>2432</v>
      </c>
      <c r="AJ11" s="212" t="s">
        <v>2790</v>
      </c>
      <c r="AK11" s="212"/>
      <c r="AL11" s="212"/>
      <c r="AM11" s="212"/>
      <c r="AN11" s="212"/>
      <c r="AO11" s="212" t="s">
        <v>3010</v>
      </c>
    </row>
    <row r="12" spans="1:41" s="89" customFormat="1" ht="15" customHeight="1" x14ac:dyDescent="0.25">
      <c r="A12" s="131" t="s">
        <v>1756</v>
      </c>
      <c r="B12" s="131" t="s">
        <v>1765</v>
      </c>
      <c r="C12" s="198" t="s">
        <v>1770</v>
      </c>
      <c r="D12" s="90" t="s">
        <v>121</v>
      </c>
      <c r="E12" s="109"/>
      <c r="F12" s="131" t="s">
        <v>208</v>
      </c>
      <c r="G12" s="131" t="s">
        <v>210</v>
      </c>
      <c r="H12" s="131" t="s">
        <v>1500</v>
      </c>
      <c r="I12" s="131" t="s">
        <v>808</v>
      </c>
      <c r="J12" s="183" t="s">
        <v>2288</v>
      </c>
      <c r="K12" s="91" t="s">
        <v>267</v>
      </c>
      <c r="L12" s="131"/>
      <c r="M12" s="131" t="s">
        <v>1759</v>
      </c>
      <c r="N12" s="131" t="s">
        <v>2748</v>
      </c>
      <c r="O12" s="131" t="s">
        <v>322</v>
      </c>
      <c r="P12" s="131"/>
      <c r="Q12" s="133"/>
      <c r="R12" s="133"/>
      <c r="S12" s="131"/>
      <c r="T12" s="131"/>
      <c r="U12" s="115" t="s">
        <v>1769</v>
      </c>
      <c r="V12" s="137">
        <v>41899</v>
      </c>
      <c r="W12" s="176" t="s">
        <v>2243</v>
      </c>
      <c r="X12" s="131" t="s">
        <v>680</v>
      </c>
      <c r="Y12" s="315">
        <v>42355</v>
      </c>
      <c r="Z12" s="211">
        <v>1</v>
      </c>
      <c r="AA12" s="211">
        <v>1</v>
      </c>
      <c r="AB12" s="211">
        <v>1</v>
      </c>
      <c r="AC12" s="212">
        <v>1</v>
      </c>
      <c r="AD12" s="212">
        <v>1</v>
      </c>
      <c r="AE12" s="212">
        <v>1</v>
      </c>
      <c r="AF12" s="334">
        <f t="shared" si="0"/>
        <v>0.1</v>
      </c>
      <c r="AG12" s="212" t="s">
        <v>599</v>
      </c>
      <c r="AH12" s="212" t="s">
        <v>599</v>
      </c>
      <c r="AI12" s="212" t="s">
        <v>2451</v>
      </c>
      <c r="AJ12" s="212" t="s">
        <v>2757</v>
      </c>
      <c r="AK12" s="212"/>
      <c r="AL12" s="212"/>
      <c r="AM12" s="212"/>
      <c r="AN12" s="212"/>
      <c r="AO12" s="212" t="s">
        <v>3010</v>
      </c>
    </row>
    <row r="13" spans="1:41" s="89" customFormat="1" ht="15" customHeight="1" x14ac:dyDescent="0.25">
      <c r="A13" s="131" t="s">
        <v>1756</v>
      </c>
      <c r="B13" s="131" t="s">
        <v>1771</v>
      </c>
      <c r="C13" s="198" t="s">
        <v>1776</v>
      </c>
      <c r="D13" s="90" t="s">
        <v>121</v>
      </c>
      <c r="E13" s="109"/>
      <c r="F13" s="131" t="s">
        <v>208</v>
      </c>
      <c r="G13" s="131" t="s">
        <v>210</v>
      </c>
      <c r="H13" s="131" t="s">
        <v>1500</v>
      </c>
      <c r="I13" s="131" t="s">
        <v>1772</v>
      </c>
      <c r="J13" s="183" t="s">
        <v>2289</v>
      </c>
      <c r="K13" s="91" t="s">
        <v>267</v>
      </c>
      <c r="L13" s="131"/>
      <c r="M13" s="131" t="s">
        <v>1759</v>
      </c>
      <c r="N13" s="131" t="s">
        <v>2608</v>
      </c>
      <c r="O13" s="131" t="s">
        <v>1773</v>
      </c>
      <c r="P13" s="131"/>
      <c r="Q13" s="136" t="s">
        <v>1774</v>
      </c>
      <c r="R13" s="133"/>
      <c r="S13" s="131"/>
      <c r="T13" s="131"/>
      <c r="U13" s="115" t="s">
        <v>1775</v>
      </c>
      <c r="V13" s="137">
        <v>41899</v>
      </c>
      <c r="W13" s="176" t="s">
        <v>2243</v>
      </c>
      <c r="X13" s="131" t="s">
        <v>680</v>
      </c>
      <c r="Y13" s="315">
        <v>42355</v>
      </c>
      <c r="Z13" s="211">
        <v>1</v>
      </c>
      <c r="AA13" s="211">
        <v>1</v>
      </c>
      <c r="AB13" s="211">
        <v>1</v>
      </c>
      <c r="AC13" s="212">
        <v>1</v>
      </c>
      <c r="AD13" s="212">
        <v>1</v>
      </c>
      <c r="AE13" s="212">
        <v>1</v>
      </c>
      <c r="AF13" s="334">
        <f t="shared" si="0"/>
        <v>0.1</v>
      </c>
      <c r="AG13" s="212" t="s">
        <v>599</v>
      </c>
      <c r="AH13" s="212" t="s">
        <v>599</v>
      </c>
      <c r="AI13" s="212" t="s">
        <v>899</v>
      </c>
      <c r="AJ13" s="212" t="s">
        <v>2795</v>
      </c>
      <c r="AK13" s="212"/>
      <c r="AL13" s="212"/>
      <c r="AM13" s="212"/>
      <c r="AN13" s="212"/>
      <c r="AO13" s="212" t="s">
        <v>3010</v>
      </c>
    </row>
    <row r="14" spans="1:41" s="89" customFormat="1" ht="15" customHeight="1" x14ac:dyDescent="0.25">
      <c r="A14" s="131" t="s">
        <v>1756</v>
      </c>
      <c r="B14" s="131" t="s">
        <v>1777</v>
      </c>
      <c r="C14" s="198" t="s">
        <v>1781</v>
      </c>
      <c r="D14" s="90" t="s">
        <v>121</v>
      </c>
      <c r="E14" s="109"/>
      <c r="F14" s="131" t="s">
        <v>208</v>
      </c>
      <c r="G14" s="131" t="s">
        <v>211</v>
      </c>
      <c r="H14" s="131" t="s">
        <v>1489</v>
      </c>
      <c r="I14" s="131" t="s">
        <v>1778</v>
      </c>
      <c r="J14" s="91" t="s">
        <v>2290</v>
      </c>
      <c r="K14" s="91" t="s">
        <v>267</v>
      </c>
      <c r="L14" s="131"/>
      <c r="M14" s="131" t="s">
        <v>1759</v>
      </c>
      <c r="N14" s="131" t="s">
        <v>2608</v>
      </c>
      <c r="O14" s="131" t="s">
        <v>1773</v>
      </c>
      <c r="P14" s="131"/>
      <c r="Q14" s="136" t="s">
        <v>1779</v>
      </c>
      <c r="R14" s="133"/>
      <c r="S14" s="131"/>
      <c r="T14" s="131"/>
      <c r="U14" s="115" t="s">
        <v>1780</v>
      </c>
      <c r="V14" s="137">
        <v>41899</v>
      </c>
      <c r="W14" s="176" t="s">
        <v>2243</v>
      </c>
      <c r="X14" s="131" t="s">
        <v>680</v>
      </c>
      <c r="Y14" s="315">
        <v>42355</v>
      </c>
      <c r="Z14" s="211">
        <v>1</v>
      </c>
      <c r="AA14" s="211">
        <v>1</v>
      </c>
      <c r="AB14" s="211">
        <v>1</v>
      </c>
      <c r="AC14" s="212">
        <v>1</v>
      </c>
      <c r="AD14" s="212">
        <v>1</v>
      </c>
      <c r="AE14" s="212">
        <v>1</v>
      </c>
      <c r="AF14" s="334">
        <f t="shared" si="0"/>
        <v>0.1</v>
      </c>
      <c r="AG14" s="212" t="s">
        <v>599</v>
      </c>
      <c r="AH14" s="212" t="s">
        <v>599</v>
      </c>
      <c r="AI14" s="212" t="s">
        <v>899</v>
      </c>
      <c r="AJ14" s="212" t="s">
        <v>2795</v>
      </c>
      <c r="AK14" s="212"/>
      <c r="AL14" s="212"/>
      <c r="AM14" s="212"/>
      <c r="AN14" s="212"/>
      <c r="AO14" s="212" t="s">
        <v>3010</v>
      </c>
    </row>
    <row r="15" spans="1:41" s="89" customFormat="1" ht="15" customHeight="1" x14ac:dyDescent="0.25">
      <c r="A15" s="131" t="s">
        <v>1741</v>
      </c>
      <c r="B15" s="131" t="s">
        <v>720</v>
      </c>
      <c r="C15" s="198" t="s">
        <v>1744</v>
      </c>
      <c r="D15" s="90" t="s">
        <v>121</v>
      </c>
      <c r="E15" s="109"/>
      <c r="F15" s="131" t="s">
        <v>718</v>
      </c>
      <c r="G15" s="131" t="s">
        <v>720</v>
      </c>
      <c r="H15" s="131" t="s">
        <v>1482</v>
      </c>
      <c r="I15" s="131" t="s">
        <v>1742</v>
      </c>
      <c r="J15" s="183" t="s">
        <v>2282</v>
      </c>
      <c r="K15" s="99" t="s">
        <v>268</v>
      </c>
      <c r="L15" s="131"/>
      <c r="M15" s="131" t="s">
        <v>1708</v>
      </c>
      <c r="N15" s="131">
        <v>2013</v>
      </c>
      <c r="O15" s="131" t="s">
        <v>526</v>
      </c>
      <c r="P15" s="131"/>
      <c r="Q15" s="98" t="s">
        <v>121</v>
      </c>
      <c r="R15" s="133"/>
      <c r="S15" s="131"/>
      <c r="T15" s="131"/>
      <c r="U15" s="131" t="s">
        <v>1743</v>
      </c>
      <c r="V15" s="137">
        <v>41899</v>
      </c>
      <c r="W15" s="176" t="s">
        <v>2243</v>
      </c>
      <c r="X15" s="131" t="s">
        <v>680</v>
      </c>
      <c r="Y15" s="315">
        <v>42355</v>
      </c>
      <c r="Z15" s="211">
        <v>1</v>
      </c>
      <c r="AA15" s="211">
        <v>1</v>
      </c>
      <c r="AB15" s="211">
        <v>1</v>
      </c>
      <c r="AC15" s="212">
        <v>1</v>
      </c>
      <c r="AD15" s="212">
        <v>1</v>
      </c>
      <c r="AE15" s="212">
        <v>1</v>
      </c>
      <c r="AF15" s="334">
        <f t="shared" si="0"/>
        <v>0.1</v>
      </c>
      <c r="AG15" s="212" t="s">
        <v>599</v>
      </c>
      <c r="AH15" s="212" t="s">
        <v>599</v>
      </c>
      <c r="AI15" s="212" t="s">
        <v>2451</v>
      </c>
      <c r="AJ15" s="212" t="s">
        <v>2790</v>
      </c>
      <c r="AK15" s="212"/>
      <c r="AL15" s="212"/>
      <c r="AM15" s="212"/>
      <c r="AN15" s="212"/>
      <c r="AO15" s="212" t="s">
        <v>3010</v>
      </c>
    </row>
    <row r="16" spans="1:41" s="89" customFormat="1" ht="15" customHeight="1" x14ac:dyDescent="0.25">
      <c r="A16" s="131" t="s">
        <v>759</v>
      </c>
      <c r="B16" s="131" t="s">
        <v>1786</v>
      </c>
      <c r="C16" s="198" t="s">
        <v>1790</v>
      </c>
      <c r="D16" s="90" t="s">
        <v>121</v>
      </c>
      <c r="E16" s="109" t="s">
        <v>2264</v>
      </c>
      <c r="F16" s="131" t="s">
        <v>214</v>
      </c>
      <c r="G16" s="116" t="s">
        <v>219</v>
      </c>
      <c r="H16" s="131" t="s">
        <v>1485</v>
      </c>
      <c r="I16" s="131" t="s">
        <v>1787</v>
      </c>
      <c r="J16" s="183" t="s">
        <v>2292</v>
      </c>
      <c r="K16" s="99" t="s">
        <v>268</v>
      </c>
      <c r="L16" s="131"/>
      <c r="M16" s="131" t="s">
        <v>1759</v>
      </c>
      <c r="N16" s="131" t="s">
        <v>2794</v>
      </c>
      <c r="O16" s="131" t="s">
        <v>375</v>
      </c>
      <c r="P16" s="131"/>
      <c r="Q16" s="136" t="s">
        <v>1788</v>
      </c>
      <c r="R16" s="133"/>
      <c r="S16" s="131"/>
      <c r="T16" s="131"/>
      <c r="U16" s="115" t="s">
        <v>1789</v>
      </c>
      <c r="V16" s="137">
        <v>41899</v>
      </c>
      <c r="W16" s="176" t="s">
        <v>2243</v>
      </c>
      <c r="X16" s="131" t="s">
        <v>680</v>
      </c>
      <c r="Y16" s="315">
        <v>42355</v>
      </c>
      <c r="Z16" s="211">
        <v>1</v>
      </c>
      <c r="AA16" s="211">
        <v>1</v>
      </c>
      <c r="AB16" s="211">
        <v>1</v>
      </c>
      <c r="AC16" s="212">
        <v>1</v>
      </c>
      <c r="AD16" s="212">
        <v>1</v>
      </c>
      <c r="AE16" s="212">
        <v>1</v>
      </c>
      <c r="AF16" s="334">
        <f t="shared" si="0"/>
        <v>0.1</v>
      </c>
      <c r="AG16" s="212" t="s">
        <v>2797</v>
      </c>
      <c r="AH16" s="212" t="s">
        <v>599</v>
      </c>
      <c r="AI16" s="212" t="s">
        <v>2432</v>
      </c>
      <c r="AJ16" s="212" t="s">
        <v>2790</v>
      </c>
      <c r="AK16" s="212"/>
      <c r="AL16" s="212"/>
      <c r="AM16" s="212"/>
      <c r="AN16" s="212"/>
      <c r="AO16" s="212" t="s">
        <v>3010</v>
      </c>
    </row>
    <row r="17" spans="1:41" s="89" customFormat="1" ht="15" customHeight="1" x14ac:dyDescent="0.25">
      <c r="A17" s="131" t="s">
        <v>1741</v>
      </c>
      <c r="B17" s="131" t="s">
        <v>719</v>
      </c>
      <c r="C17" s="198" t="s">
        <v>1785</v>
      </c>
      <c r="D17" s="90" t="s">
        <v>1519</v>
      </c>
      <c r="E17" s="109" t="s">
        <v>2343</v>
      </c>
      <c r="F17" s="131" t="s">
        <v>1571</v>
      </c>
      <c r="G17" s="131" t="s">
        <v>1571</v>
      </c>
      <c r="H17" s="131" t="s">
        <v>2241</v>
      </c>
      <c r="I17" s="131" t="s">
        <v>1782</v>
      </c>
      <c r="J17" s="182" t="s">
        <v>2291</v>
      </c>
      <c r="K17" s="99" t="s">
        <v>287</v>
      </c>
      <c r="L17" s="131"/>
      <c r="M17" s="131" t="s">
        <v>1759</v>
      </c>
      <c r="N17" s="131"/>
      <c r="O17" s="131" t="s">
        <v>322</v>
      </c>
      <c r="P17" s="131"/>
      <c r="Q17" s="136" t="s">
        <v>1783</v>
      </c>
      <c r="R17" s="133"/>
      <c r="S17" s="131"/>
      <c r="T17" s="131"/>
      <c r="U17" s="115" t="s">
        <v>1784</v>
      </c>
      <c r="V17" s="137">
        <v>41899</v>
      </c>
      <c r="W17" s="176" t="s">
        <v>2243</v>
      </c>
      <c r="X17" s="131" t="s">
        <v>680</v>
      </c>
      <c r="Y17" s="317"/>
      <c r="Z17" s="211">
        <v>1</v>
      </c>
      <c r="AA17" s="211">
        <v>2</v>
      </c>
      <c r="AB17" s="211">
        <v>1</v>
      </c>
      <c r="AC17" s="212">
        <v>1</v>
      </c>
      <c r="AD17" s="212">
        <v>1</v>
      </c>
      <c r="AE17" s="212">
        <v>1</v>
      </c>
      <c r="AF17" s="335">
        <f t="shared" si="0"/>
        <v>0.2</v>
      </c>
      <c r="AG17" s="212" t="s">
        <v>599</v>
      </c>
      <c r="AH17" s="212" t="s">
        <v>599</v>
      </c>
      <c r="AI17" s="212" t="s">
        <v>2639</v>
      </c>
      <c r="AJ17" s="316" t="s">
        <v>2802</v>
      </c>
      <c r="AK17" s="212" t="s">
        <v>2803</v>
      </c>
      <c r="AL17" s="212" t="s">
        <v>2903</v>
      </c>
      <c r="AM17" s="212"/>
      <c r="AN17" s="212"/>
      <c r="AO17" s="212" t="s">
        <v>3011</v>
      </c>
    </row>
    <row r="18" spans="1:41" s="227" customFormat="1" ht="15" customHeight="1" x14ac:dyDescent="0.25">
      <c r="A18" s="269"/>
      <c r="B18" s="269"/>
      <c r="C18" s="268"/>
      <c r="D18" s="219"/>
      <c r="E18" s="220"/>
      <c r="F18" s="269"/>
      <c r="G18" s="269"/>
      <c r="H18" s="269"/>
      <c r="I18" s="268" t="s">
        <v>2782</v>
      </c>
      <c r="J18" s="270" t="s">
        <v>2271</v>
      </c>
      <c r="K18" s="269" t="s">
        <v>223</v>
      </c>
      <c r="L18" s="269"/>
      <c r="M18" s="269" t="s">
        <v>684</v>
      </c>
      <c r="N18" s="269" t="s">
        <v>232</v>
      </c>
      <c r="O18" s="269" t="s">
        <v>225</v>
      </c>
      <c r="P18" s="269"/>
      <c r="Q18" s="223" t="s">
        <v>121</v>
      </c>
      <c r="R18" s="271">
        <v>41676</v>
      </c>
      <c r="S18" s="269"/>
      <c r="T18" s="269"/>
      <c r="U18" s="269" t="s">
        <v>1682</v>
      </c>
      <c r="V18" s="272">
        <v>42355</v>
      </c>
      <c r="W18" s="273"/>
      <c r="X18" s="269"/>
      <c r="Y18" s="315">
        <v>42355</v>
      </c>
      <c r="Z18" s="213">
        <v>1</v>
      </c>
      <c r="AA18" s="213">
        <v>3</v>
      </c>
      <c r="AB18" s="213">
        <v>1</v>
      </c>
      <c r="AC18" s="212">
        <v>1</v>
      </c>
      <c r="AD18" s="212">
        <v>1</v>
      </c>
      <c r="AE18" s="212">
        <v>1</v>
      </c>
      <c r="AF18" s="335">
        <f t="shared" si="0"/>
        <v>0.3</v>
      </c>
      <c r="AG18" s="212" t="s">
        <v>2783</v>
      </c>
      <c r="AH18" s="212" t="s">
        <v>2784</v>
      </c>
      <c r="AI18" s="212" t="s">
        <v>2454</v>
      </c>
      <c r="AJ18" s="212" t="s">
        <v>2896</v>
      </c>
      <c r="AK18" s="212" t="s">
        <v>3044</v>
      </c>
      <c r="AL18" s="212" t="s">
        <v>2895</v>
      </c>
      <c r="AM18" s="212"/>
      <c r="AN18" s="212"/>
      <c r="AO18" s="212" t="s">
        <v>3011</v>
      </c>
    </row>
    <row r="19" spans="1:41" s="89" customFormat="1" ht="15" customHeight="1" x14ac:dyDescent="0.25">
      <c r="A19" s="269"/>
      <c r="B19" s="269"/>
      <c r="C19" s="268"/>
      <c r="D19" s="219"/>
      <c r="E19" s="220"/>
      <c r="F19" s="269"/>
      <c r="G19" s="269"/>
      <c r="H19" s="269"/>
      <c r="I19" s="269" t="s">
        <v>2894</v>
      </c>
      <c r="J19" s="270" t="s">
        <v>2279</v>
      </c>
      <c r="K19" s="269" t="s">
        <v>223</v>
      </c>
      <c r="L19" s="269"/>
      <c r="M19" s="269" t="s">
        <v>684</v>
      </c>
      <c r="N19" s="269" t="s">
        <v>253</v>
      </c>
      <c r="O19" s="269" t="s">
        <v>225</v>
      </c>
      <c r="P19" s="269"/>
      <c r="Q19" s="274" t="s">
        <v>121</v>
      </c>
      <c r="R19" s="271"/>
      <c r="S19" s="269"/>
      <c r="T19" s="269"/>
      <c r="U19" s="269" t="s">
        <v>1695</v>
      </c>
      <c r="V19" s="272">
        <v>42355</v>
      </c>
      <c r="W19" s="273"/>
      <c r="X19" s="269"/>
      <c r="Y19" s="315">
        <v>42355</v>
      </c>
      <c r="Z19" s="211">
        <v>1</v>
      </c>
      <c r="AA19" s="211">
        <v>3</v>
      </c>
      <c r="AB19" s="211">
        <v>1</v>
      </c>
      <c r="AC19" s="212">
        <v>1</v>
      </c>
      <c r="AD19" s="212">
        <v>1</v>
      </c>
      <c r="AE19" s="212">
        <v>1</v>
      </c>
      <c r="AF19" s="335">
        <f t="shared" si="0"/>
        <v>0.3</v>
      </c>
      <c r="AG19" s="212" t="s">
        <v>2789</v>
      </c>
      <c r="AH19" s="212" t="s">
        <v>2786</v>
      </c>
      <c r="AI19" s="212" t="s">
        <v>2432</v>
      </c>
      <c r="AJ19" s="316" t="s">
        <v>2790</v>
      </c>
      <c r="AK19" s="212" t="s">
        <v>3029</v>
      </c>
      <c r="AL19" s="212" t="s">
        <v>2898</v>
      </c>
      <c r="AM19" s="212"/>
      <c r="AN19" s="212"/>
      <c r="AO19" s="212" t="s">
        <v>3011</v>
      </c>
    </row>
    <row r="20" spans="1:41" s="89" customFormat="1" ht="15" customHeight="1" x14ac:dyDescent="0.25">
      <c r="A20" s="269"/>
      <c r="B20" s="269"/>
      <c r="C20" s="268"/>
      <c r="D20" s="219"/>
      <c r="E20" s="220"/>
      <c r="F20" s="269"/>
      <c r="G20" s="269"/>
      <c r="H20" s="269"/>
      <c r="I20" s="268" t="s">
        <v>2787</v>
      </c>
      <c r="J20" s="270" t="s">
        <v>2281</v>
      </c>
      <c r="K20" s="269" t="s">
        <v>223</v>
      </c>
      <c r="L20" s="269"/>
      <c r="M20" s="269" t="s">
        <v>684</v>
      </c>
      <c r="N20" s="269" t="s">
        <v>2899</v>
      </c>
      <c r="O20" s="269" t="s">
        <v>225</v>
      </c>
      <c r="P20" s="269"/>
      <c r="Q20" s="274" t="s">
        <v>121</v>
      </c>
      <c r="R20" s="271"/>
      <c r="S20" s="269"/>
      <c r="T20" s="269"/>
      <c r="U20" s="269" t="s">
        <v>1699</v>
      </c>
      <c r="V20" s="272">
        <v>42355</v>
      </c>
      <c r="W20" s="273"/>
      <c r="X20" s="269"/>
      <c r="Y20" s="315">
        <v>42355</v>
      </c>
      <c r="Z20" s="211">
        <v>1</v>
      </c>
      <c r="AA20" s="211">
        <v>3</v>
      </c>
      <c r="AB20" s="211">
        <v>1</v>
      </c>
      <c r="AC20" s="212">
        <v>1</v>
      </c>
      <c r="AD20" s="212">
        <v>1</v>
      </c>
      <c r="AE20" s="212">
        <v>1</v>
      </c>
      <c r="AF20" s="335">
        <f t="shared" si="0"/>
        <v>0.3</v>
      </c>
      <c r="AG20" s="212" t="s">
        <v>2788</v>
      </c>
      <c r="AH20" s="212"/>
      <c r="AI20" s="212" t="s">
        <v>2432</v>
      </c>
      <c r="AJ20" s="212" t="s">
        <v>2790</v>
      </c>
      <c r="AK20" s="212" t="s">
        <v>3029</v>
      </c>
      <c r="AL20" s="212" t="s">
        <v>2900</v>
      </c>
      <c r="AM20" s="212"/>
      <c r="AN20" s="212"/>
      <c r="AO20" s="212" t="s">
        <v>3011</v>
      </c>
    </row>
    <row r="21" spans="1:41" s="89" customFormat="1" ht="15" customHeight="1" x14ac:dyDescent="0.25">
      <c r="A21" s="269"/>
      <c r="B21" s="269"/>
      <c r="C21" s="268"/>
      <c r="D21" s="219"/>
      <c r="E21" s="220"/>
      <c r="F21" s="269"/>
      <c r="G21" s="269"/>
      <c r="H21" s="269"/>
      <c r="I21" s="268" t="s">
        <v>2791</v>
      </c>
      <c r="J21" s="270" t="s">
        <v>2901</v>
      </c>
      <c r="K21" s="269" t="s">
        <v>223</v>
      </c>
      <c r="L21" s="269"/>
      <c r="M21" s="269" t="s">
        <v>684</v>
      </c>
      <c r="N21" s="269" t="s">
        <v>2902</v>
      </c>
      <c r="O21" s="269" t="s">
        <v>225</v>
      </c>
      <c r="P21" s="269"/>
      <c r="Q21" s="274"/>
      <c r="R21" s="271"/>
      <c r="S21" s="269"/>
      <c r="T21" s="269"/>
      <c r="U21" s="269" t="s">
        <v>1703</v>
      </c>
      <c r="V21" s="272">
        <v>42355</v>
      </c>
      <c r="W21" s="273"/>
      <c r="X21" s="269"/>
      <c r="Y21" s="315">
        <v>42355</v>
      </c>
      <c r="Z21" s="211">
        <v>1</v>
      </c>
      <c r="AA21" s="211">
        <v>3</v>
      </c>
      <c r="AB21" s="211">
        <v>1</v>
      </c>
      <c r="AC21" s="212">
        <v>1</v>
      </c>
      <c r="AD21" s="212">
        <v>1</v>
      </c>
      <c r="AE21" s="212">
        <v>1</v>
      </c>
      <c r="AF21" s="335">
        <f t="shared" si="0"/>
        <v>0.3</v>
      </c>
      <c r="AG21" s="212" t="s">
        <v>2792</v>
      </c>
      <c r="AH21" s="212"/>
      <c r="AI21" s="212" t="s">
        <v>2432</v>
      </c>
      <c r="AJ21" s="212" t="s">
        <v>2790</v>
      </c>
      <c r="AK21" s="212" t="s">
        <v>3029</v>
      </c>
      <c r="AL21" s="212" t="s">
        <v>2900</v>
      </c>
      <c r="AM21" s="212"/>
      <c r="AN21" s="212"/>
      <c r="AO21" s="212" t="s">
        <v>3011</v>
      </c>
    </row>
    <row r="22" spans="1:41" s="89" customFormat="1" ht="15" customHeight="1" x14ac:dyDescent="0.25">
      <c r="A22" s="131" t="s">
        <v>682</v>
      </c>
      <c r="B22" s="131" t="s">
        <v>2345</v>
      </c>
      <c r="C22" s="198" t="s">
        <v>1227</v>
      </c>
      <c r="D22" s="90" t="s">
        <v>1519</v>
      </c>
      <c r="E22" s="109" t="s">
        <v>1527</v>
      </c>
      <c r="F22" s="131" t="s">
        <v>214</v>
      </c>
      <c r="G22" s="131" t="s">
        <v>215</v>
      </c>
      <c r="H22" s="131" t="s">
        <v>1483</v>
      </c>
      <c r="I22" s="131" t="s">
        <v>2796</v>
      </c>
      <c r="J22" s="182" t="s">
        <v>2272</v>
      </c>
      <c r="K22" s="131" t="s">
        <v>223</v>
      </c>
      <c r="L22" s="131"/>
      <c r="M22" s="131" t="s">
        <v>684</v>
      </c>
      <c r="N22" s="131" t="s">
        <v>236</v>
      </c>
      <c r="O22" s="131" t="s">
        <v>237</v>
      </c>
      <c r="P22" s="131"/>
      <c r="Q22" s="98" t="s">
        <v>121</v>
      </c>
      <c r="R22" s="132">
        <v>41730</v>
      </c>
      <c r="S22" s="131" t="s">
        <v>227</v>
      </c>
      <c r="T22" s="131"/>
      <c r="U22" s="131" t="s">
        <v>1686</v>
      </c>
      <c r="V22" s="137">
        <v>41730</v>
      </c>
      <c r="W22" s="176" t="s">
        <v>2243</v>
      </c>
      <c r="X22" s="131" t="s">
        <v>680</v>
      </c>
      <c r="Y22" s="317"/>
      <c r="Z22" s="211">
        <v>1</v>
      </c>
      <c r="AA22" s="211">
        <v>3</v>
      </c>
      <c r="AB22" s="211">
        <v>1</v>
      </c>
      <c r="AC22" s="212">
        <v>1</v>
      </c>
      <c r="AD22" s="212">
        <v>1</v>
      </c>
      <c r="AE22" s="212">
        <v>1</v>
      </c>
      <c r="AF22" s="335">
        <f t="shared" si="0"/>
        <v>0.3</v>
      </c>
      <c r="AG22" s="212" t="s">
        <v>2801</v>
      </c>
      <c r="AH22" s="212" t="s">
        <v>2798</v>
      </c>
      <c r="AI22" s="212" t="s">
        <v>2432</v>
      </c>
      <c r="AJ22" s="212" t="s">
        <v>2790</v>
      </c>
      <c r="AK22" s="212" t="s">
        <v>3029</v>
      </c>
      <c r="AL22" s="212" t="s">
        <v>2900</v>
      </c>
      <c r="AM22" s="212"/>
      <c r="AN22" s="212"/>
      <c r="AO22" s="212" t="s">
        <v>3011</v>
      </c>
    </row>
    <row r="23" spans="1:41" s="227" customFormat="1" ht="15" customHeight="1" x14ac:dyDescent="0.25">
      <c r="A23" s="131" t="s">
        <v>682</v>
      </c>
      <c r="B23" s="131" t="s">
        <v>2345</v>
      </c>
      <c r="C23" s="198" t="s">
        <v>1228</v>
      </c>
      <c r="D23" s="90" t="s">
        <v>1519</v>
      </c>
      <c r="E23" s="109" t="s">
        <v>1527</v>
      </c>
      <c r="F23" s="131" t="s">
        <v>214</v>
      </c>
      <c r="G23" s="131" t="s">
        <v>215</v>
      </c>
      <c r="H23" s="131" t="s">
        <v>1483</v>
      </c>
      <c r="I23" s="131" t="s">
        <v>2799</v>
      </c>
      <c r="J23" s="182" t="s">
        <v>2272</v>
      </c>
      <c r="K23" s="131" t="s">
        <v>223</v>
      </c>
      <c r="L23" s="131"/>
      <c r="M23" s="131" t="s">
        <v>684</v>
      </c>
      <c r="N23" s="131" t="s">
        <v>236</v>
      </c>
      <c r="O23" s="131" t="s">
        <v>237</v>
      </c>
      <c r="P23" s="131"/>
      <c r="Q23" s="98" t="s">
        <v>121</v>
      </c>
      <c r="R23" s="132">
        <v>41730</v>
      </c>
      <c r="S23" s="131" t="s">
        <v>227</v>
      </c>
      <c r="T23" s="131"/>
      <c r="U23" s="131" t="s">
        <v>1687</v>
      </c>
      <c r="V23" s="137">
        <v>41730</v>
      </c>
      <c r="W23" s="176" t="s">
        <v>2243</v>
      </c>
      <c r="X23" s="131" t="s">
        <v>680</v>
      </c>
      <c r="Y23" s="317"/>
      <c r="Z23" s="211">
        <v>1</v>
      </c>
      <c r="AA23" s="211">
        <v>3</v>
      </c>
      <c r="AB23" s="211">
        <v>1</v>
      </c>
      <c r="AC23" s="212">
        <v>1</v>
      </c>
      <c r="AD23" s="212">
        <v>1</v>
      </c>
      <c r="AE23" s="212">
        <v>1</v>
      </c>
      <c r="AF23" s="335">
        <f t="shared" si="0"/>
        <v>0.3</v>
      </c>
      <c r="AG23" s="212" t="s">
        <v>2801</v>
      </c>
      <c r="AH23" s="212" t="s">
        <v>2798</v>
      </c>
      <c r="AI23" s="212" t="s">
        <v>2432</v>
      </c>
      <c r="AJ23" s="212" t="s">
        <v>2790</v>
      </c>
      <c r="AK23" s="212" t="s">
        <v>3029</v>
      </c>
      <c r="AL23" s="212" t="s">
        <v>2900</v>
      </c>
      <c r="AM23" s="212"/>
      <c r="AN23" s="212"/>
      <c r="AO23" s="212" t="s">
        <v>3011</v>
      </c>
    </row>
    <row r="24" spans="1:41" s="89" customFormat="1" ht="15" customHeight="1" x14ac:dyDescent="0.25">
      <c r="A24" s="131" t="s">
        <v>682</v>
      </c>
      <c r="B24" s="131" t="s">
        <v>2345</v>
      </c>
      <c r="C24" s="198" t="s">
        <v>1229</v>
      </c>
      <c r="D24" s="90" t="s">
        <v>1519</v>
      </c>
      <c r="E24" s="109" t="s">
        <v>1527</v>
      </c>
      <c r="F24" s="131" t="s">
        <v>214</v>
      </c>
      <c r="G24" s="131" t="s">
        <v>215</v>
      </c>
      <c r="H24" s="131" t="s">
        <v>1483</v>
      </c>
      <c r="I24" s="131" t="s">
        <v>2800</v>
      </c>
      <c r="J24" s="182" t="s">
        <v>2272</v>
      </c>
      <c r="K24" s="131" t="s">
        <v>223</v>
      </c>
      <c r="L24" s="131"/>
      <c r="M24" s="131" t="s">
        <v>684</v>
      </c>
      <c r="N24" s="131" t="s">
        <v>236</v>
      </c>
      <c r="O24" s="131" t="s">
        <v>237</v>
      </c>
      <c r="P24" s="131"/>
      <c r="Q24" s="98" t="s">
        <v>121</v>
      </c>
      <c r="R24" s="132">
        <v>41730</v>
      </c>
      <c r="S24" s="131" t="s">
        <v>227</v>
      </c>
      <c r="T24" s="131"/>
      <c r="U24" s="131" t="s">
        <v>1688</v>
      </c>
      <c r="V24" s="137">
        <v>41730</v>
      </c>
      <c r="W24" s="176" t="s">
        <v>2243</v>
      </c>
      <c r="X24" s="131" t="s">
        <v>680</v>
      </c>
      <c r="Y24" s="317"/>
      <c r="Z24" s="211">
        <v>1</v>
      </c>
      <c r="AA24" s="211">
        <v>3</v>
      </c>
      <c r="AB24" s="211">
        <v>1</v>
      </c>
      <c r="AC24" s="212">
        <v>1</v>
      </c>
      <c r="AD24" s="212">
        <v>1</v>
      </c>
      <c r="AE24" s="212">
        <v>1</v>
      </c>
      <c r="AF24" s="335">
        <f t="shared" si="0"/>
        <v>0.3</v>
      </c>
      <c r="AG24" s="212" t="s">
        <v>2801</v>
      </c>
      <c r="AH24" s="212" t="s">
        <v>2798</v>
      </c>
      <c r="AI24" s="212" t="s">
        <v>2432</v>
      </c>
      <c r="AJ24" s="212" t="s">
        <v>2790</v>
      </c>
      <c r="AK24" s="212" t="s">
        <v>3029</v>
      </c>
      <c r="AL24" s="212" t="s">
        <v>2900</v>
      </c>
      <c r="AM24" s="212"/>
      <c r="AN24" s="212"/>
      <c r="AO24" s="212" t="s">
        <v>3011</v>
      </c>
    </row>
    <row r="25" spans="1:41" s="89" customFormat="1" ht="15" customHeight="1" x14ac:dyDescent="0.25">
      <c r="A25" s="131" t="s">
        <v>722</v>
      </c>
      <c r="B25" s="131" t="s">
        <v>1745</v>
      </c>
      <c r="C25" s="198" t="s">
        <v>1749</v>
      </c>
      <c r="D25" s="90" t="s">
        <v>1519</v>
      </c>
      <c r="E25" s="109" t="s">
        <v>1566</v>
      </c>
      <c r="F25" s="131" t="s">
        <v>722</v>
      </c>
      <c r="G25" s="131" t="s">
        <v>722</v>
      </c>
      <c r="H25" s="131" t="s">
        <v>1498</v>
      </c>
      <c r="I25" s="131" t="s">
        <v>1746</v>
      </c>
      <c r="J25" s="182" t="s">
        <v>2284</v>
      </c>
      <c r="K25" s="99" t="s">
        <v>268</v>
      </c>
      <c r="L25" s="131"/>
      <c r="M25" s="131" t="s">
        <v>1708</v>
      </c>
      <c r="N25" s="131">
        <v>2000</v>
      </c>
      <c r="O25" s="131" t="s">
        <v>1747</v>
      </c>
      <c r="P25" s="131"/>
      <c r="Q25" s="98" t="s">
        <v>121</v>
      </c>
      <c r="R25" s="133"/>
      <c r="S25" s="131"/>
      <c r="T25" s="131"/>
      <c r="U25" s="131" t="s">
        <v>1748</v>
      </c>
      <c r="V25" s="137">
        <v>41899</v>
      </c>
      <c r="W25" s="176" t="s">
        <v>2243</v>
      </c>
      <c r="X25" s="131" t="s">
        <v>680</v>
      </c>
      <c r="Y25" s="317"/>
      <c r="Z25" s="211">
        <v>1</v>
      </c>
      <c r="AA25" s="211">
        <v>3</v>
      </c>
      <c r="AB25" s="211">
        <v>1</v>
      </c>
      <c r="AC25" s="212">
        <v>1</v>
      </c>
      <c r="AD25" s="212">
        <v>1</v>
      </c>
      <c r="AE25" s="212">
        <v>1</v>
      </c>
      <c r="AF25" s="335">
        <f t="shared" si="0"/>
        <v>0.3</v>
      </c>
      <c r="AG25" s="212" t="s">
        <v>599</v>
      </c>
      <c r="AH25" s="212" t="s">
        <v>599</v>
      </c>
      <c r="AI25" s="212" t="s">
        <v>2432</v>
      </c>
      <c r="AJ25" s="212" t="s">
        <v>2790</v>
      </c>
      <c r="AK25" s="212" t="s">
        <v>3029</v>
      </c>
      <c r="AL25" s="212" t="s">
        <v>2900</v>
      </c>
      <c r="AM25" s="212"/>
      <c r="AN25" s="212"/>
      <c r="AO25" s="212" t="s">
        <v>3011</v>
      </c>
    </row>
    <row r="26" spans="1:41" s="89" customFormat="1" ht="15" customHeight="1" x14ac:dyDescent="0.25">
      <c r="A26" s="131" t="s">
        <v>722</v>
      </c>
      <c r="B26" s="131" t="s">
        <v>1745</v>
      </c>
      <c r="C26" s="198" t="s">
        <v>1752</v>
      </c>
      <c r="D26" s="90" t="s">
        <v>1519</v>
      </c>
      <c r="E26" s="109" t="s">
        <v>1566</v>
      </c>
      <c r="F26" s="131" t="s">
        <v>722</v>
      </c>
      <c r="G26" s="131" t="s">
        <v>722</v>
      </c>
      <c r="H26" s="131" t="s">
        <v>1498</v>
      </c>
      <c r="I26" s="131" t="s">
        <v>1750</v>
      </c>
      <c r="J26" s="182" t="s">
        <v>2283</v>
      </c>
      <c r="K26" s="99" t="s">
        <v>268</v>
      </c>
      <c r="L26" s="131"/>
      <c r="M26" s="131" t="s">
        <v>1708</v>
      </c>
      <c r="N26" s="131">
        <v>2000</v>
      </c>
      <c r="O26" s="131" t="s">
        <v>1747</v>
      </c>
      <c r="P26" s="131"/>
      <c r="Q26" s="98" t="s">
        <v>121</v>
      </c>
      <c r="R26" s="133"/>
      <c r="S26" s="131"/>
      <c r="T26" s="131"/>
      <c r="U26" s="131" t="s">
        <v>1751</v>
      </c>
      <c r="V26" s="137">
        <v>41899</v>
      </c>
      <c r="W26" s="176" t="s">
        <v>2243</v>
      </c>
      <c r="X26" s="131" t="s">
        <v>680</v>
      </c>
      <c r="Y26" s="317"/>
      <c r="Z26" s="211">
        <v>1</v>
      </c>
      <c r="AA26" s="211">
        <v>3</v>
      </c>
      <c r="AB26" s="211">
        <v>1</v>
      </c>
      <c r="AC26" s="212">
        <v>1</v>
      </c>
      <c r="AD26" s="212">
        <v>1</v>
      </c>
      <c r="AE26" s="212">
        <v>1</v>
      </c>
      <c r="AF26" s="335">
        <f t="shared" si="0"/>
        <v>0.3</v>
      </c>
      <c r="AG26" s="212" t="s">
        <v>599</v>
      </c>
      <c r="AH26" s="212" t="s">
        <v>599</v>
      </c>
      <c r="AI26" s="212" t="s">
        <v>2432</v>
      </c>
      <c r="AJ26" s="212" t="s">
        <v>2790</v>
      </c>
      <c r="AK26" s="212" t="s">
        <v>3029</v>
      </c>
      <c r="AL26" s="212" t="s">
        <v>2900</v>
      </c>
      <c r="AM26" s="212"/>
      <c r="AN26" s="212"/>
      <c r="AO26" s="212" t="s">
        <v>3011</v>
      </c>
    </row>
    <row r="27" spans="1:41" s="89" customFormat="1" ht="15" customHeight="1" x14ac:dyDescent="0.25">
      <c r="A27" s="131" t="s">
        <v>722</v>
      </c>
      <c r="B27" s="131" t="s">
        <v>1745</v>
      </c>
      <c r="C27" s="198" t="s">
        <v>1755</v>
      </c>
      <c r="D27" s="90" t="s">
        <v>1519</v>
      </c>
      <c r="E27" s="109" t="s">
        <v>1566</v>
      </c>
      <c r="F27" s="131" t="s">
        <v>722</v>
      </c>
      <c r="G27" s="131" t="s">
        <v>722</v>
      </c>
      <c r="H27" s="131" t="s">
        <v>1498</v>
      </c>
      <c r="I27" s="131" t="s">
        <v>1753</v>
      </c>
      <c r="J27" s="182" t="s">
        <v>2285</v>
      </c>
      <c r="K27" s="99" t="s">
        <v>268</v>
      </c>
      <c r="L27" s="131"/>
      <c r="M27" s="131" t="s">
        <v>1708</v>
      </c>
      <c r="N27" s="131">
        <v>2000</v>
      </c>
      <c r="O27" s="131" t="s">
        <v>1747</v>
      </c>
      <c r="P27" s="131"/>
      <c r="Q27" s="98" t="s">
        <v>121</v>
      </c>
      <c r="R27" s="133"/>
      <c r="S27" s="131"/>
      <c r="T27" s="131"/>
      <c r="U27" s="131" t="s">
        <v>1754</v>
      </c>
      <c r="V27" s="137">
        <v>41899</v>
      </c>
      <c r="W27" s="176" t="s">
        <v>2243</v>
      </c>
      <c r="X27" s="131" t="s">
        <v>680</v>
      </c>
      <c r="Y27" s="317"/>
      <c r="Z27" s="211">
        <v>1</v>
      </c>
      <c r="AA27" s="211">
        <v>3</v>
      </c>
      <c r="AB27" s="211">
        <v>1</v>
      </c>
      <c r="AC27" s="212">
        <v>1</v>
      </c>
      <c r="AD27" s="212">
        <v>1</v>
      </c>
      <c r="AE27" s="212">
        <v>1</v>
      </c>
      <c r="AF27" s="335">
        <f t="shared" si="0"/>
        <v>0.3</v>
      </c>
      <c r="AG27" s="212" t="s">
        <v>599</v>
      </c>
      <c r="AH27" s="212" t="s">
        <v>599</v>
      </c>
      <c r="AI27" s="212" t="s">
        <v>2432</v>
      </c>
      <c r="AJ27" s="212" t="s">
        <v>2790</v>
      </c>
      <c r="AK27" s="212" t="s">
        <v>3029</v>
      </c>
      <c r="AL27" s="212" t="s">
        <v>2900</v>
      </c>
      <c r="AM27" s="212"/>
      <c r="AN27" s="212"/>
      <c r="AO27" s="212" t="s">
        <v>3011</v>
      </c>
    </row>
    <row r="28" spans="1:41" s="227" customFormat="1" ht="15" customHeight="1" x14ac:dyDescent="0.25">
      <c r="A28" s="131" t="s">
        <v>682</v>
      </c>
      <c r="B28" s="131" t="s">
        <v>683</v>
      </c>
      <c r="C28" s="198" t="s">
        <v>1223</v>
      </c>
      <c r="D28" s="90" t="s">
        <v>121</v>
      </c>
      <c r="E28" s="109" t="s">
        <v>498</v>
      </c>
      <c r="F28" s="131" t="s">
        <v>214</v>
      </c>
      <c r="G28" s="131" t="s">
        <v>218</v>
      </c>
      <c r="H28" s="131" t="s">
        <v>1497</v>
      </c>
      <c r="I28" s="267" t="s">
        <v>231</v>
      </c>
      <c r="J28" s="183" t="s">
        <v>2271</v>
      </c>
      <c r="K28" s="131" t="s">
        <v>223</v>
      </c>
      <c r="L28" s="131"/>
      <c r="M28" s="131" t="s">
        <v>684</v>
      </c>
      <c r="N28" s="131" t="s">
        <v>232</v>
      </c>
      <c r="O28" s="131" t="s">
        <v>225</v>
      </c>
      <c r="P28" s="131"/>
      <c r="Q28" s="98" t="s">
        <v>121</v>
      </c>
      <c r="R28" s="132">
        <v>41730</v>
      </c>
      <c r="S28" s="131" t="s">
        <v>227</v>
      </c>
      <c r="T28" s="131"/>
      <c r="U28" s="131" t="s">
        <v>1682</v>
      </c>
      <c r="V28" s="137">
        <v>41730</v>
      </c>
      <c r="W28" s="176" t="s">
        <v>2243</v>
      </c>
      <c r="X28" s="131" t="s">
        <v>680</v>
      </c>
      <c r="Y28" s="315">
        <v>42355</v>
      </c>
      <c r="Z28" s="213">
        <v>3</v>
      </c>
      <c r="AA28" s="213"/>
      <c r="AB28" s="213"/>
      <c r="AC28" s="212"/>
      <c r="AD28" s="212"/>
      <c r="AE28" s="212"/>
      <c r="AF28" s="338" t="s">
        <v>2888</v>
      </c>
      <c r="AG28" s="212"/>
      <c r="AH28" s="212"/>
      <c r="AI28" s="212"/>
      <c r="AJ28" s="212"/>
      <c r="AK28" s="212" t="s">
        <v>2777</v>
      </c>
      <c r="AL28" s="212" t="s">
        <v>2897</v>
      </c>
      <c r="AM28" s="212"/>
      <c r="AN28" s="212"/>
      <c r="AO28" s="212" t="s">
        <v>3014</v>
      </c>
    </row>
    <row r="29" spans="1:41" s="89" customFormat="1" ht="15" customHeight="1" x14ac:dyDescent="0.25">
      <c r="A29" s="131" t="s">
        <v>682</v>
      </c>
      <c r="B29" s="131" t="s">
        <v>683</v>
      </c>
      <c r="C29" s="198" t="s">
        <v>1224</v>
      </c>
      <c r="D29" s="90" t="s">
        <v>121</v>
      </c>
      <c r="E29" s="109" t="s">
        <v>498</v>
      </c>
      <c r="F29" s="131" t="s">
        <v>214</v>
      </c>
      <c r="G29" s="131" t="s">
        <v>218</v>
      </c>
      <c r="H29" s="131" t="s">
        <v>1497</v>
      </c>
      <c r="I29" s="267" t="s">
        <v>233</v>
      </c>
      <c r="J29" s="183" t="s">
        <v>2271</v>
      </c>
      <c r="K29" s="131" t="s">
        <v>223</v>
      </c>
      <c r="L29" s="131"/>
      <c r="M29" s="131" t="s">
        <v>684</v>
      </c>
      <c r="N29" s="131" t="s">
        <v>232</v>
      </c>
      <c r="O29" s="131" t="s">
        <v>225</v>
      </c>
      <c r="P29" s="131"/>
      <c r="Q29" s="98" t="s">
        <v>121</v>
      </c>
      <c r="R29" s="132">
        <v>41730</v>
      </c>
      <c r="S29" s="131" t="s">
        <v>227</v>
      </c>
      <c r="T29" s="131"/>
      <c r="U29" s="131" t="s">
        <v>1683</v>
      </c>
      <c r="V29" s="137">
        <v>41730</v>
      </c>
      <c r="W29" s="176" t="s">
        <v>2243</v>
      </c>
      <c r="X29" s="131" t="s">
        <v>680</v>
      </c>
      <c r="Y29" s="315">
        <v>42355</v>
      </c>
      <c r="Z29" s="213">
        <v>3</v>
      </c>
      <c r="AA29" s="213"/>
      <c r="AB29" s="213"/>
      <c r="AC29" s="212"/>
      <c r="AD29" s="212"/>
      <c r="AE29" s="212"/>
      <c r="AF29" s="338" t="s">
        <v>2888</v>
      </c>
      <c r="AG29" s="212"/>
      <c r="AH29" s="212"/>
      <c r="AI29" s="212"/>
      <c r="AJ29" s="212"/>
      <c r="AK29" s="212" t="s">
        <v>2777</v>
      </c>
      <c r="AL29" s="212" t="s">
        <v>2897</v>
      </c>
      <c r="AM29" s="212"/>
      <c r="AN29" s="212"/>
      <c r="AO29" s="212" t="s">
        <v>3014</v>
      </c>
    </row>
    <row r="30" spans="1:41" s="89" customFormat="1" ht="15" customHeight="1" x14ac:dyDescent="0.25">
      <c r="A30" s="131" t="s">
        <v>682</v>
      </c>
      <c r="B30" s="131" t="s">
        <v>683</v>
      </c>
      <c r="C30" s="198" t="s">
        <v>1225</v>
      </c>
      <c r="D30" s="90" t="s">
        <v>121</v>
      </c>
      <c r="E30" s="109" t="s">
        <v>498</v>
      </c>
      <c r="F30" s="131" t="s">
        <v>214</v>
      </c>
      <c r="G30" s="131" t="s">
        <v>218</v>
      </c>
      <c r="H30" s="131" t="s">
        <v>1497</v>
      </c>
      <c r="I30" s="267" t="s">
        <v>234</v>
      </c>
      <c r="J30" s="183" t="s">
        <v>2271</v>
      </c>
      <c r="K30" s="131" t="s">
        <v>223</v>
      </c>
      <c r="L30" s="131"/>
      <c r="M30" s="131" t="s">
        <v>684</v>
      </c>
      <c r="N30" s="131" t="s">
        <v>232</v>
      </c>
      <c r="O30" s="131" t="s">
        <v>225</v>
      </c>
      <c r="P30" s="131"/>
      <c r="Q30" s="98" t="s">
        <v>121</v>
      </c>
      <c r="R30" s="132">
        <v>41730</v>
      </c>
      <c r="S30" s="131" t="s">
        <v>227</v>
      </c>
      <c r="T30" s="131"/>
      <c r="U30" s="131" t="s">
        <v>1684</v>
      </c>
      <c r="V30" s="137">
        <v>41730</v>
      </c>
      <c r="W30" s="176" t="s">
        <v>2243</v>
      </c>
      <c r="X30" s="131" t="s">
        <v>680</v>
      </c>
      <c r="Y30" s="315">
        <v>42355</v>
      </c>
      <c r="Z30" s="213">
        <v>3</v>
      </c>
      <c r="AA30" s="213"/>
      <c r="AB30" s="213"/>
      <c r="AC30" s="212"/>
      <c r="AD30" s="212"/>
      <c r="AE30" s="212"/>
      <c r="AF30" s="338" t="s">
        <v>2888</v>
      </c>
      <c r="AG30" s="212"/>
      <c r="AH30" s="212"/>
      <c r="AI30" s="212"/>
      <c r="AJ30" s="212"/>
      <c r="AK30" s="212" t="s">
        <v>2777</v>
      </c>
      <c r="AL30" s="212" t="s">
        <v>2897</v>
      </c>
      <c r="AM30" s="212"/>
      <c r="AN30" s="212"/>
      <c r="AO30" s="212" t="s">
        <v>3014</v>
      </c>
    </row>
    <row r="31" spans="1:41" s="89" customFormat="1" ht="15" customHeight="1" x14ac:dyDescent="0.25">
      <c r="A31" s="131" t="s">
        <v>682</v>
      </c>
      <c r="B31" s="131" t="s">
        <v>683</v>
      </c>
      <c r="C31" s="198" t="s">
        <v>1226</v>
      </c>
      <c r="D31" s="90" t="s">
        <v>121</v>
      </c>
      <c r="E31" s="109" t="s">
        <v>498</v>
      </c>
      <c r="F31" s="131" t="s">
        <v>214</v>
      </c>
      <c r="G31" s="131" t="s">
        <v>218</v>
      </c>
      <c r="H31" s="131" t="s">
        <v>1497</v>
      </c>
      <c r="I31" s="267" t="s">
        <v>235</v>
      </c>
      <c r="J31" s="183" t="s">
        <v>2271</v>
      </c>
      <c r="K31" s="131" t="s">
        <v>223</v>
      </c>
      <c r="L31" s="131"/>
      <c r="M31" s="131" t="s">
        <v>684</v>
      </c>
      <c r="N31" s="131" t="s">
        <v>232</v>
      </c>
      <c r="O31" s="131" t="s">
        <v>225</v>
      </c>
      <c r="P31" s="131"/>
      <c r="Q31" s="98" t="s">
        <v>121</v>
      </c>
      <c r="R31" s="132">
        <v>41730</v>
      </c>
      <c r="S31" s="131" t="s">
        <v>227</v>
      </c>
      <c r="T31" s="131"/>
      <c r="U31" s="131" t="s">
        <v>1685</v>
      </c>
      <c r="V31" s="137">
        <v>41730</v>
      </c>
      <c r="W31" s="176" t="s">
        <v>2243</v>
      </c>
      <c r="X31" s="131" t="s">
        <v>680</v>
      </c>
      <c r="Y31" s="315">
        <v>42355</v>
      </c>
      <c r="Z31" s="213">
        <v>3</v>
      </c>
      <c r="AA31" s="213"/>
      <c r="AB31" s="213"/>
      <c r="AC31" s="212"/>
      <c r="AD31" s="212"/>
      <c r="AE31" s="212"/>
      <c r="AF31" s="338" t="s">
        <v>2888</v>
      </c>
      <c r="AG31" s="212"/>
      <c r="AH31" s="212"/>
      <c r="AI31" s="212"/>
      <c r="AJ31" s="212"/>
      <c r="AK31" s="212" t="s">
        <v>2781</v>
      </c>
      <c r="AL31" s="212" t="s">
        <v>2897</v>
      </c>
      <c r="AM31" s="212"/>
      <c r="AN31" s="212"/>
      <c r="AO31" s="212" t="s">
        <v>3014</v>
      </c>
    </row>
    <row r="32" spans="1:41" s="89" customFormat="1" ht="15" customHeight="1" x14ac:dyDescent="0.25">
      <c r="A32" s="131" t="s">
        <v>251</v>
      </c>
      <c r="B32" s="131" t="s">
        <v>942</v>
      </c>
      <c r="C32" s="198" t="s">
        <v>1236</v>
      </c>
      <c r="D32" s="90" t="s">
        <v>121</v>
      </c>
      <c r="E32" s="109" t="s">
        <v>498</v>
      </c>
      <c r="F32" s="131" t="s">
        <v>759</v>
      </c>
      <c r="G32" s="131" t="s">
        <v>760</v>
      </c>
      <c r="H32" s="131" t="s">
        <v>1492</v>
      </c>
      <c r="I32" s="267" t="s">
        <v>252</v>
      </c>
      <c r="J32" s="183" t="s">
        <v>2279</v>
      </c>
      <c r="K32" s="131" t="s">
        <v>223</v>
      </c>
      <c r="L32" s="131"/>
      <c r="M32" s="131" t="s">
        <v>684</v>
      </c>
      <c r="N32" s="131" t="s">
        <v>253</v>
      </c>
      <c r="O32" s="131" t="s">
        <v>225</v>
      </c>
      <c r="P32" s="131"/>
      <c r="Q32" s="133" t="s">
        <v>1504</v>
      </c>
      <c r="R32" s="132">
        <v>41730</v>
      </c>
      <c r="S32" s="131" t="s">
        <v>227</v>
      </c>
      <c r="T32" s="131"/>
      <c r="U32" s="131" t="s">
        <v>1695</v>
      </c>
      <c r="V32" s="137">
        <v>41730</v>
      </c>
      <c r="W32" s="176" t="s">
        <v>2243</v>
      </c>
      <c r="X32" s="131" t="s">
        <v>680</v>
      </c>
      <c r="Y32" s="315">
        <v>42355</v>
      </c>
      <c r="Z32" s="213"/>
      <c r="AA32" s="213"/>
      <c r="AB32" s="213"/>
      <c r="AC32" s="212"/>
      <c r="AD32" s="212"/>
      <c r="AE32" s="212"/>
      <c r="AF32" s="338" t="s">
        <v>2888</v>
      </c>
      <c r="AG32" s="212"/>
      <c r="AH32" s="212"/>
      <c r="AI32" s="212"/>
      <c r="AJ32" s="212"/>
      <c r="AK32" s="212" t="s">
        <v>2785</v>
      </c>
      <c r="AL32" s="212" t="s">
        <v>2897</v>
      </c>
      <c r="AM32" s="212"/>
      <c r="AN32" s="212"/>
      <c r="AO32" s="212" t="s">
        <v>3014</v>
      </c>
    </row>
    <row r="33" spans="1:41" s="89" customFormat="1" ht="15" customHeight="1" x14ac:dyDescent="0.25">
      <c r="A33" s="131" t="s">
        <v>251</v>
      </c>
      <c r="B33" s="131" t="s">
        <v>942</v>
      </c>
      <c r="C33" s="198" t="s">
        <v>1237</v>
      </c>
      <c r="D33" s="90" t="s">
        <v>121</v>
      </c>
      <c r="E33" s="109" t="s">
        <v>498</v>
      </c>
      <c r="F33" s="131" t="s">
        <v>759</v>
      </c>
      <c r="G33" s="131" t="s">
        <v>760</v>
      </c>
      <c r="H33" s="131" t="s">
        <v>1492</v>
      </c>
      <c r="I33" s="267" t="s">
        <v>254</v>
      </c>
      <c r="J33" s="183" t="s">
        <v>2279</v>
      </c>
      <c r="K33" s="131" t="s">
        <v>223</v>
      </c>
      <c r="L33" s="131"/>
      <c r="M33" s="131" t="s">
        <v>684</v>
      </c>
      <c r="N33" s="131" t="s">
        <v>253</v>
      </c>
      <c r="O33" s="131" t="s">
        <v>225</v>
      </c>
      <c r="P33" s="131"/>
      <c r="Q33" s="133" t="s">
        <v>1504</v>
      </c>
      <c r="R33" s="132">
        <v>41730</v>
      </c>
      <c r="S33" s="131" t="s">
        <v>227</v>
      </c>
      <c r="T33" s="131"/>
      <c r="U33" s="131" t="s">
        <v>1696</v>
      </c>
      <c r="V33" s="137">
        <v>41730</v>
      </c>
      <c r="W33" s="176" t="s">
        <v>2243</v>
      </c>
      <c r="X33" s="131" t="s">
        <v>680</v>
      </c>
      <c r="Y33" s="315">
        <v>42355</v>
      </c>
      <c r="Z33" s="213"/>
      <c r="AA33" s="213"/>
      <c r="AB33" s="213"/>
      <c r="AC33" s="212"/>
      <c r="AD33" s="212"/>
      <c r="AE33" s="212"/>
      <c r="AF33" s="338" t="s">
        <v>2888</v>
      </c>
      <c r="AG33" s="212"/>
      <c r="AH33" s="212"/>
      <c r="AI33" s="212"/>
      <c r="AJ33" s="212"/>
      <c r="AK33" s="212" t="s">
        <v>2785</v>
      </c>
      <c r="AL33" s="212" t="s">
        <v>2897</v>
      </c>
      <c r="AM33" s="212"/>
      <c r="AN33" s="212"/>
      <c r="AO33" s="212" t="s">
        <v>3014</v>
      </c>
    </row>
    <row r="34" spans="1:41" s="89" customFormat="1" ht="15" customHeight="1" x14ac:dyDescent="0.25">
      <c r="A34" s="131" t="s">
        <v>251</v>
      </c>
      <c r="B34" s="131" t="s">
        <v>942</v>
      </c>
      <c r="C34" s="198" t="s">
        <v>1238</v>
      </c>
      <c r="D34" s="90" t="s">
        <v>121</v>
      </c>
      <c r="E34" s="109" t="s">
        <v>498</v>
      </c>
      <c r="F34" s="131" t="s">
        <v>759</v>
      </c>
      <c r="G34" s="131" t="s">
        <v>760</v>
      </c>
      <c r="H34" s="131" t="s">
        <v>1492</v>
      </c>
      <c r="I34" s="267" t="s">
        <v>255</v>
      </c>
      <c r="J34" s="183" t="s">
        <v>2279</v>
      </c>
      <c r="K34" s="131" t="s">
        <v>223</v>
      </c>
      <c r="L34" s="131"/>
      <c r="M34" s="131" t="s">
        <v>684</v>
      </c>
      <c r="N34" s="131" t="s">
        <v>253</v>
      </c>
      <c r="O34" s="131" t="s">
        <v>225</v>
      </c>
      <c r="P34" s="131"/>
      <c r="Q34" s="133" t="s">
        <v>1504</v>
      </c>
      <c r="R34" s="132">
        <v>41730</v>
      </c>
      <c r="S34" s="131" t="s">
        <v>227</v>
      </c>
      <c r="T34" s="131"/>
      <c r="U34" s="131" t="s">
        <v>1697</v>
      </c>
      <c r="V34" s="137">
        <v>41730</v>
      </c>
      <c r="W34" s="176" t="s">
        <v>2243</v>
      </c>
      <c r="X34" s="131" t="s">
        <v>680</v>
      </c>
      <c r="Y34" s="315">
        <v>42355</v>
      </c>
      <c r="Z34" s="211"/>
      <c r="AA34" s="211"/>
      <c r="AB34" s="211"/>
      <c r="AC34" s="212"/>
      <c r="AD34" s="212"/>
      <c r="AE34" s="212"/>
      <c r="AF34" s="338" t="s">
        <v>2888</v>
      </c>
      <c r="AG34" s="212"/>
      <c r="AH34" s="212"/>
      <c r="AI34" s="212"/>
      <c r="AJ34" s="212"/>
      <c r="AK34" s="212" t="s">
        <v>2785</v>
      </c>
      <c r="AL34" s="212" t="s">
        <v>2897</v>
      </c>
      <c r="AM34" s="212"/>
      <c r="AN34" s="212"/>
      <c r="AO34" s="212" t="s">
        <v>3014</v>
      </c>
    </row>
    <row r="35" spans="1:41" s="89" customFormat="1" ht="15" customHeight="1" x14ac:dyDescent="0.25">
      <c r="A35" s="131" t="s">
        <v>251</v>
      </c>
      <c r="B35" s="131" t="s">
        <v>942</v>
      </c>
      <c r="C35" s="198" t="s">
        <v>1239</v>
      </c>
      <c r="D35" s="90" t="s">
        <v>121</v>
      </c>
      <c r="E35" s="109" t="s">
        <v>498</v>
      </c>
      <c r="F35" s="131" t="s">
        <v>759</v>
      </c>
      <c r="G35" s="131" t="s">
        <v>760</v>
      </c>
      <c r="H35" s="131" t="s">
        <v>1492</v>
      </c>
      <c r="I35" s="267" t="s">
        <v>256</v>
      </c>
      <c r="J35" s="183" t="s">
        <v>2279</v>
      </c>
      <c r="K35" s="131" t="s">
        <v>223</v>
      </c>
      <c r="L35" s="131"/>
      <c r="M35" s="131" t="s">
        <v>684</v>
      </c>
      <c r="N35" s="131" t="s">
        <v>253</v>
      </c>
      <c r="O35" s="131" t="s">
        <v>225</v>
      </c>
      <c r="P35" s="131"/>
      <c r="Q35" s="133" t="s">
        <v>1504</v>
      </c>
      <c r="R35" s="132">
        <v>41730</v>
      </c>
      <c r="S35" s="131" t="s">
        <v>227</v>
      </c>
      <c r="T35" s="131"/>
      <c r="U35" s="131" t="s">
        <v>1698</v>
      </c>
      <c r="V35" s="137">
        <v>41730</v>
      </c>
      <c r="W35" s="176" t="s">
        <v>2243</v>
      </c>
      <c r="X35" s="131" t="s">
        <v>680</v>
      </c>
      <c r="Y35" s="315">
        <v>42355</v>
      </c>
      <c r="Z35" s="211"/>
      <c r="AA35" s="211"/>
      <c r="AB35" s="211"/>
      <c r="AC35" s="212"/>
      <c r="AD35" s="212"/>
      <c r="AE35" s="212"/>
      <c r="AF35" s="338" t="s">
        <v>2888</v>
      </c>
      <c r="AG35" s="212"/>
      <c r="AH35" s="212"/>
      <c r="AI35" s="212"/>
      <c r="AJ35" s="212"/>
      <c r="AK35" s="212" t="s">
        <v>2785</v>
      </c>
      <c r="AL35" s="212" t="s">
        <v>2897</v>
      </c>
      <c r="AM35" s="212"/>
      <c r="AN35" s="212"/>
      <c r="AO35" s="212" t="s">
        <v>3014</v>
      </c>
    </row>
    <row r="36" spans="1:41" s="89" customFormat="1" ht="15" customHeight="1" x14ac:dyDescent="0.25">
      <c r="A36" s="131" t="s">
        <v>251</v>
      </c>
      <c r="B36" s="131" t="s">
        <v>942</v>
      </c>
      <c r="C36" s="198" t="s">
        <v>1240</v>
      </c>
      <c r="D36" s="90" t="s">
        <v>121</v>
      </c>
      <c r="E36" s="109" t="s">
        <v>498</v>
      </c>
      <c r="F36" s="131" t="s">
        <v>759</v>
      </c>
      <c r="G36" s="131" t="s">
        <v>760</v>
      </c>
      <c r="H36" s="131" t="s">
        <v>1492</v>
      </c>
      <c r="I36" s="267" t="s">
        <v>257</v>
      </c>
      <c r="J36" s="183" t="s">
        <v>2281</v>
      </c>
      <c r="K36" s="131" t="s">
        <v>223</v>
      </c>
      <c r="L36" s="131"/>
      <c r="M36" s="131" t="s">
        <v>684</v>
      </c>
      <c r="N36" s="131" t="s">
        <v>258</v>
      </c>
      <c r="O36" s="131" t="s">
        <v>225</v>
      </c>
      <c r="P36" s="131"/>
      <c r="Q36" s="133" t="s">
        <v>1504</v>
      </c>
      <c r="R36" s="132">
        <v>41730</v>
      </c>
      <c r="S36" s="131" t="s">
        <v>227</v>
      </c>
      <c r="T36" s="131"/>
      <c r="U36" s="131" t="s">
        <v>1699</v>
      </c>
      <c r="V36" s="137">
        <v>41730</v>
      </c>
      <c r="W36" s="176" t="s">
        <v>2243</v>
      </c>
      <c r="X36" s="131" t="s">
        <v>680</v>
      </c>
      <c r="Y36" s="315">
        <v>42355</v>
      </c>
      <c r="Z36" s="211">
        <v>3</v>
      </c>
      <c r="AA36" s="211"/>
      <c r="AB36" s="211"/>
      <c r="AC36" s="212"/>
      <c r="AD36" s="212"/>
      <c r="AE36" s="212"/>
      <c r="AF36" s="338" t="s">
        <v>2888</v>
      </c>
      <c r="AG36" s="212"/>
      <c r="AH36" s="212"/>
      <c r="AI36" s="212"/>
      <c r="AJ36" s="212"/>
      <c r="AK36" s="212" t="s">
        <v>3045</v>
      </c>
      <c r="AL36" s="212"/>
      <c r="AM36" s="212"/>
      <c r="AN36" s="212"/>
      <c r="AO36" s="212" t="s">
        <v>3014</v>
      </c>
    </row>
    <row r="37" spans="1:41" s="89" customFormat="1" ht="15" customHeight="1" x14ac:dyDescent="0.25">
      <c r="A37" s="131" t="s">
        <v>251</v>
      </c>
      <c r="B37" s="131" t="s">
        <v>942</v>
      </c>
      <c r="C37" s="198" t="s">
        <v>1241</v>
      </c>
      <c r="D37" s="90" t="s">
        <v>121</v>
      </c>
      <c r="E37" s="109" t="s">
        <v>498</v>
      </c>
      <c r="F37" s="131" t="s">
        <v>759</v>
      </c>
      <c r="G37" s="131" t="s">
        <v>760</v>
      </c>
      <c r="H37" s="131" t="s">
        <v>1492</v>
      </c>
      <c r="I37" s="267" t="s">
        <v>259</v>
      </c>
      <c r="J37" s="183" t="s">
        <v>2281</v>
      </c>
      <c r="K37" s="131" t="s">
        <v>223</v>
      </c>
      <c r="L37" s="131"/>
      <c r="M37" s="131" t="s">
        <v>684</v>
      </c>
      <c r="N37" s="131" t="s">
        <v>258</v>
      </c>
      <c r="O37" s="131" t="s">
        <v>225</v>
      </c>
      <c r="P37" s="131"/>
      <c r="Q37" s="133" t="s">
        <v>1504</v>
      </c>
      <c r="R37" s="132">
        <v>41730</v>
      </c>
      <c r="S37" s="131" t="s">
        <v>227</v>
      </c>
      <c r="T37" s="131"/>
      <c r="U37" s="131" t="s">
        <v>1700</v>
      </c>
      <c r="V37" s="137">
        <v>41730</v>
      </c>
      <c r="W37" s="176" t="s">
        <v>2243</v>
      </c>
      <c r="X37" s="131" t="s">
        <v>680</v>
      </c>
      <c r="Y37" s="315">
        <v>42355</v>
      </c>
      <c r="Z37" s="211">
        <v>3</v>
      </c>
      <c r="AA37" s="211"/>
      <c r="AB37" s="211"/>
      <c r="AC37" s="212"/>
      <c r="AD37" s="212"/>
      <c r="AE37" s="212"/>
      <c r="AF37" s="338" t="s">
        <v>2888</v>
      </c>
      <c r="AG37" s="212"/>
      <c r="AH37" s="212"/>
      <c r="AI37" s="212"/>
      <c r="AJ37" s="212"/>
      <c r="AK37" s="212" t="s">
        <v>3045</v>
      </c>
      <c r="AL37" s="212"/>
      <c r="AM37" s="212"/>
      <c r="AN37" s="212"/>
      <c r="AO37" s="212" t="s">
        <v>3014</v>
      </c>
    </row>
    <row r="38" spans="1:41" s="89" customFormat="1" ht="15" customHeight="1" x14ac:dyDescent="0.25">
      <c r="A38" s="131" t="s">
        <v>251</v>
      </c>
      <c r="B38" s="131" t="s">
        <v>942</v>
      </c>
      <c r="C38" s="198" t="s">
        <v>1242</v>
      </c>
      <c r="D38" s="90" t="s">
        <v>121</v>
      </c>
      <c r="E38" s="109" t="s">
        <v>498</v>
      </c>
      <c r="F38" s="131" t="s">
        <v>759</v>
      </c>
      <c r="G38" s="131" t="s">
        <v>760</v>
      </c>
      <c r="H38" s="131" t="s">
        <v>1492</v>
      </c>
      <c r="I38" s="267" t="s">
        <v>260</v>
      </c>
      <c r="J38" s="183" t="s">
        <v>2281</v>
      </c>
      <c r="K38" s="131" t="s">
        <v>223</v>
      </c>
      <c r="L38" s="131"/>
      <c r="M38" s="131" t="s">
        <v>684</v>
      </c>
      <c r="N38" s="131" t="s">
        <v>258</v>
      </c>
      <c r="O38" s="131" t="s">
        <v>225</v>
      </c>
      <c r="P38" s="131"/>
      <c r="Q38" s="133" t="s">
        <v>1504</v>
      </c>
      <c r="R38" s="132">
        <v>41730</v>
      </c>
      <c r="S38" s="131" t="s">
        <v>227</v>
      </c>
      <c r="T38" s="131"/>
      <c r="U38" s="131" t="s">
        <v>1701</v>
      </c>
      <c r="V38" s="137">
        <v>41730</v>
      </c>
      <c r="W38" s="176" t="s">
        <v>2243</v>
      </c>
      <c r="X38" s="131" t="s">
        <v>680</v>
      </c>
      <c r="Y38" s="315">
        <v>42355</v>
      </c>
      <c r="Z38" s="211">
        <v>3</v>
      </c>
      <c r="AA38" s="213"/>
      <c r="AB38" s="213"/>
      <c r="AC38" s="212"/>
      <c r="AD38" s="212"/>
      <c r="AE38" s="212"/>
      <c r="AF38" s="338" t="s">
        <v>2888</v>
      </c>
      <c r="AG38" s="212"/>
      <c r="AH38" s="212"/>
      <c r="AI38" s="212"/>
      <c r="AJ38" s="212"/>
      <c r="AK38" s="212" t="s">
        <v>3045</v>
      </c>
      <c r="AL38" s="212"/>
      <c r="AM38" s="212"/>
      <c r="AN38" s="212"/>
      <c r="AO38" s="212" t="s">
        <v>3014</v>
      </c>
    </row>
    <row r="39" spans="1:41" s="89" customFormat="1" ht="15" customHeight="1" x14ac:dyDescent="0.25">
      <c r="A39" s="131" t="s">
        <v>251</v>
      </c>
      <c r="B39" s="131" t="s">
        <v>942</v>
      </c>
      <c r="C39" s="198" t="s">
        <v>1243</v>
      </c>
      <c r="D39" s="90" t="s">
        <v>121</v>
      </c>
      <c r="E39" s="109" t="s">
        <v>498</v>
      </c>
      <c r="F39" s="131" t="s">
        <v>759</v>
      </c>
      <c r="G39" s="131" t="s">
        <v>760</v>
      </c>
      <c r="H39" s="131" t="s">
        <v>1492</v>
      </c>
      <c r="I39" s="267" t="s">
        <v>261</v>
      </c>
      <c r="J39" s="183" t="s">
        <v>2281</v>
      </c>
      <c r="K39" s="131" t="s">
        <v>223</v>
      </c>
      <c r="L39" s="131"/>
      <c r="M39" s="131" t="s">
        <v>684</v>
      </c>
      <c r="N39" s="131" t="s">
        <v>258</v>
      </c>
      <c r="O39" s="131" t="s">
        <v>225</v>
      </c>
      <c r="P39" s="131"/>
      <c r="Q39" s="133" t="s">
        <v>1504</v>
      </c>
      <c r="R39" s="132">
        <v>41730</v>
      </c>
      <c r="S39" s="131" t="s">
        <v>227</v>
      </c>
      <c r="T39" s="131"/>
      <c r="U39" s="131" t="s">
        <v>1702</v>
      </c>
      <c r="V39" s="137">
        <v>41730</v>
      </c>
      <c r="W39" s="176" t="s">
        <v>2243</v>
      </c>
      <c r="X39" s="131" t="s">
        <v>680</v>
      </c>
      <c r="Y39" s="315">
        <v>42355</v>
      </c>
      <c r="Z39" s="211">
        <v>3</v>
      </c>
      <c r="AA39" s="211"/>
      <c r="AB39" s="211"/>
      <c r="AC39" s="212"/>
      <c r="AD39" s="212"/>
      <c r="AE39" s="212"/>
      <c r="AF39" s="338" t="s">
        <v>2888</v>
      </c>
      <c r="AG39" s="212"/>
      <c r="AH39" s="212"/>
      <c r="AI39" s="212"/>
      <c r="AJ39" s="212"/>
      <c r="AK39" s="212" t="s">
        <v>3045</v>
      </c>
      <c r="AL39" s="212"/>
      <c r="AM39" s="212"/>
      <c r="AN39" s="212"/>
      <c r="AO39" s="212" t="s">
        <v>3014</v>
      </c>
    </row>
    <row r="40" spans="1:41" s="89" customFormat="1" ht="15" customHeight="1" x14ac:dyDescent="0.25">
      <c r="A40" s="131" t="s">
        <v>251</v>
      </c>
      <c r="B40" s="131" t="s">
        <v>942</v>
      </c>
      <c r="C40" s="198" t="s">
        <v>1244</v>
      </c>
      <c r="D40" s="90" t="s">
        <v>121</v>
      </c>
      <c r="E40" s="109" t="s">
        <v>498</v>
      </c>
      <c r="F40" s="131" t="s">
        <v>759</v>
      </c>
      <c r="G40" s="131" t="s">
        <v>760</v>
      </c>
      <c r="H40" s="131" t="s">
        <v>1492</v>
      </c>
      <c r="I40" s="267" t="s">
        <v>262</v>
      </c>
      <c r="J40" s="183" t="s">
        <v>2280</v>
      </c>
      <c r="K40" s="131" t="s">
        <v>223</v>
      </c>
      <c r="L40" s="131"/>
      <c r="M40" s="131" t="s">
        <v>684</v>
      </c>
      <c r="N40" s="131" t="s">
        <v>224</v>
      </c>
      <c r="O40" s="131" t="s">
        <v>225</v>
      </c>
      <c r="P40" s="131"/>
      <c r="Q40" s="133" t="s">
        <v>1504</v>
      </c>
      <c r="R40" s="132">
        <v>41730</v>
      </c>
      <c r="S40" s="131" t="s">
        <v>227</v>
      </c>
      <c r="T40" s="131"/>
      <c r="U40" s="131" t="s">
        <v>1703</v>
      </c>
      <c r="V40" s="137">
        <v>41730</v>
      </c>
      <c r="W40" s="176" t="s">
        <v>2243</v>
      </c>
      <c r="X40" s="131" t="s">
        <v>680</v>
      </c>
      <c r="Y40" s="315">
        <v>42355</v>
      </c>
      <c r="Z40" s="211"/>
      <c r="AA40" s="211"/>
      <c r="AB40" s="211"/>
      <c r="AC40" s="212"/>
      <c r="AD40" s="212"/>
      <c r="AE40" s="212"/>
      <c r="AF40" s="338" t="s">
        <v>2888</v>
      </c>
      <c r="AG40" s="212"/>
      <c r="AH40" s="212"/>
      <c r="AI40" s="212"/>
      <c r="AJ40" s="212"/>
      <c r="AK40" s="212" t="s">
        <v>3045</v>
      </c>
      <c r="AL40" s="212"/>
      <c r="AM40" s="212"/>
      <c r="AN40" s="212"/>
      <c r="AO40" s="212" t="s">
        <v>3014</v>
      </c>
    </row>
    <row r="41" spans="1:41" s="89" customFormat="1" ht="15" customHeight="1" x14ac:dyDescent="0.25">
      <c r="A41" s="131" t="s">
        <v>251</v>
      </c>
      <c r="B41" s="131" t="s">
        <v>942</v>
      </c>
      <c r="C41" s="198" t="s">
        <v>1245</v>
      </c>
      <c r="D41" s="90" t="s">
        <v>121</v>
      </c>
      <c r="E41" s="109" t="s">
        <v>498</v>
      </c>
      <c r="F41" s="131" t="s">
        <v>759</v>
      </c>
      <c r="G41" s="131" t="s">
        <v>760</v>
      </c>
      <c r="H41" s="131" t="s">
        <v>1492</v>
      </c>
      <c r="I41" s="267" t="s">
        <v>263</v>
      </c>
      <c r="J41" s="183" t="s">
        <v>2280</v>
      </c>
      <c r="K41" s="131" t="s">
        <v>223</v>
      </c>
      <c r="L41" s="131"/>
      <c r="M41" s="131" t="s">
        <v>684</v>
      </c>
      <c r="N41" s="131" t="s">
        <v>224</v>
      </c>
      <c r="O41" s="131" t="s">
        <v>225</v>
      </c>
      <c r="P41" s="131"/>
      <c r="Q41" s="133" t="s">
        <v>1504</v>
      </c>
      <c r="R41" s="132">
        <v>41730</v>
      </c>
      <c r="S41" s="131" t="s">
        <v>227</v>
      </c>
      <c r="T41" s="131"/>
      <c r="U41" s="131" t="s">
        <v>1704</v>
      </c>
      <c r="V41" s="137">
        <v>41730</v>
      </c>
      <c r="W41" s="176" t="s">
        <v>2243</v>
      </c>
      <c r="X41" s="131" t="s">
        <v>680</v>
      </c>
      <c r="Y41" s="315">
        <v>42355</v>
      </c>
      <c r="Z41" s="211"/>
      <c r="AA41" s="211"/>
      <c r="AB41" s="211"/>
      <c r="AC41" s="212"/>
      <c r="AD41" s="212"/>
      <c r="AE41" s="212"/>
      <c r="AF41" s="338" t="s">
        <v>2888</v>
      </c>
      <c r="AG41" s="212"/>
      <c r="AH41" s="212"/>
      <c r="AI41" s="212"/>
      <c r="AJ41" s="212"/>
      <c r="AK41" s="212" t="s">
        <v>3045</v>
      </c>
      <c r="AL41" s="212"/>
      <c r="AM41" s="212"/>
      <c r="AN41" s="212"/>
      <c r="AO41" s="212" t="s">
        <v>3014</v>
      </c>
    </row>
    <row r="42" spans="1:41" s="89" customFormat="1" ht="15" customHeight="1" x14ac:dyDescent="0.25">
      <c r="A42" s="131" t="s">
        <v>251</v>
      </c>
      <c r="B42" s="131" t="s">
        <v>942</v>
      </c>
      <c r="C42" s="198" t="s">
        <v>1246</v>
      </c>
      <c r="D42" s="90" t="s">
        <v>121</v>
      </c>
      <c r="E42" s="109" t="s">
        <v>498</v>
      </c>
      <c r="F42" s="131" t="s">
        <v>759</v>
      </c>
      <c r="G42" s="131" t="s">
        <v>760</v>
      </c>
      <c r="H42" s="131" t="s">
        <v>1492</v>
      </c>
      <c r="I42" s="267" t="s">
        <v>264</v>
      </c>
      <c r="J42" s="183" t="s">
        <v>2280</v>
      </c>
      <c r="K42" s="131" t="s">
        <v>223</v>
      </c>
      <c r="L42" s="131"/>
      <c r="M42" s="131" t="s">
        <v>684</v>
      </c>
      <c r="N42" s="131" t="s">
        <v>224</v>
      </c>
      <c r="O42" s="131" t="s">
        <v>225</v>
      </c>
      <c r="P42" s="131"/>
      <c r="Q42" s="133" t="s">
        <v>1504</v>
      </c>
      <c r="R42" s="132">
        <v>41730</v>
      </c>
      <c r="S42" s="131" t="s">
        <v>227</v>
      </c>
      <c r="T42" s="131"/>
      <c r="U42" s="131" t="s">
        <v>1705</v>
      </c>
      <c r="V42" s="137">
        <v>41730</v>
      </c>
      <c r="W42" s="176" t="s">
        <v>2243</v>
      </c>
      <c r="X42" s="131" t="s">
        <v>680</v>
      </c>
      <c r="Y42" s="315">
        <v>42355</v>
      </c>
      <c r="Z42" s="211"/>
      <c r="AA42" s="211"/>
      <c r="AB42" s="211"/>
      <c r="AC42" s="212"/>
      <c r="AD42" s="212"/>
      <c r="AE42" s="212"/>
      <c r="AF42" s="338" t="s">
        <v>2888</v>
      </c>
      <c r="AG42" s="212"/>
      <c r="AH42" s="212"/>
      <c r="AI42" s="212"/>
      <c r="AJ42" s="212"/>
      <c r="AK42" s="212" t="s">
        <v>3045</v>
      </c>
      <c r="AL42" s="212"/>
      <c r="AM42" s="212"/>
      <c r="AN42" s="212"/>
      <c r="AO42" s="212" t="s">
        <v>3014</v>
      </c>
    </row>
    <row r="43" spans="1:41" s="89" customFormat="1" ht="15" customHeight="1" x14ac:dyDescent="0.25">
      <c r="A43" s="131" t="s">
        <v>251</v>
      </c>
      <c r="B43" s="131" t="s">
        <v>942</v>
      </c>
      <c r="C43" s="198" t="s">
        <v>1247</v>
      </c>
      <c r="D43" s="90" t="s">
        <v>121</v>
      </c>
      <c r="E43" s="109" t="s">
        <v>498</v>
      </c>
      <c r="F43" s="131" t="s">
        <v>759</v>
      </c>
      <c r="G43" s="131" t="s">
        <v>760</v>
      </c>
      <c r="H43" s="131" t="s">
        <v>1492</v>
      </c>
      <c r="I43" s="267" t="s">
        <v>265</v>
      </c>
      <c r="J43" s="183" t="s">
        <v>2280</v>
      </c>
      <c r="K43" s="131" t="s">
        <v>223</v>
      </c>
      <c r="L43" s="131"/>
      <c r="M43" s="131" t="s">
        <v>684</v>
      </c>
      <c r="N43" s="131" t="s">
        <v>224</v>
      </c>
      <c r="O43" s="131" t="s">
        <v>225</v>
      </c>
      <c r="P43" s="131"/>
      <c r="Q43" s="133" t="s">
        <v>1504</v>
      </c>
      <c r="R43" s="132">
        <v>41730</v>
      </c>
      <c r="S43" s="131" t="s">
        <v>227</v>
      </c>
      <c r="T43" s="131"/>
      <c r="U43" s="131" t="s">
        <v>1706</v>
      </c>
      <c r="V43" s="137">
        <v>41730</v>
      </c>
      <c r="W43" s="176" t="s">
        <v>2243</v>
      </c>
      <c r="X43" s="131" t="s">
        <v>680</v>
      </c>
      <c r="Y43" s="315">
        <v>42355</v>
      </c>
      <c r="Z43" s="211"/>
      <c r="AA43" s="211"/>
      <c r="AB43" s="211"/>
      <c r="AC43" s="212"/>
      <c r="AD43" s="212"/>
      <c r="AE43" s="212"/>
      <c r="AF43" s="338" t="s">
        <v>2888</v>
      </c>
      <c r="AG43" s="212"/>
      <c r="AH43" s="212"/>
      <c r="AI43" s="212"/>
      <c r="AJ43" s="212"/>
      <c r="AK43" s="212" t="s">
        <v>3045</v>
      </c>
      <c r="AL43" s="212"/>
      <c r="AM43" s="212"/>
      <c r="AN43" s="212"/>
      <c r="AO43" s="212" t="s">
        <v>3014</v>
      </c>
    </row>
    <row r="44" spans="1:41" s="89" customFormat="1" ht="15" customHeight="1" x14ac:dyDescent="0.25">
      <c r="A44" s="131"/>
      <c r="B44" s="131"/>
      <c r="C44" s="198" t="s">
        <v>1712</v>
      </c>
      <c r="D44" s="90" t="s">
        <v>1519</v>
      </c>
      <c r="E44" s="109" t="s">
        <v>2295</v>
      </c>
      <c r="F44" s="131" t="s">
        <v>718</v>
      </c>
      <c r="G44" s="131" t="s">
        <v>720</v>
      </c>
      <c r="H44" s="131" t="s">
        <v>1482</v>
      </c>
      <c r="I44" s="267" t="s">
        <v>1707</v>
      </c>
      <c r="J44" s="182" t="s">
        <v>2293</v>
      </c>
      <c r="K44" s="131" t="s">
        <v>223</v>
      </c>
      <c r="L44" s="131"/>
      <c r="M44" s="131" t="s">
        <v>1708</v>
      </c>
      <c r="N44" s="131" t="s">
        <v>1709</v>
      </c>
      <c r="O44" s="131" t="s">
        <v>1710</v>
      </c>
      <c r="P44" s="131"/>
      <c r="Q44" s="98" t="s">
        <v>121</v>
      </c>
      <c r="R44" s="133"/>
      <c r="S44" s="131"/>
      <c r="T44" s="131"/>
      <c r="U44" s="131" t="s">
        <v>1711</v>
      </c>
      <c r="V44" s="137">
        <v>41872</v>
      </c>
      <c r="W44" s="176" t="s">
        <v>2243</v>
      </c>
      <c r="X44" s="131" t="s">
        <v>680</v>
      </c>
      <c r="Y44" s="317"/>
      <c r="Z44" s="211">
        <v>3</v>
      </c>
      <c r="AA44" s="213"/>
      <c r="AB44" s="213"/>
      <c r="AC44" s="212"/>
      <c r="AD44" s="212"/>
      <c r="AE44" s="212"/>
      <c r="AF44" s="338" t="s">
        <v>2888</v>
      </c>
      <c r="AG44" s="212"/>
      <c r="AH44" s="212"/>
      <c r="AI44" s="212"/>
      <c r="AJ44" s="212"/>
      <c r="AK44" s="212" t="s">
        <v>3042</v>
      </c>
      <c r="AL44" s="212" t="s">
        <v>2904</v>
      </c>
      <c r="AM44" s="212"/>
      <c r="AN44" s="212"/>
      <c r="AO44" s="212" t="s">
        <v>3014</v>
      </c>
    </row>
    <row r="45" spans="1:41" s="89" customFormat="1" ht="15" customHeight="1" x14ac:dyDescent="0.25">
      <c r="A45" s="131"/>
      <c r="B45" s="131"/>
      <c r="C45" s="198" t="s">
        <v>1714</v>
      </c>
      <c r="D45" s="90" t="s">
        <v>1519</v>
      </c>
      <c r="E45" s="109" t="s">
        <v>2295</v>
      </c>
      <c r="F45" s="131" t="s">
        <v>718</v>
      </c>
      <c r="G45" s="131" t="s">
        <v>720</v>
      </c>
      <c r="H45" s="131" t="s">
        <v>1482</v>
      </c>
      <c r="I45" s="267" t="s">
        <v>1707</v>
      </c>
      <c r="J45" s="182" t="s">
        <v>2293</v>
      </c>
      <c r="K45" s="131" t="s">
        <v>223</v>
      </c>
      <c r="L45" s="131"/>
      <c r="M45" s="131" t="s">
        <v>1708</v>
      </c>
      <c r="N45" s="131">
        <v>2013</v>
      </c>
      <c r="O45" s="131" t="s">
        <v>1710</v>
      </c>
      <c r="P45" s="131"/>
      <c r="Q45" s="98" t="s">
        <v>121</v>
      </c>
      <c r="R45" s="133"/>
      <c r="S45" s="131"/>
      <c r="T45" s="131"/>
      <c r="U45" s="131" t="s">
        <v>1713</v>
      </c>
      <c r="V45" s="137">
        <v>41872</v>
      </c>
      <c r="W45" s="176" t="s">
        <v>2243</v>
      </c>
      <c r="X45" s="131" t="s">
        <v>680</v>
      </c>
      <c r="Y45" s="317"/>
      <c r="Z45" s="211">
        <v>3</v>
      </c>
      <c r="AA45" s="213"/>
      <c r="AB45" s="213"/>
      <c r="AC45" s="212"/>
      <c r="AD45" s="212"/>
      <c r="AE45" s="212"/>
      <c r="AF45" s="338" t="s">
        <v>2888</v>
      </c>
      <c r="AG45" s="212"/>
      <c r="AH45" s="212"/>
      <c r="AI45" s="212"/>
      <c r="AJ45" s="212"/>
      <c r="AK45" s="212" t="s">
        <v>3042</v>
      </c>
      <c r="AL45" s="212" t="s">
        <v>2904</v>
      </c>
      <c r="AM45" s="212"/>
      <c r="AN45" s="212"/>
      <c r="AO45" s="212" t="s">
        <v>3014</v>
      </c>
    </row>
    <row r="46" spans="1:41" s="89" customFormat="1" ht="15" customHeight="1" x14ac:dyDescent="0.25">
      <c r="A46" s="131"/>
      <c r="B46" s="131"/>
      <c r="C46" s="198" t="s">
        <v>1716</v>
      </c>
      <c r="D46" s="90" t="s">
        <v>1519</v>
      </c>
      <c r="E46" s="109" t="s">
        <v>2295</v>
      </c>
      <c r="F46" s="131" t="s">
        <v>718</v>
      </c>
      <c r="G46" s="131" t="s">
        <v>720</v>
      </c>
      <c r="H46" s="131" t="s">
        <v>1482</v>
      </c>
      <c r="I46" s="267" t="s">
        <v>1707</v>
      </c>
      <c r="J46" s="182" t="s">
        <v>2293</v>
      </c>
      <c r="K46" s="131" t="s">
        <v>223</v>
      </c>
      <c r="L46" s="131"/>
      <c r="M46" s="131" t="s">
        <v>1708</v>
      </c>
      <c r="N46" s="131">
        <v>2012</v>
      </c>
      <c r="O46" s="131" t="s">
        <v>1710</v>
      </c>
      <c r="P46" s="131"/>
      <c r="Q46" s="98" t="s">
        <v>121</v>
      </c>
      <c r="R46" s="133"/>
      <c r="S46" s="131"/>
      <c r="T46" s="131"/>
      <c r="U46" s="131" t="s">
        <v>1715</v>
      </c>
      <c r="V46" s="137">
        <v>41872</v>
      </c>
      <c r="W46" s="176" t="s">
        <v>2243</v>
      </c>
      <c r="X46" s="131" t="s">
        <v>680</v>
      </c>
      <c r="Y46" s="317"/>
      <c r="Z46" s="211">
        <v>3</v>
      </c>
      <c r="AA46" s="213"/>
      <c r="AB46" s="213"/>
      <c r="AC46" s="212"/>
      <c r="AD46" s="212"/>
      <c r="AE46" s="212"/>
      <c r="AF46" s="338" t="s">
        <v>2888</v>
      </c>
      <c r="AG46" s="212"/>
      <c r="AH46" s="212"/>
      <c r="AI46" s="212"/>
      <c r="AJ46" s="212"/>
      <c r="AK46" s="212" t="s">
        <v>3042</v>
      </c>
      <c r="AL46" s="212" t="s">
        <v>2904</v>
      </c>
      <c r="AM46" s="212"/>
      <c r="AN46" s="212"/>
      <c r="AO46" s="212" t="s">
        <v>3014</v>
      </c>
    </row>
    <row r="47" spans="1:41" s="89" customFormat="1" ht="15" customHeight="1" x14ac:dyDescent="0.25">
      <c r="A47" s="131"/>
      <c r="B47" s="131"/>
      <c r="C47" s="198" t="s">
        <v>1718</v>
      </c>
      <c r="D47" s="90" t="s">
        <v>1519</v>
      </c>
      <c r="E47" s="109" t="s">
        <v>2295</v>
      </c>
      <c r="F47" s="131" t="s">
        <v>718</v>
      </c>
      <c r="G47" s="131" t="s">
        <v>720</v>
      </c>
      <c r="H47" s="131" t="s">
        <v>1482</v>
      </c>
      <c r="I47" s="267" t="s">
        <v>1707</v>
      </c>
      <c r="J47" s="182" t="s">
        <v>2293</v>
      </c>
      <c r="K47" s="131" t="s">
        <v>223</v>
      </c>
      <c r="L47" s="131"/>
      <c r="M47" s="131" t="s">
        <v>1708</v>
      </c>
      <c r="N47" s="131">
        <v>2011</v>
      </c>
      <c r="O47" s="131" t="s">
        <v>1710</v>
      </c>
      <c r="P47" s="131"/>
      <c r="Q47" s="98" t="s">
        <v>121</v>
      </c>
      <c r="R47" s="133"/>
      <c r="S47" s="131"/>
      <c r="T47" s="131"/>
      <c r="U47" s="131" t="s">
        <v>1717</v>
      </c>
      <c r="V47" s="137">
        <v>41872</v>
      </c>
      <c r="W47" s="176" t="s">
        <v>2243</v>
      </c>
      <c r="X47" s="131" t="s">
        <v>680</v>
      </c>
      <c r="Y47" s="317"/>
      <c r="Z47" s="211">
        <v>3</v>
      </c>
      <c r="AA47" s="213"/>
      <c r="AB47" s="213"/>
      <c r="AC47" s="212"/>
      <c r="AD47" s="212"/>
      <c r="AE47" s="212"/>
      <c r="AF47" s="338" t="s">
        <v>2888</v>
      </c>
      <c r="AG47" s="212"/>
      <c r="AH47" s="212"/>
      <c r="AI47" s="212"/>
      <c r="AJ47" s="212"/>
      <c r="AK47" s="212" t="s">
        <v>3042</v>
      </c>
      <c r="AL47" s="212" t="s">
        <v>2904</v>
      </c>
      <c r="AM47" s="212"/>
      <c r="AN47" s="212"/>
      <c r="AO47" s="212" t="s">
        <v>3014</v>
      </c>
    </row>
    <row r="48" spans="1:41" s="89" customFormat="1" ht="15" customHeight="1" x14ac:dyDescent="0.25">
      <c r="A48" s="131"/>
      <c r="B48" s="131"/>
      <c r="C48" s="198" t="s">
        <v>1720</v>
      </c>
      <c r="D48" s="90" t="s">
        <v>1519</v>
      </c>
      <c r="E48" s="109" t="s">
        <v>2295</v>
      </c>
      <c r="F48" s="131" t="s">
        <v>718</v>
      </c>
      <c r="G48" s="131" t="s">
        <v>720</v>
      </c>
      <c r="H48" s="131" t="s">
        <v>1482</v>
      </c>
      <c r="I48" s="267" t="s">
        <v>1707</v>
      </c>
      <c r="J48" s="182" t="s">
        <v>2293</v>
      </c>
      <c r="K48" s="131" t="s">
        <v>223</v>
      </c>
      <c r="L48" s="131"/>
      <c r="M48" s="131" t="s">
        <v>1708</v>
      </c>
      <c r="N48" s="131">
        <v>2010</v>
      </c>
      <c r="O48" s="131" t="s">
        <v>1710</v>
      </c>
      <c r="P48" s="131"/>
      <c r="Q48" s="98" t="s">
        <v>121</v>
      </c>
      <c r="R48" s="133"/>
      <c r="S48" s="131"/>
      <c r="T48" s="131"/>
      <c r="U48" s="131" t="s">
        <v>1719</v>
      </c>
      <c r="V48" s="137">
        <v>41872</v>
      </c>
      <c r="W48" s="176" t="s">
        <v>2243</v>
      </c>
      <c r="X48" s="131" t="s">
        <v>680</v>
      </c>
      <c r="Y48" s="317"/>
      <c r="Z48" s="211">
        <v>3</v>
      </c>
      <c r="AA48" s="213"/>
      <c r="AB48" s="213"/>
      <c r="AC48" s="212"/>
      <c r="AD48" s="212"/>
      <c r="AE48" s="212"/>
      <c r="AF48" s="338" t="s">
        <v>2888</v>
      </c>
      <c r="AG48" s="212"/>
      <c r="AH48" s="212"/>
      <c r="AI48" s="212"/>
      <c r="AJ48" s="212"/>
      <c r="AK48" s="212" t="s">
        <v>3042</v>
      </c>
      <c r="AL48" s="212" t="s">
        <v>2904</v>
      </c>
      <c r="AM48" s="212"/>
      <c r="AN48" s="212"/>
      <c r="AO48" s="212" t="s">
        <v>3014</v>
      </c>
    </row>
    <row r="49" spans="1:43" s="89" customFormat="1" ht="15" customHeight="1" x14ac:dyDescent="0.25">
      <c r="A49" s="131"/>
      <c r="B49" s="131"/>
      <c r="C49" s="198" t="s">
        <v>1722</v>
      </c>
      <c r="D49" s="90" t="s">
        <v>1519</v>
      </c>
      <c r="E49" s="109" t="s">
        <v>2295</v>
      </c>
      <c r="F49" s="131" t="s">
        <v>718</v>
      </c>
      <c r="G49" s="131" t="s">
        <v>720</v>
      </c>
      <c r="H49" s="131" t="s">
        <v>1482</v>
      </c>
      <c r="I49" s="267" t="s">
        <v>1707</v>
      </c>
      <c r="J49" s="182" t="s">
        <v>2293</v>
      </c>
      <c r="K49" s="131" t="s">
        <v>223</v>
      </c>
      <c r="L49" s="131"/>
      <c r="M49" s="131" t="s">
        <v>1708</v>
      </c>
      <c r="N49" s="131">
        <v>2009</v>
      </c>
      <c r="O49" s="131" t="s">
        <v>1710</v>
      </c>
      <c r="P49" s="131"/>
      <c r="Q49" s="98" t="s">
        <v>121</v>
      </c>
      <c r="R49" s="133"/>
      <c r="S49" s="131"/>
      <c r="T49" s="131"/>
      <c r="U49" s="131" t="s">
        <v>1721</v>
      </c>
      <c r="V49" s="137">
        <v>41872</v>
      </c>
      <c r="W49" s="176" t="s">
        <v>2243</v>
      </c>
      <c r="X49" s="131" t="s">
        <v>680</v>
      </c>
      <c r="Y49" s="317"/>
      <c r="Z49" s="211">
        <v>3</v>
      </c>
      <c r="AA49" s="213"/>
      <c r="AB49" s="213"/>
      <c r="AC49" s="212"/>
      <c r="AD49" s="212"/>
      <c r="AE49" s="212"/>
      <c r="AF49" s="338" t="s">
        <v>2888</v>
      </c>
      <c r="AG49" s="212"/>
      <c r="AH49" s="212"/>
      <c r="AI49" s="212"/>
      <c r="AJ49" s="212"/>
      <c r="AK49" s="212" t="s">
        <v>3042</v>
      </c>
      <c r="AL49" s="212" t="s">
        <v>2904</v>
      </c>
      <c r="AM49" s="212"/>
      <c r="AN49" s="212"/>
      <c r="AO49" s="212" t="s">
        <v>3014</v>
      </c>
    </row>
    <row r="50" spans="1:43" s="89" customFormat="1" ht="15" customHeight="1" x14ac:dyDescent="0.25">
      <c r="A50" s="131"/>
      <c r="B50" s="131"/>
      <c r="C50" s="198" t="s">
        <v>1724</v>
      </c>
      <c r="D50" s="90" t="s">
        <v>1519</v>
      </c>
      <c r="E50" s="109" t="s">
        <v>2295</v>
      </c>
      <c r="F50" s="131" t="s">
        <v>718</v>
      </c>
      <c r="G50" s="131" t="s">
        <v>720</v>
      </c>
      <c r="H50" s="131" t="s">
        <v>1482</v>
      </c>
      <c r="I50" s="267" t="s">
        <v>1707</v>
      </c>
      <c r="J50" s="182" t="s">
        <v>2293</v>
      </c>
      <c r="K50" s="131" t="s">
        <v>223</v>
      </c>
      <c r="L50" s="131"/>
      <c r="M50" s="131" t="s">
        <v>1708</v>
      </c>
      <c r="N50" s="131">
        <v>2008</v>
      </c>
      <c r="O50" s="131" t="s">
        <v>1710</v>
      </c>
      <c r="P50" s="131"/>
      <c r="Q50" s="98" t="s">
        <v>121</v>
      </c>
      <c r="R50" s="133"/>
      <c r="S50" s="131"/>
      <c r="T50" s="131"/>
      <c r="U50" s="131" t="s">
        <v>1723</v>
      </c>
      <c r="V50" s="137">
        <v>41872</v>
      </c>
      <c r="W50" s="176" t="s">
        <v>2243</v>
      </c>
      <c r="X50" s="131" t="s">
        <v>680</v>
      </c>
      <c r="Y50" s="317"/>
      <c r="Z50" s="211">
        <v>3</v>
      </c>
      <c r="AA50" s="213"/>
      <c r="AB50" s="213"/>
      <c r="AC50" s="212"/>
      <c r="AD50" s="212"/>
      <c r="AE50" s="212"/>
      <c r="AF50" s="338" t="s">
        <v>2888</v>
      </c>
      <c r="AG50" s="212"/>
      <c r="AH50" s="212"/>
      <c r="AI50" s="212"/>
      <c r="AJ50" s="212"/>
      <c r="AK50" s="212" t="s">
        <v>3042</v>
      </c>
      <c r="AL50" s="212" t="s">
        <v>2904</v>
      </c>
      <c r="AM50" s="212"/>
      <c r="AN50" s="212"/>
      <c r="AO50" s="212" t="s">
        <v>3014</v>
      </c>
    </row>
    <row r="51" spans="1:43" s="89" customFormat="1" ht="15" customHeight="1" x14ac:dyDescent="0.25">
      <c r="A51" s="131"/>
      <c r="B51" s="131"/>
      <c r="C51" s="198" t="s">
        <v>1726</v>
      </c>
      <c r="D51" s="90" t="s">
        <v>1519</v>
      </c>
      <c r="E51" s="109" t="s">
        <v>2295</v>
      </c>
      <c r="F51" s="131" t="s">
        <v>718</v>
      </c>
      <c r="G51" s="131" t="s">
        <v>720</v>
      </c>
      <c r="H51" s="131" t="s">
        <v>1482</v>
      </c>
      <c r="I51" s="267" t="s">
        <v>1707</v>
      </c>
      <c r="J51" s="182" t="s">
        <v>2293</v>
      </c>
      <c r="K51" s="131" t="s">
        <v>223</v>
      </c>
      <c r="L51" s="131"/>
      <c r="M51" s="131" t="s">
        <v>1708</v>
      </c>
      <c r="N51" s="131">
        <v>2007</v>
      </c>
      <c r="O51" s="131" t="s">
        <v>1710</v>
      </c>
      <c r="P51" s="131"/>
      <c r="Q51" s="98" t="s">
        <v>121</v>
      </c>
      <c r="R51" s="133"/>
      <c r="S51" s="131"/>
      <c r="T51" s="131"/>
      <c r="U51" s="131" t="s">
        <v>1725</v>
      </c>
      <c r="V51" s="137">
        <v>41872</v>
      </c>
      <c r="W51" s="176" t="s">
        <v>2243</v>
      </c>
      <c r="X51" s="131" t="s">
        <v>680</v>
      </c>
      <c r="Y51" s="317"/>
      <c r="Z51" s="211">
        <v>3</v>
      </c>
      <c r="AA51" s="213"/>
      <c r="AB51" s="213"/>
      <c r="AC51" s="212"/>
      <c r="AD51" s="212"/>
      <c r="AE51" s="212"/>
      <c r="AF51" s="338" t="s">
        <v>2888</v>
      </c>
      <c r="AG51" s="212"/>
      <c r="AH51" s="212"/>
      <c r="AI51" s="212"/>
      <c r="AJ51" s="212"/>
      <c r="AK51" s="212" t="s">
        <v>3042</v>
      </c>
      <c r="AL51" s="212" t="s">
        <v>2904</v>
      </c>
      <c r="AM51" s="212"/>
      <c r="AN51" s="212"/>
      <c r="AO51" s="212" t="s">
        <v>3014</v>
      </c>
    </row>
    <row r="52" spans="1:43" s="89" customFormat="1" ht="15" customHeight="1" x14ac:dyDescent="0.25">
      <c r="A52" s="131"/>
      <c r="B52" s="131"/>
      <c r="C52" s="198" t="s">
        <v>1728</v>
      </c>
      <c r="D52" s="90" t="s">
        <v>1519</v>
      </c>
      <c r="E52" s="109" t="s">
        <v>2295</v>
      </c>
      <c r="F52" s="131" t="s">
        <v>718</v>
      </c>
      <c r="G52" s="131" t="s">
        <v>720</v>
      </c>
      <c r="H52" s="131" t="s">
        <v>1482</v>
      </c>
      <c r="I52" s="267" t="s">
        <v>1707</v>
      </c>
      <c r="J52" s="182" t="s">
        <v>2293</v>
      </c>
      <c r="K52" s="131" t="s">
        <v>223</v>
      </c>
      <c r="L52" s="131"/>
      <c r="M52" s="131" t="s">
        <v>1708</v>
      </c>
      <c r="N52" s="131">
        <v>2006</v>
      </c>
      <c r="O52" s="131" t="s">
        <v>1710</v>
      </c>
      <c r="P52" s="131"/>
      <c r="Q52" s="98" t="s">
        <v>121</v>
      </c>
      <c r="R52" s="133"/>
      <c r="S52" s="131"/>
      <c r="T52" s="131"/>
      <c r="U52" s="131" t="s">
        <v>1727</v>
      </c>
      <c r="V52" s="137">
        <v>41872</v>
      </c>
      <c r="W52" s="176" t="s">
        <v>2243</v>
      </c>
      <c r="X52" s="131" t="s">
        <v>680</v>
      </c>
      <c r="Y52" s="317"/>
      <c r="Z52" s="211">
        <v>3</v>
      </c>
      <c r="AA52" s="213"/>
      <c r="AB52" s="213"/>
      <c r="AC52" s="212"/>
      <c r="AD52" s="212"/>
      <c r="AE52" s="212"/>
      <c r="AF52" s="338" t="s">
        <v>2888</v>
      </c>
      <c r="AG52" s="212"/>
      <c r="AH52" s="212"/>
      <c r="AI52" s="212"/>
      <c r="AJ52" s="212"/>
      <c r="AK52" s="212" t="s">
        <v>3042</v>
      </c>
      <c r="AL52" s="212" t="s">
        <v>2904</v>
      </c>
      <c r="AM52" s="212"/>
      <c r="AN52" s="212"/>
      <c r="AO52" s="212" t="s">
        <v>3014</v>
      </c>
    </row>
    <row r="53" spans="1:43" s="89" customFormat="1" ht="15" customHeight="1" x14ac:dyDescent="0.25">
      <c r="A53" s="131"/>
      <c r="B53" s="131"/>
      <c r="C53" s="198" t="s">
        <v>1730</v>
      </c>
      <c r="D53" s="90" t="s">
        <v>1519</v>
      </c>
      <c r="E53" s="109" t="s">
        <v>2295</v>
      </c>
      <c r="F53" s="131" t="s">
        <v>718</v>
      </c>
      <c r="G53" s="131" t="s">
        <v>720</v>
      </c>
      <c r="H53" s="131" t="s">
        <v>1482</v>
      </c>
      <c r="I53" s="267" t="s">
        <v>1707</v>
      </c>
      <c r="J53" s="182" t="s">
        <v>2293</v>
      </c>
      <c r="K53" s="131" t="s">
        <v>223</v>
      </c>
      <c r="L53" s="131"/>
      <c r="M53" s="131" t="s">
        <v>1708</v>
      </c>
      <c r="N53" s="131">
        <v>2005</v>
      </c>
      <c r="O53" s="131" t="s">
        <v>1710</v>
      </c>
      <c r="P53" s="131"/>
      <c r="Q53" s="98" t="s">
        <v>121</v>
      </c>
      <c r="R53" s="133"/>
      <c r="S53" s="131"/>
      <c r="T53" s="131"/>
      <c r="U53" s="131" t="s">
        <v>1729</v>
      </c>
      <c r="V53" s="137">
        <v>41872</v>
      </c>
      <c r="W53" s="176" t="s">
        <v>2243</v>
      </c>
      <c r="X53" s="131" t="s">
        <v>680</v>
      </c>
      <c r="Y53" s="317"/>
      <c r="Z53" s="211">
        <v>3</v>
      </c>
      <c r="AA53" s="213"/>
      <c r="AB53" s="213"/>
      <c r="AC53" s="212"/>
      <c r="AD53" s="212"/>
      <c r="AE53" s="212"/>
      <c r="AF53" s="338" t="s">
        <v>2888</v>
      </c>
      <c r="AG53" s="212"/>
      <c r="AH53" s="212"/>
      <c r="AI53" s="212"/>
      <c r="AJ53" s="212"/>
      <c r="AK53" s="212" t="s">
        <v>3042</v>
      </c>
      <c r="AL53" s="212" t="s">
        <v>2904</v>
      </c>
      <c r="AM53" s="212"/>
      <c r="AN53" s="212"/>
      <c r="AO53" s="212" t="s">
        <v>3014</v>
      </c>
    </row>
    <row r="54" spans="1:43" s="89" customFormat="1" ht="15" customHeight="1" x14ac:dyDescent="0.25">
      <c r="A54" s="131"/>
      <c r="B54" s="131"/>
      <c r="C54" s="198" t="s">
        <v>1732</v>
      </c>
      <c r="D54" s="90" t="s">
        <v>1519</v>
      </c>
      <c r="E54" s="109" t="s">
        <v>2295</v>
      </c>
      <c r="F54" s="131" t="s">
        <v>718</v>
      </c>
      <c r="G54" s="131" t="s">
        <v>720</v>
      </c>
      <c r="H54" s="131" t="s">
        <v>1482</v>
      </c>
      <c r="I54" s="267" t="s">
        <v>1707</v>
      </c>
      <c r="J54" s="182" t="s">
        <v>2293</v>
      </c>
      <c r="K54" s="131" t="s">
        <v>223</v>
      </c>
      <c r="L54" s="131"/>
      <c r="M54" s="131" t="s">
        <v>1708</v>
      </c>
      <c r="N54" s="131">
        <v>2004</v>
      </c>
      <c r="O54" s="131" t="s">
        <v>1710</v>
      </c>
      <c r="P54" s="131"/>
      <c r="Q54" s="98" t="s">
        <v>121</v>
      </c>
      <c r="R54" s="133"/>
      <c r="S54" s="131"/>
      <c r="T54" s="131"/>
      <c r="U54" s="131" t="s">
        <v>1731</v>
      </c>
      <c r="V54" s="137">
        <v>41872</v>
      </c>
      <c r="W54" s="176" t="s">
        <v>2243</v>
      </c>
      <c r="X54" s="131" t="s">
        <v>680</v>
      </c>
      <c r="Y54" s="317"/>
      <c r="Z54" s="211">
        <v>3</v>
      </c>
      <c r="AA54" s="213"/>
      <c r="AB54" s="213"/>
      <c r="AC54" s="212"/>
      <c r="AD54" s="212"/>
      <c r="AE54" s="212"/>
      <c r="AF54" s="338" t="s">
        <v>2888</v>
      </c>
      <c r="AG54" s="212"/>
      <c r="AH54" s="212"/>
      <c r="AI54" s="212"/>
      <c r="AJ54" s="212"/>
      <c r="AK54" s="212" t="s">
        <v>3042</v>
      </c>
      <c r="AL54" s="212" t="s">
        <v>2904</v>
      </c>
      <c r="AM54" s="212"/>
      <c r="AN54" s="212"/>
      <c r="AO54" s="212" t="s">
        <v>3014</v>
      </c>
    </row>
    <row r="55" spans="1:43" s="89" customFormat="1" ht="15" customHeight="1" x14ac:dyDescent="0.25">
      <c r="A55" s="131"/>
      <c r="B55" s="131"/>
      <c r="C55" s="198" t="s">
        <v>1734</v>
      </c>
      <c r="D55" s="90" t="s">
        <v>1519</v>
      </c>
      <c r="E55" s="109" t="s">
        <v>2295</v>
      </c>
      <c r="F55" s="131" t="s">
        <v>718</v>
      </c>
      <c r="G55" s="131" t="s">
        <v>720</v>
      </c>
      <c r="H55" s="131" t="s">
        <v>1482</v>
      </c>
      <c r="I55" s="267" t="s">
        <v>1707</v>
      </c>
      <c r="J55" s="182" t="s">
        <v>2293</v>
      </c>
      <c r="K55" s="131" t="s">
        <v>223</v>
      </c>
      <c r="L55" s="131"/>
      <c r="M55" s="131" t="s">
        <v>1708</v>
      </c>
      <c r="N55" s="131">
        <v>2003</v>
      </c>
      <c r="O55" s="131" t="s">
        <v>1710</v>
      </c>
      <c r="P55" s="131"/>
      <c r="Q55" s="98" t="s">
        <v>121</v>
      </c>
      <c r="R55" s="133"/>
      <c r="S55" s="131"/>
      <c r="T55" s="131"/>
      <c r="U55" s="131" t="s">
        <v>1733</v>
      </c>
      <c r="V55" s="137">
        <v>41872</v>
      </c>
      <c r="W55" s="176" t="s">
        <v>2243</v>
      </c>
      <c r="X55" s="131" t="s">
        <v>680</v>
      </c>
      <c r="Y55" s="317"/>
      <c r="Z55" s="211">
        <v>3</v>
      </c>
      <c r="AA55" s="213"/>
      <c r="AB55" s="213"/>
      <c r="AC55" s="212"/>
      <c r="AD55" s="212"/>
      <c r="AE55" s="212"/>
      <c r="AF55" s="338" t="s">
        <v>2888</v>
      </c>
      <c r="AG55" s="212"/>
      <c r="AH55" s="212"/>
      <c r="AI55" s="212"/>
      <c r="AJ55" s="212"/>
      <c r="AK55" s="212" t="s">
        <v>3042</v>
      </c>
      <c r="AL55" s="212" t="s">
        <v>2904</v>
      </c>
      <c r="AM55" s="212"/>
      <c r="AN55" s="212"/>
      <c r="AO55" s="212" t="s">
        <v>3014</v>
      </c>
    </row>
    <row r="56" spans="1:43" s="89" customFormat="1" ht="15" customHeight="1" x14ac:dyDescent="0.25">
      <c r="A56" s="131"/>
      <c r="B56" s="131"/>
      <c r="C56" s="198" t="s">
        <v>1736</v>
      </c>
      <c r="D56" s="90" t="s">
        <v>1519</v>
      </c>
      <c r="E56" s="109" t="s">
        <v>2295</v>
      </c>
      <c r="F56" s="131" t="s">
        <v>718</v>
      </c>
      <c r="G56" s="131" t="s">
        <v>720</v>
      </c>
      <c r="H56" s="131" t="s">
        <v>1482</v>
      </c>
      <c r="I56" s="267" t="s">
        <v>1707</v>
      </c>
      <c r="J56" s="182" t="s">
        <v>2293</v>
      </c>
      <c r="K56" s="131" t="s">
        <v>223</v>
      </c>
      <c r="L56" s="131"/>
      <c r="M56" s="131" t="s">
        <v>1708</v>
      </c>
      <c r="N56" s="131">
        <v>2002</v>
      </c>
      <c r="O56" s="131" t="s">
        <v>1710</v>
      </c>
      <c r="P56" s="131"/>
      <c r="Q56" s="98" t="s">
        <v>121</v>
      </c>
      <c r="R56" s="133"/>
      <c r="S56" s="131"/>
      <c r="T56" s="131"/>
      <c r="U56" s="131" t="s">
        <v>1735</v>
      </c>
      <c r="V56" s="137">
        <v>41872</v>
      </c>
      <c r="W56" s="176" t="s">
        <v>2243</v>
      </c>
      <c r="X56" s="131" t="s">
        <v>680</v>
      </c>
      <c r="Y56" s="317"/>
      <c r="Z56" s="211">
        <v>3</v>
      </c>
      <c r="AA56" s="213"/>
      <c r="AB56" s="213"/>
      <c r="AC56" s="212"/>
      <c r="AD56" s="212"/>
      <c r="AE56" s="212"/>
      <c r="AF56" s="338" t="s">
        <v>2888</v>
      </c>
      <c r="AG56" s="212"/>
      <c r="AH56" s="212"/>
      <c r="AI56" s="212"/>
      <c r="AJ56" s="212"/>
      <c r="AK56" s="212" t="s">
        <v>3042</v>
      </c>
      <c r="AL56" s="212" t="s">
        <v>2904</v>
      </c>
      <c r="AM56" s="212"/>
      <c r="AN56" s="212"/>
      <c r="AO56" s="212" t="s">
        <v>3014</v>
      </c>
    </row>
    <row r="57" spans="1:43" s="89" customFormat="1" ht="15" customHeight="1" x14ac:dyDescent="0.25">
      <c r="A57" s="131"/>
      <c r="B57" s="131"/>
      <c r="C57" s="198" t="s">
        <v>1738</v>
      </c>
      <c r="D57" s="90" t="s">
        <v>1519</v>
      </c>
      <c r="E57" s="109" t="s">
        <v>2295</v>
      </c>
      <c r="F57" s="131" t="s">
        <v>718</v>
      </c>
      <c r="G57" s="131" t="s">
        <v>720</v>
      </c>
      <c r="H57" s="131" t="s">
        <v>1482</v>
      </c>
      <c r="I57" s="267" t="s">
        <v>1707</v>
      </c>
      <c r="J57" s="182" t="s">
        <v>2293</v>
      </c>
      <c r="K57" s="131" t="s">
        <v>223</v>
      </c>
      <c r="L57" s="131"/>
      <c r="M57" s="131" t="s">
        <v>1708</v>
      </c>
      <c r="N57" s="131">
        <v>2001</v>
      </c>
      <c r="O57" s="131" t="s">
        <v>1710</v>
      </c>
      <c r="P57" s="131"/>
      <c r="Q57" s="98" t="s">
        <v>121</v>
      </c>
      <c r="R57" s="133"/>
      <c r="S57" s="131"/>
      <c r="T57" s="131"/>
      <c r="U57" s="131" t="s">
        <v>1737</v>
      </c>
      <c r="V57" s="137">
        <v>41872</v>
      </c>
      <c r="W57" s="176" t="s">
        <v>2243</v>
      </c>
      <c r="X57" s="131" t="s">
        <v>680</v>
      </c>
      <c r="Y57" s="317"/>
      <c r="Z57" s="211">
        <v>3</v>
      </c>
      <c r="AA57" s="211"/>
      <c r="AB57" s="211"/>
      <c r="AC57" s="212"/>
      <c r="AD57" s="212"/>
      <c r="AE57" s="212"/>
      <c r="AF57" s="338" t="s">
        <v>2888</v>
      </c>
      <c r="AG57" s="212"/>
      <c r="AH57" s="212"/>
      <c r="AI57" s="212"/>
      <c r="AJ57" s="212"/>
      <c r="AK57" s="212" t="s">
        <v>3042</v>
      </c>
      <c r="AL57" s="212" t="s">
        <v>2904</v>
      </c>
      <c r="AM57" s="212"/>
      <c r="AN57" s="212"/>
      <c r="AO57" s="212" t="s">
        <v>3014</v>
      </c>
    </row>
    <row r="58" spans="1:43" s="89" customFormat="1" ht="15" customHeight="1" x14ac:dyDescent="0.25">
      <c r="A58" s="131"/>
      <c r="B58" s="131"/>
      <c r="C58" s="198" t="s">
        <v>1740</v>
      </c>
      <c r="D58" s="90" t="s">
        <v>1519</v>
      </c>
      <c r="E58" s="109" t="s">
        <v>2295</v>
      </c>
      <c r="F58" s="131" t="s">
        <v>718</v>
      </c>
      <c r="G58" s="131" t="s">
        <v>720</v>
      </c>
      <c r="H58" s="131" t="s">
        <v>1482</v>
      </c>
      <c r="I58" s="267" t="s">
        <v>1707</v>
      </c>
      <c r="J58" s="182" t="s">
        <v>2293</v>
      </c>
      <c r="K58" s="131" t="s">
        <v>223</v>
      </c>
      <c r="L58" s="131"/>
      <c r="M58" s="131" t="s">
        <v>1708</v>
      </c>
      <c r="N58" s="131">
        <v>2000</v>
      </c>
      <c r="O58" s="131" t="s">
        <v>1710</v>
      </c>
      <c r="P58" s="131"/>
      <c r="Q58" s="98" t="s">
        <v>121</v>
      </c>
      <c r="R58" s="133"/>
      <c r="S58" s="131"/>
      <c r="T58" s="131"/>
      <c r="U58" s="131" t="s">
        <v>1739</v>
      </c>
      <c r="V58" s="137">
        <v>41872</v>
      </c>
      <c r="W58" s="176" t="s">
        <v>2243</v>
      </c>
      <c r="X58" s="131" t="s">
        <v>680</v>
      </c>
      <c r="Y58" s="317"/>
      <c r="Z58" s="211">
        <v>3</v>
      </c>
      <c r="AA58" s="211"/>
      <c r="AB58" s="211"/>
      <c r="AC58" s="212"/>
      <c r="AD58" s="212"/>
      <c r="AE58" s="212"/>
      <c r="AF58" s="338" t="s">
        <v>2888</v>
      </c>
      <c r="AG58" s="212"/>
      <c r="AH58" s="212"/>
      <c r="AI58" s="212"/>
      <c r="AJ58" s="212"/>
      <c r="AK58" s="212" t="s">
        <v>3042</v>
      </c>
      <c r="AL58" s="212" t="s">
        <v>2904</v>
      </c>
      <c r="AM58" s="212"/>
      <c r="AN58" s="212"/>
      <c r="AO58" s="212" t="s">
        <v>3014</v>
      </c>
    </row>
    <row r="59" spans="1:43" s="89" customFormat="1" ht="15" customHeight="1" x14ac:dyDescent="0.25">
      <c r="A59" s="131" t="s">
        <v>682</v>
      </c>
      <c r="B59" s="131" t="s">
        <v>683</v>
      </c>
      <c r="C59" s="198" t="s">
        <v>1219</v>
      </c>
      <c r="D59" s="90" t="s">
        <v>1504</v>
      </c>
      <c r="E59" s="109" t="s">
        <v>1506</v>
      </c>
      <c r="F59" s="131" t="s">
        <v>214</v>
      </c>
      <c r="G59" s="131" t="s">
        <v>218</v>
      </c>
      <c r="H59" s="131" t="s">
        <v>1497</v>
      </c>
      <c r="I59" s="131" t="s">
        <v>222</v>
      </c>
      <c r="J59" s="182" t="s">
        <v>2270</v>
      </c>
      <c r="K59" s="131" t="s">
        <v>223</v>
      </c>
      <c r="L59" s="131"/>
      <c r="M59" s="131" t="s">
        <v>684</v>
      </c>
      <c r="N59" s="131" t="s">
        <v>224</v>
      </c>
      <c r="O59" s="131" t="s">
        <v>225</v>
      </c>
      <c r="P59" s="131"/>
      <c r="Q59" s="98" t="s">
        <v>121</v>
      </c>
      <c r="R59" s="132">
        <v>41730</v>
      </c>
      <c r="S59" s="131" t="s">
        <v>227</v>
      </c>
      <c r="T59" s="131"/>
      <c r="U59" s="131" t="s">
        <v>1678</v>
      </c>
      <c r="V59" s="137">
        <v>41730</v>
      </c>
      <c r="W59" s="176" t="s">
        <v>2243</v>
      </c>
      <c r="X59" s="131" t="s">
        <v>680</v>
      </c>
      <c r="Y59" s="317"/>
      <c r="Z59" s="213"/>
      <c r="AA59" s="213"/>
      <c r="AB59" s="213"/>
      <c r="AC59" s="212"/>
      <c r="AD59" s="212"/>
      <c r="AE59" s="212"/>
      <c r="AF59" s="212" t="s">
        <v>599</v>
      </c>
      <c r="AG59" s="212"/>
      <c r="AH59" s="212"/>
      <c r="AI59" s="212"/>
      <c r="AJ59" s="212"/>
      <c r="AK59" s="212"/>
      <c r="AL59" s="212"/>
      <c r="AM59" s="212"/>
      <c r="AN59" s="212"/>
      <c r="AO59" s="212" t="s">
        <v>599</v>
      </c>
    </row>
    <row r="60" spans="1:43" s="89" customFormat="1" ht="15" customHeight="1" x14ac:dyDescent="0.25">
      <c r="A60" s="131" t="s">
        <v>682</v>
      </c>
      <c r="B60" s="188" t="s">
        <v>683</v>
      </c>
      <c r="C60" s="198" t="s">
        <v>1220</v>
      </c>
      <c r="D60" s="90" t="s">
        <v>1504</v>
      </c>
      <c r="E60" s="109" t="s">
        <v>1506</v>
      </c>
      <c r="F60" s="131" t="s">
        <v>214</v>
      </c>
      <c r="G60" s="131" t="s">
        <v>218</v>
      </c>
      <c r="H60" s="131" t="s">
        <v>1497</v>
      </c>
      <c r="I60" s="131" t="s">
        <v>228</v>
      </c>
      <c r="J60" s="182" t="s">
        <v>2270</v>
      </c>
      <c r="K60" s="131" t="s">
        <v>223</v>
      </c>
      <c r="L60" s="131"/>
      <c r="M60" s="131" t="s">
        <v>684</v>
      </c>
      <c r="N60" s="131" t="s">
        <v>224</v>
      </c>
      <c r="O60" s="131" t="s">
        <v>225</v>
      </c>
      <c r="P60" s="131"/>
      <c r="Q60" s="98" t="s">
        <v>121</v>
      </c>
      <c r="R60" s="132">
        <v>41730</v>
      </c>
      <c r="S60" s="131" t="s">
        <v>227</v>
      </c>
      <c r="T60" s="131"/>
      <c r="U60" s="131" t="s">
        <v>1679</v>
      </c>
      <c r="V60" s="137">
        <v>41730</v>
      </c>
      <c r="W60" s="176" t="s">
        <v>2243</v>
      </c>
      <c r="X60" s="131" t="s">
        <v>680</v>
      </c>
      <c r="Y60" s="317"/>
      <c r="Z60" s="213"/>
      <c r="AA60" s="213"/>
      <c r="AB60" s="213"/>
      <c r="AC60" s="212"/>
      <c r="AD60" s="212"/>
      <c r="AE60" s="212"/>
      <c r="AF60" s="212" t="s">
        <v>599</v>
      </c>
      <c r="AG60" s="212"/>
      <c r="AH60" s="212"/>
      <c r="AI60" s="212"/>
      <c r="AJ60" s="212"/>
      <c r="AK60" s="212"/>
      <c r="AL60" s="212"/>
      <c r="AM60" s="212"/>
      <c r="AN60" s="212"/>
      <c r="AO60" s="212" t="s">
        <v>599</v>
      </c>
    </row>
    <row r="61" spans="1:43" s="89" customFormat="1" ht="15" customHeight="1" x14ac:dyDescent="0.25">
      <c r="A61" s="131" t="s">
        <v>682</v>
      </c>
      <c r="B61" s="131" t="s">
        <v>683</v>
      </c>
      <c r="C61" s="198" t="s">
        <v>1221</v>
      </c>
      <c r="D61" s="90" t="s">
        <v>1504</v>
      </c>
      <c r="E61" s="109" t="s">
        <v>1506</v>
      </c>
      <c r="F61" s="131" t="s">
        <v>214</v>
      </c>
      <c r="G61" s="131" t="s">
        <v>218</v>
      </c>
      <c r="H61" s="131" t="s">
        <v>1497</v>
      </c>
      <c r="I61" s="131" t="s">
        <v>229</v>
      </c>
      <c r="J61" s="182" t="s">
        <v>2270</v>
      </c>
      <c r="K61" s="131" t="s">
        <v>223</v>
      </c>
      <c r="L61" s="131"/>
      <c r="M61" s="131" t="s">
        <v>684</v>
      </c>
      <c r="N61" s="131" t="s">
        <v>224</v>
      </c>
      <c r="O61" s="131" t="s">
        <v>225</v>
      </c>
      <c r="P61" s="131"/>
      <c r="Q61" s="98" t="s">
        <v>121</v>
      </c>
      <c r="R61" s="132">
        <v>41730</v>
      </c>
      <c r="S61" s="131" t="s">
        <v>227</v>
      </c>
      <c r="T61" s="131"/>
      <c r="U61" s="131" t="s">
        <v>1680</v>
      </c>
      <c r="V61" s="137">
        <v>41730</v>
      </c>
      <c r="W61" s="176" t="s">
        <v>2243</v>
      </c>
      <c r="X61" s="131" t="s">
        <v>680</v>
      </c>
      <c r="Y61" s="317"/>
      <c r="Z61" s="213"/>
      <c r="AA61" s="213"/>
      <c r="AB61" s="213"/>
      <c r="AC61" s="212"/>
      <c r="AD61" s="212"/>
      <c r="AE61" s="212"/>
      <c r="AF61" s="212" t="s">
        <v>599</v>
      </c>
      <c r="AG61" s="212"/>
      <c r="AH61" s="212"/>
      <c r="AI61" s="212"/>
      <c r="AJ61" s="212"/>
      <c r="AK61" s="212"/>
      <c r="AL61" s="212"/>
      <c r="AM61" s="212"/>
      <c r="AN61" s="212"/>
      <c r="AO61" s="212" t="s">
        <v>599</v>
      </c>
    </row>
    <row r="62" spans="1:43" s="89" customFormat="1" ht="15" customHeight="1" x14ac:dyDescent="0.25">
      <c r="A62" s="131" t="s">
        <v>682</v>
      </c>
      <c r="B62" s="131" t="s">
        <v>683</v>
      </c>
      <c r="C62" s="198" t="s">
        <v>1222</v>
      </c>
      <c r="D62" s="90" t="s">
        <v>1504</v>
      </c>
      <c r="E62" s="109" t="s">
        <v>1506</v>
      </c>
      <c r="F62" s="131" t="s">
        <v>214</v>
      </c>
      <c r="G62" s="131" t="s">
        <v>218</v>
      </c>
      <c r="H62" s="131" t="s">
        <v>1497</v>
      </c>
      <c r="I62" s="131" t="s">
        <v>230</v>
      </c>
      <c r="J62" s="182" t="s">
        <v>2270</v>
      </c>
      <c r="K62" s="131" t="s">
        <v>223</v>
      </c>
      <c r="L62" s="131"/>
      <c r="M62" s="131" t="s">
        <v>684</v>
      </c>
      <c r="N62" s="131" t="s">
        <v>224</v>
      </c>
      <c r="O62" s="131" t="s">
        <v>225</v>
      </c>
      <c r="P62" s="131"/>
      <c r="Q62" s="98" t="s">
        <v>121</v>
      </c>
      <c r="R62" s="132">
        <v>41730</v>
      </c>
      <c r="S62" s="131" t="s">
        <v>227</v>
      </c>
      <c r="T62" s="131"/>
      <c r="U62" s="131" t="s">
        <v>1681</v>
      </c>
      <c r="V62" s="137">
        <v>41730</v>
      </c>
      <c r="W62" s="176" t="s">
        <v>2243</v>
      </c>
      <c r="X62" s="131" t="s">
        <v>680</v>
      </c>
      <c r="Y62" s="317"/>
      <c r="Z62" s="211"/>
      <c r="AA62" s="211"/>
      <c r="AB62" s="211"/>
      <c r="AC62" s="212"/>
      <c r="AD62" s="212"/>
      <c r="AE62" s="212"/>
      <c r="AF62" s="212" t="s">
        <v>599</v>
      </c>
      <c r="AG62" s="212"/>
      <c r="AH62" s="212"/>
      <c r="AI62" s="212"/>
      <c r="AJ62" s="212"/>
      <c r="AK62" s="212"/>
      <c r="AL62" s="212"/>
      <c r="AM62" s="212"/>
      <c r="AN62" s="212"/>
      <c r="AO62" s="212" t="s">
        <v>599</v>
      </c>
    </row>
    <row r="63" spans="1:43" s="89" customFormat="1" ht="15" customHeight="1" x14ac:dyDescent="0.25">
      <c r="A63" s="131" t="s">
        <v>212</v>
      </c>
      <c r="B63" s="131" t="s">
        <v>941</v>
      </c>
      <c r="C63" s="198" t="s">
        <v>1234</v>
      </c>
      <c r="D63" s="90" t="s">
        <v>1504</v>
      </c>
      <c r="E63" s="109" t="s">
        <v>1529</v>
      </c>
      <c r="F63" s="131" t="s">
        <v>208</v>
      </c>
      <c r="G63" s="131" t="s">
        <v>212</v>
      </c>
      <c r="H63" s="131" t="s">
        <v>1499</v>
      </c>
      <c r="I63" s="131" t="s">
        <v>248</v>
      </c>
      <c r="J63" s="182" t="s">
        <v>2277</v>
      </c>
      <c r="K63" s="99" t="s">
        <v>268</v>
      </c>
      <c r="L63" s="131"/>
      <c r="M63" s="131" t="s">
        <v>684</v>
      </c>
      <c r="N63" s="131" t="s">
        <v>242</v>
      </c>
      <c r="O63" s="131" t="s">
        <v>243</v>
      </c>
      <c r="P63" s="131" t="s">
        <v>2303</v>
      </c>
      <c r="Q63" s="133" t="s">
        <v>1504</v>
      </c>
      <c r="R63" s="132">
        <v>41730</v>
      </c>
      <c r="S63" s="131" t="s">
        <v>227</v>
      </c>
      <c r="T63" s="131"/>
      <c r="U63" s="131" t="s">
        <v>1693</v>
      </c>
      <c r="V63" s="137">
        <v>41730</v>
      </c>
      <c r="W63" s="176" t="s">
        <v>2243</v>
      </c>
      <c r="X63" s="131" t="s">
        <v>680</v>
      </c>
      <c r="Y63" s="317"/>
      <c r="Z63" s="211"/>
      <c r="AA63" s="211"/>
      <c r="AB63" s="211"/>
      <c r="AC63" s="212"/>
      <c r="AD63" s="212"/>
      <c r="AE63" s="212"/>
      <c r="AF63" s="212" t="s">
        <v>599</v>
      </c>
      <c r="AG63" s="212"/>
      <c r="AH63" s="212"/>
      <c r="AI63" s="212"/>
      <c r="AJ63" s="212"/>
      <c r="AK63" s="212"/>
      <c r="AL63" s="212"/>
      <c r="AM63" s="212"/>
      <c r="AN63" s="212"/>
      <c r="AO63" s="212" t="s">
        <v>599</v>
      </c>
    </row>
    <row r="64" spans="1:43" x14ac:dyDescent="0.25">
      <c r="A64" s="119" t="s">
        <v>536</v>
      </c>
      <c r="B64" s="119" t="s">
        <v>555</v>
      </c>
      <c r="C64" s="123" t="s">
        <v>1449</v>
      </c>
      <c r="D64" s="90" t="s">
        <v>121</v>
      </c>
      <c r="E64" s="109" t="s">
        <v>1552</v>
      </c>
      <c r="F64" s="119" t="s">
        <v>214</v>
      </c>
      <c r="G64" s="119" t="s">
        <v>219</v>
      </c>
      <c r="H64" s="120" t="s">
        <v>1485</v>
      </c>
      <c r="I64" s="120" t="s">
        <v>527</v>
      </c>
      <c r="J64" s="120" t="s">
        <v>2951</v>
      </c>
      <c r="K64" s="99" t="s">
        <v>268</v>
      </c>
      <c r="L64" s="119"/>
      <c r="M64" s="120" t="s">
        <v>404</v>
      </c>
      <c r="N64" s="120" t="s">
        <v>2953</v>
      </c>
      <c r="O64" s="119" t="s">
        <v>526</v>
      </c>
      <c r="P64" s="119" t="s">
        <v>2303</v>
      </c>
      <c r="Q64" s="111" t="s">
        <v>121</v>
      </c>
      <c r="R64" s="134">
        <v>41656</v>
      </c>
      <c r="S64" s="119"/>
      <c r="T64" s="277" t="s">
        <v>2954</v>
      </c>
      <c r="U64" s="276" t="s">
        <v>2955</v>
      </c>
      <c r="V64" s="134"/>
      <c r="W64" s="111" t="s">
        <v>2947</v>
      </c>
      <c r="X64" s="120" t="s">
        <v>680</v>
      </c>
      <c r="Y64" s="319">
        <v>42415</v>
      </c>
      <c r="Z64" s="213">
        <v>1</v>
      </c>
      <c r="AA64" s="213">
        <v>1</v>
      </c>
      <c r="AB64" s="212">
        <v>1</v>
      </c>
      <c r="AC64" s="212">
        <v>1</v>
      </c>
      <c r="AD64" s="212">
        <v>1</v>
      </c>
      <c r="AE64" s="212">
        <v>1</v>
      </c>
      <c r="AF64" s="344">
        <f>(Z64*AA64*AB64*AC64*AD64*AE64)/10</f>
        <v>0.1</v>
      </c>
      <c r="AG64" s="212" t="s">
        <v>599</v>
      </c>
      <c r="AH64" s="212" t="s">
        <v>599</v>
      </c>
      <c r="AI64" s="212" t="s">
        <v>2449</v>
      </c>
      <c r="AJ64" s="212" t="s">
        <v>2790</v>
      </c>
      <c r="AK64" s="212" t="s">
        <v>2952</v>
      </c>
      <c r="AO64" s="212" t="s">
        <v>3010</v>
      </c>
      <c r="AP64" s="89"/>
      <c r="AQ64" s="101" t="s">
        <v>599</v>
      </c>
    </row>
  </sheetData>
  <autoFilter ref="A3:AL63">
    <sortState ref="A2:AL61">
      <sortCondition ref="AF1:AF61"/>
    </sortState>
  </autoFilter>
  <sortState ref="A2:O139">
    <sortCondition ref="E2:E139"/>
  </sortState>
  <dataValidations count="2">
    <dataValidation type="list" allowBlank="1" showErrorMessage="1" sqref="G47 G64">
      <formula1>CMSP_SubCategories</formula1>
    </dataValidation>
    <dataValidation type="list" allowBlank="1" showErrorMessage="1" sqref="F47 F64">
      <formula1>CMSP_Categories</formula1>
    </dataValidation>
  </dataValidations>
  <hyperlinks>
    <hyperlink ref="U59" r:id="rId1" display="https://www.google.com/url?q=http://opdgig.dos.ny.gov/arcgis/rest/services/NYOPDIG/BioData/MapServer/0&amp;usd=1&amp;usg=ALhdy28-CrCWxr8LJi8mdgvmUxMavy8i1g"/>
    <hyperlink ref="U60" r:id="rId2" display="https://www.google.com/url?q=http://opdgig.dos.ny.gov/arcgis/rest/services/NYOPDIG/BioData/MapServer/1&amp;usd=1&amp;usg=ALhdy28ZkCTiZljfcVLLLrisH4gVXFVhRQ"/>
    <hyperlink ref="U61" r:id="rId3" display="https://www.google.com/url?q=http://opdgig.dos.ny.gov/arcgis/rest/services/NYOPDIG/BioData/MapServer/2&amp;usd=1&amp;usg=ALhdy2-RGsl9oFLMurBUnGXqIh7bGaThQw"/>
    <hyperlink ref="U62" r:id="rId4" display="https://www.google.com/url?q=http://opdgig.dos.ny.gov/arcgis/rest/services/NYOPDIG/BioData/MapServer/3&amp;usd=1&amp;usg=ALhdy28FBZM10ZraBNAr8TziDaflbXPfBw"/>
    <hyperlink ref="U28" r:id="rId5" display="https://www.google.com/url?q=http://opdgig.dos.ny.gov/arcgis/rest/services/NYOPDIG/BioData/MapServer/4&amp;usd=1&amp;usg=ALhdy2_Shqz5JunmTBQ-UQTs580ijYndgg"/>
    <hyperlink ref="U29" r:id="rId6" display="https://www.google.com/url?q=http://opdgig.dos.ny.gov/arcgis/rest/services/NYOPDIG/BioData/MapServer/5&amp;usd=1&amp;usg=ALhdy2_kOdfZpboNB_umx6FSOVK5QQq6_A"/>
    <hyperlink ref="U30" r:id="rId7" display="https://www.google.com/url?q=http://opdgig.dos.ny.gov/arcgis/rest/services/NYOPDIG/BioData/MapServer/6&amp;usd=1&amp;usg=ALhdy2_ZFRFQegme5cQPRBDff5vZqwlvJA"/>
    <hyperlink ref="U31" r:id="rId8" display="https://www.google.com/url?q=http://opdgig.dos.ny.gov/arcgis/rest/services/NYOPDIG/BioData/MapServer/7&amp;usd=1&amp;usg=ALhdy2-PmhrD3iS4frc7xuYRSGTwXPwqXw"/>
    <hyperlink ref="U22" r:id="rId9" display="https://www.google.com/url?q=http://opdgig.dos.ny.gov/arcgis/rest/services/NYOPDIG/BioData/MapServer/21&amp;usd=1&amp;usg=ALhdy2-_dcAvjocX2mJZc2GmZLb9LTPDwg"/>
    <hyperlink ref="U24" r:id="rId10" display="https://www.google.com/url?q=http://opdgig.dos.ny.gov/arcgis/rest/services/NYOPDIG/BioData/MapServer/70&amp;usd=1&amp;usg=ALhdy29uaNgnUn-yABe6PVokhgUV7Lzdsw"/>
    <hyperlink ref="U23" r:id="rId11" display="https://www.google.com/url?q=http://opdgig.dos.ny.gov/arcgis/rest/services/NYOPDIG/BioData/MapServer/44&amp;usd=1&amp;usg=ALhdy29OXbCOfYSBzaqDiZH1WX4tMnt6tQ"/>
    <hyperlink ref="U4" r:id="rId12" display="https://www.google.com/url?q=http://opdgig.dos.ny.gov/arcgis/rest/services/NYOPDIG/HumanUseData/MapServer/10&amp;usd=1&amp;usg=ALhdy28SA_WEIRTs97PWOUOBH9HVq1D_HQ"/>
    <hyperlink ref="U5" r:id="rId13" display="https://www.google.com/url?q=http://opdgig.dos.ny.gov/arcgis/rest/services/NYOPDIG/HumanUseData/MapServer/14&amp;usd=1&amp;usg=ALhdy2-PnB4hJyRjjW4SYQMowe_AQOlP3Q"/>
    <hyperlink ref="U6" r:id="rId14" display="https://www.google.com/url?q=http://opdgig.dos.ny.gov/arcgis/rest/services/NYOPDIG/HumanUseData/MapServer/7&amp;usd=1&amp;usg=ALhdy280yvFjgennsjL-RL_5Gkj4h9_zsg"/>
    <hyperlink ref="U7" r:id="rId15" display="https://www.google.com/url?q=http://opdgig.dos.ny.gov/arcgis/rest/services/NYOPDIG/HumanUseData/MapServer/15&amp;usd=1&amp;usg=ALhdy29ivvDW6KqaukuAdUenIa5Z5sEvOQ"/>
    <hyperlink ref="U63" r:id="rId16" display="https://www.google.com/url?q=http://opdgig.dos.ny.gov/arcgis/rest/services/NYOPDIG/HumanUseData/MapServer/12&amp;usd=1&amp;usg=ALhdy28VMl86In9VuelGySAlYk5GQPC-oA"/>
    <hyperlink ref="U8" r:id="rId17" display="https://www.google.com/url?q=http://opdgig.dos.ny.gov/arcgis/rest/services/NYOPDIG/HumanUseData/MapServer/13&amp;usd=1&amp;usg=ALhdy2_0OQrRZ3ChlrQao1o7txDcD9SSqQ"/>
    <hyperlink ref="U32" r:id="rId18" display="https://www.google.com/url?q=http://opdgig.dos.ny.gov/arcgis/rest/services/NYOPDIG/PhysicalData/MapServer/1&amp;usd=1&amp;usg=ALhdy2-fynqyBxyWZyEMrK5UxmhSNQxWYg"/>
    <hyperlink ref="U33" r:id="rId19" display="https://www.google.com/url?q=http://opdgig.dos.ny.gov/arcgis/rest/services/NYOPDIG/PhysicalData/MapServer/2&amp;usd=1&amp;usg=ALhdy2-_7KZ1TDQ9aW0UAarsBhn98HSzxQ"/>
    <hyperlink ref="U34" r:id="rId20" display="https://www.google.com/url?q=http://opdgig.dos.ny.gov/arcgis/rest/services/NYOPDIG/PhysicalData/MapServer/3&amp;usd=1&amp;usg=ALhdy2-XZ3HKjI4mAySeRC4ehcSfVFk2dg"/>
    <hyperlink ref="U35" r:id="rId21" display="https://www.google.com/url?q=http://opdgig.dos.ny.gov/arcgis/rest/services/NYOPDIG/PhysicalData/MapServer/4&amp;usd=1&amp;usg=ALhdy2-bejio5D8i6MPQMzlgU_Dljlj6WQ"/>
    <hyperlink ref="U36" r:id="rId22" display="https://www.google.com/url?q=http://opdgig.dos.ny.gov/arcgis/rest/services/NYOPDIG/PhysicalData/MapServer/5&amp;usd=1&amp;usg=ALhdy2__SYW0gGGgwrUJeN_ou6_KsaRG0w"/>
    <hyperlink ref="U37" r:id="rId23" display="https://www.google.com/url?q=http://opdgig.dos.ny.gov/arcgis/rest/services/NYOPDIG/PhysicalData/MapServer/6&amp;usd=1&amp;usg=ALhdy2_Qbj0qU9jGZeV7mvkplHaUU3ZpUg"/>
    <hyperlink ref="U38" r:id="rId24" display="https://www.google.com/url?q=http://opdgig.dos.ny.gov/arcgis/rest/services/NYOPDIG/PhysicalData/MapServer/7&amp;usd=1&amp;usg=ALhdy2_GVE-Gj5RuK6hE6NUl0bgYJOjLaA"/>
    <hyperlink ref="U39" r:id="rId25" display="https://www.google.com/url?q=http://opdgig.dos.ny.gov/arcgis/rest/services/NYOPDIG/PhysicalData/MapServer/8&amp;usd=1&amp;usg=ALhdy28nuDQPKZ4ycaOL9Pk7FNwc1VPSJw"/>
    <hyperlink ref="U40" r:id="rId26" display="https://www.google.com/url?q=http://opdgig.dos.ny.gov/arcgis/rest/services/NYOPDIG/PhysicalData/MapServer/9&amp;usd=1&amp;usg=ALhdy29NwULlYWBi34r1kTAZTS6uGH4ggg"/>
    <hyperlink ref="U41" r:id="rId27" display="https://www.google.com/url?q=http://opdgig.dos.ny.gov/arcgis/rest/services/NYOPDIG/PhysicalData/MapServer/10&amp;usd=1&amp;usg=ALhdy2_OBwWOFDeZCdFkusKReTE2MRhDcg"/>
    <hyperlink ref="U42" r:id="rId28" display="https://www.google.com/url?q=http://opdgig.dos.ny.gov/arcgis/rest/services/NYOPDIG/PhysicalData/MapServer/11&amp;usd=1&amp;usg=ALhdy2_dEH-8sHc6-6y6yZKywUinkX_5lg"/>
    <hyperlink ref="U43" r:id="rId29" display="https://www.google.com/url?q=http://opdgig.dos.ny.gov/arcgis/rest/services/NYOPDIG/PhysicalData/MapServer/12&amp;usd=1&amp;usg=ALhdy2_5u79zTzl6B66z0rou4hiAzKuHtQ"/>
    <hyperlink ref="U25" r:id="rId30" display="https://www.google.com/url?q=http://opdgig.dos.ny.gov/arcgis/rest/services/NYOPDIG/DataBrownfields/MapServer/2&amp;usd=1&amp;usg=ALhdy29YFOZCMYTdPePCMhEaDEWg4L2ybg"/>
    <hyperlink ref="U26" r:id="rId31" display="https://www.google.com/url?q=http://opdgig.dos.ny.gov/arcgis/rest/services/NYOPDIG/DataBrownfields/MapServer/3&amp;usd=1&amp;usg=ALhdy283GYM3vPQNmniZ3-I2Tf2xfXXAsw"/>
    <hyperlink ref="U27" r:id="rId32" display="https://www.google.com/url?q=http://opdgig.dos.ny.gov/arcgis/rest/services/NYOPDIG/DataBrownfields/MapServer/4&amp;usd=1&amp;usg=ALhdy28mkzqhvitPzx1Y4bBavpex-XTqAg"/>
    <hyperlink ref="U13" r:id="rId33"/>
    <hyperlink ref="U14" r:id="rId34"/>
    <hyperlink ref="U17" r:id="rId35"/>
    <hyperlink ref="U12" r:id="rId36"/>
    <hyperlink ref="U11" r:id="rId37"/>
    <hyperlink ref="U10" r:id="rId38"/>
    <hyperlink ref="U9" r:id="rId39"/>
    <hyperlink ref="Q13" r:id="rId40"/>
    <hyperlink ref="Q14" r:id="rId41"/>
    <hyperlink ref="Q17" r:id="rId42"/>
    <hyperlink ref="U16" r:id="rId43"/>
    <hyperlink ref="Q16" r:id="rId44"/>
    <hyperlink ref="T64" r:id="rId45" location="/search/browse"/>
    <hyperlink ref="U64" r:id="rId46"/>
  </hyperlinks>
  <pageMargins left="0.7" right="0.7" top="0.75" bottom="0.75" header="0.3" footer="0.3"/>
  <pageSetup orientation="portrait" r:id="rId4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O103"/>
  <sheetViews>
    <sheetView zoomScale="70" zoomScaleNormal="70" workbookViewId="0">
      <pane ySplit="3" topLeftCell="A7" activePane="bottomLeft" state="frozen"/>
      <selection activeCell="H1" sqref="H1"/>
      <selection pane="bottomLeft" activeCell="A2" sqref="A2"/>
    </sheetView>
  </sheetViews>
  <sheetFormatPr defaultColWidth="39.85546875" defaultRowHeight="15" x14ac:dyDescent="0.25"/>
  <cols>
    <col min="1" max="1" width="21.7109375" style="25" customWidth="1"/>
    <col min="2" max="2" width="25.5703125" style="25" customWidth="1"/>
    <col min="3" max="3" width="9.7109375" style="25" customWidth="1"/>
    <col min="4" max="4" width="27.85546875" style="25" bestFit="1" customWidth="1"/>
    <col min="5" max="5" width="39.85546875" style="25"/>
    <col min="6" max="6" width="26" style="25" customWidth="1"/>
    <col min="7" max="8" width="28.5703125" style="25" customWidth="1"/>
    <col min="9" max="9" width="39.85546875" style="25" customWidth="1"/>
    <col min="10" max="10" width="39.85546875" style="199" customWidth="1"/>
    <col min="11" max="12" width="39.85546875" style="25" customWidth="1"/>
    <col min="13" max="13" width="39.85546875" style="199" customWidth="1"/>
    <col min="14" max="24" width="39.85546875" style="25" customWidth="1"/>
    <col min="25" max="25" width="16.85546875" style="321" customWidth="1"/>
    <col min="26" max="26" width="14.28515625" style="321" customWidth="1"/>
    <col min="27" max="27" width="11.7109375" style="321" customWidth="1"/>
    <col min="28" max="28" width="14" style="321" customWidth="1"/>
    <col min="29" max="29" width="9.42578125" style="321" customWidth="1"/>
    <col min="30" max="30" width="8.42578125" style="321" customWidth="1"/>
    <col min="31" max="31" width="10" style="321" customWidth="1"/>
    <col min="32" max="32" width="10.85546875" style="321" customWidth="1"/>
    <col min="33" max="33" width="18.5703125" style="321" customWidth="1"/>
    <col min="34" max="41" width="39.85546875" style="321"/>
    <col min="42" max="16384" width="39.85546875" style="25"/>
  </cols>
  <sheetData>
    <row r="1" spans="1:41" s="350" customFormat="1" ht="33" customHeight="1" x14ac:dyDescent="0.35">
      <c r="A1" s="349" t="s">
        <v>3287</v>
      </c>
    </row>
    <row r="2" spans="1:41" s="350" customFormat="1" ht="15.75" customHeight="1" x14ac:dyDescent="0.25"/>
    <row r="3" spans="1:41" s="88" customFormat="1" ht="34.5" customHeight="1" x14ac:dyDescent="0.25">
      <c r="A3" s="4" t="s">
        <v>678</v>
      </c>
      <c r="B3" s="168" t="s">
        <v>679</v>
      </c>
      <c r="C3" s="168" t="s">
        <v>1094</v>
      </c>
      <c r="D3" s="4" t="s">
        <v>1501</v>
      </c>
      <c r="E3" s="4" t="s">
        <v>1093</v>
      </c>
      <c r="F3" s="168" t="s">
        <v>724</v>
      </c>
      <c r="G3" s="168" t="s">
        <v>725</v>
      </c>
      <c r="H3" s="168" t="s">
        <v>1493</v>
      </c>
      <c r="I3" s="168" t="s">
        <v>601</v>
      </c>
      <c r="J3" s="168" t="s">
        <v>602</v>
      </c>
      <c r="K3" s="168" t="s">
        <v>598</v>
      </c>
      <c r="L3" s="4" t="s">
        <v>596</v>
      </c>
      <c r="M3" s="168" t="s">
        <v>595</v>
      </c>
      <c r="N3" s="168" t="s">
        <v>616</v>
      </c>
      <c r="O3" s="168" t="s">
        <v>606</v>
      </c>
      <c r="P3" s="168" t="s">
        <v>584</v>
      </c>
      <c r="Q3" s="168" t="s">
        <v>266</v>
      </c>
      <c r="R3" s="168" t="s">
        <v>614</v>
      </c>
      <c r="S3" s="4" t="s">
        <v>592</v>
      </c>
      <c r="T3" s="168" t="s">
        <v>593</v>
      </c>
      <c r="U3" s="168" t="s">
        <v>585</v>
      </c>
      <c r="V3" s="168" t="s">
        <v>676</v>
      </c>
      <c r="W3" s="168" t="s">
        <v>594</v>
      </c>
      <c r="X3" s="4" t="s">
        <v>1084</v>
      </c>
      <c r="Y3" s="209" t="s">
        <v>2440</v>
      </c>
      <c r="Z3" s="209" t="s">
        <v>2421</v>
      </c>
      <c r="AA3" s="209" t="s">
        <v>2422</v>
      </c>
      <c r="AB3" s="209" t="s">
        <v>2423</v>
      </c>
      <c r="AC3" s="209" t="s">
        <v>2424</v>
      </c>
      <c r="AD3" s="209" t="s">
        <v>2425</v>
      </c>
      <c r="AE3" s="209" t="s">
        <v>2426</v>
      </c>
      <c r="AF3" s="209" t="s">
        <v>2427</v>
      </c>
      <c r="AG3" s="209" t="s">
        <v>2431</v>
      </c>
      <c r="AH3" s="209" t="s">
        <v>2428</v>
      </c>
      <c r="AI3" s="209" t="s">
        <v>2429</v>
      </c>
      <c r="AJ3" s="209" t="s">
        <v>2430</v>
      </c>
      <c r="AK3" s="209" t="s">
        <v>3013</v>
      </c>
      <c r="AL3" s="209" t="s">
        <v>2827</v>
      </c>
      <c r="AM3" s="209" t="s">
        <v>2908</v>
      </c>
      <c r="AN3" s="209" t="s">
        <v>3053</v>
      </c>
      <c r="AO3" s="209" t="s">
        <v>2933</v>
      </c>
    </row>
    <row r="4" spans="1:41" s="101" customFormat="1" ht="30" customHeight="1" x14ac:dyDescent="0.25">
      <c r="A4" s="119" t="s">
        <v>538</v>
      </c>
      <c r="B4" s="119" t="s">
        <v>537</v>
      </c>
      <c r="C4" s="123" t="s">
        <v>1391</v>
      </c>
      <c r="D4" s="90" t="s">
        <v>121</v>
      </c>
      <c r="E4" s="109" t="s">
        <v>1526</v>
      </c>
      <c r="F4" s="119" t="s">
        <v>718</v>
      </c>
      <c r="G4" s="119" t="s">
        <v>720</v>
      </c>
      <c r="H4" s="120" t="s">
        <v>1482</v>
      </c>
      <c r="I4" s="120" t="s">
        <v>408</v>
      </c>
      <c r="J4" s="120" t="s">
        <v>409</v>
      </c>
      <c r="K4" s="99" t="s">
        <v>268</v>
      </c>
      <c r="L4" s="119" t="s">
        <v>689</v>
      </c>
      <c r="M4" s="120" t="s">
        <v>397</v>
      </c>
      <c r="N4" s="120" t="s">
        <v>410</v>
      </c>
      <c r="O4" s="119" t="s">
        <v>685</v>
      </c>
      <c r="P4" s="119" t="s">
        <v>685</v>
      </c>
      <c r="Q4" s="98" t="s">
        <v>121</v>
      </c>
      <c r="R4" s="134">
        <v>40933</v>
      </c>
      <c r="S4" s="119" t="s">
        <v>686</v>
      </c>
      <c r="T4" s="120" t="s">
        <v>687</v>
      </c>
      <c r="U4" s="119" t="s">
        <v>690</v>
      </c>
      <c r="V4" s="134">
        <v>41873</v>
      </c>
      <c r="W4" s="111" t="s">
        <v>1077</v>
      </c>
      <c r="X4" s="120" t="s">
        <v>1090</v>
      </c>
      <c r="Y4" s="319">
        <v>42356</v>
      </c>
      <c r="Z4" s="213">
        <v>1</v>
      </c>
      <c r="AA4" s="213">
        <v>1</v>
      </c>
      <c r="AB4" s="212">
        <v>1</v>
      </c>
      <c r="AC4" s="212">
        <v>1</v>
      </c>
      <c r="AD4" s="212">
        <v>1</v>
      </c>
      <c r="AE4" s="212">
        <v>1</v>
      </c>
      <c r="AF4" s="344">
        <f t="shared" ref="AF4:AF40" si="0">(Z4*AA4*AB4*AC4*AD4*AE4)/10</f>
        <v>0.1</v>
      </c>
      <c r="AG4" s="212" t="s">
        <v>599</v>
      </c>
      <c r="AH4" s="212" t="s">
        <v>599</v>
      </c>
      <c r="AI4" s="212" t="s">
        <v>2451</v>
      </c>
      <c r="AJ4" s="212" t="s">
        <v>2810</v>
      </c>
      <c r="AK4" s="212"/>
      <c r="AL4" s="212"/>
      <c r="AM4" s="210"/>
      <c r="AN4" s="210"/>
      <c r="AO4" s="210" t="s">
        <v>3010</v>
      </c>
    </row>
    <row r="5" spans="1:41" s="101" customFormat="1" ht="30" customHeight="1" x14ac:dyDescent="0.25">
      <c r="A5" s="119" t="s">
        <v>538</v>
      </c>
      <c r="B5" s="119" t="s">
        <v>567</v>
      </c>
      <c r="C5" s="123" t="s">
        <v>1382</v>
      </c>
      <c r="D5" s="90" t="s">
        <v>121</v>
      </c>
      <c r="E5" s="109" t="s">
        <v>1539</v>
      </c>
      <c r="F5" s="119" t="s">
        <v>718</v>
      </c>
      <c r="G5" s="99" t="s">
        <v>719</v>
      </c>
      <c r="H5" s="99" t="s">
        <v>1481</v>
      </c>
      <c r="I5" s="120" t="s">
        <v>2811</v>
      </c>
      <c r="J5" s="120" t="s">
        <v>473</v>
      </c>
      <c r="K5" s="99" t="s">
        <v>268</v>
      </c>
      <c r="L5" s="119" t="s">
        <v>689</v>
      </c>
      <c r="M5" s="120" t="s">
        <v>468</v>
      </c>
      <c r="N5" s="184">
        <v>41055</v>
      </c>
      <c r="O5" s="119" t="s">
        <v>685</v>
      </c>
      <c r="P5" s="119" t="s">
        <v>685</v>
      </c>
      <c r="Q5" s="98" t="s">
        <v>121</v>
      </c>
      <c r="R5" s="134">
        <v>40893</v>
      </c>
      <c r="S5" s="119" t="s">
        <v>686</v>
      </c>
      <c r="T5" s="120" t="s">
        <v>687</v>
      </c>
      <c r="U5" s="119" t="s">
        <v>690</v>
      </c>
      <c r="V5" s="134">
        <v>41897</v>
      </c>
      <c r="W5" s="111" t="s">
        <v>1077</v>
      </c>
      <c r="X5" s="120" t="s">
        <v>1090</v>
      </c>
      <c r="Y5" s="319">
        <v>42356</v>
      </c>
      <c r="Z5" s="213">
        <v>1</v>
      </c>
      <c r="AA5" s="213">
        <v>1</v>
      </c>
      <c r="AB5" s="212">
        <v>1</v>
      </c>
      <c r="AC5" s="212">
        <v>1</v>
      </c>
      <c r="AD5" s="212">
        <v>1</v>
      </c>
      <c r="AE5" s="212">
        <v>1</v>
      </c>
      <c r="AF5" s="344">
        <f t="shared" si="0"/>
        <v>0.1</v>
      </c>
      <c r="AG5" s="212" t="s">
        <v>599</v>
      </c>
      <c r="AH5" s="212" t="s">
        <v>599</v>
      </c>
      <c r="AI5" s="212" t="s">
        <v>2451</v>
      </c>
      <c r="AJ5" s="212" t="s">
        <v>685</v>
      </c>
      <c r="AK5" s="212"/>
      <c r="AL5" s="212"/>
      <c r="AM5" s="210"/>
      <c r="AN5" s="210"/>
      <c r="AO5" s="210" t="s">
        <v>3010</v>
      </c>
    </row>
    <row r="6" spans="1:41" s="227" customFormat="1" ht="30" customHeight="1" x14ac:dyDescent="0.25">
      <c r="A6" s="119" t="s">
        <v>546</v>
      </c>
      <c r="B6" s="119" t="s">
        <v>557</v>
      </c>
      <c r="C6" s="123" t="s">
        <v>1393</v>
      </c>
      <c r="D6" s="90" t="s">
        <v>121</v>
      </c>
      <c r="E6" s="109" t="s">
        <v>1526</v>
      </c>
      <c r="F6" s="119" t="s">
        <v>718</v>
      </c>
      <c r="G6" s="119" t="s">
        <v>720</v>
      </c>
      <c r="H6" s="120" t="s">
        <v>1482</v>
      </c>
      <c r="I6" s="120" t="s">
        <v>2112</v>
      </c>
      <c r="J6" s="120" t="s">
        <v>477</v>
      </c>
      <c r="K6" s="99" t="s">
        <v>268</v>
      </c>
      <c r="L6" s="119" t="s">
        <v>2113</v>
      </c>
      <c r="M6" s="120" t="s">
        <v>468</v>
      </c>
      <c r="N6" s="120">
        <v>2008</v>
      </c>
      <c r="O6" s="119" t="s">
        <v>476</v>
      </c>
      <c r="P6" s="119" t="s">
        <v>685</v>
      </c>
      <c r="Q6" s="98" t="s">
        <v>121</v>
      </c>
      <c r="R6" s="134">
        <v>40884</v>
      </c>
      <c r="S6" s="119" t="s">
        <v>2114</v>
      </c>
      <c r="T6" s="120" t="s">
        <v>687</v>
      </c>
      <c r="U6" s="119"/>
      <c r="V6" s="134">
        <v>41897</v>
      </c>
      <c r="W6" s="111" t="s">
        <v>1077</v>
      </c>
      <c r="X6" s="120" t="s">
        <v>1090</v>
      </c>
      <c r="Y6" s="319">
        <v>42356</v>
      </c>
      <c r="Z6" s="213">
        <v>1</v>
      </c>
      <c r="AA6" s="213">
        <v>1</v>
      </c>
      <c r="AB6" s="212">
        <v>1</v>
      </c>
      <c r="AC6" s="212">
        <v>1</v>
      </c>
      <c r="AD6" s="212">
        <v>1</v>
      </c>
      <c r="AE6" s="212">
        <v>1</v>
      </c>
      <c r="AF6" s="344">
        <f t="shared" si="0"/>
        <v>0.1</v>
      </c>
      <c r="AG6" s="212" t="s">
        <v>599</v>
      </c>
      <c r="AH6" s="212" t="s">
        <v>599</v>
      </c>
      <c r="AI6" s="212" t="s">
        <v>2432</v>
      </c>
      <c r="AJ6" s="212" t="s">
        <v>2812</v>
      </c>
      <c r="AK6" s="212"/>
      <c r="AL6" s="212"/>
      <c r="AM6" s="212"/>
      <c r="AN6" s="212"/>
      <c r="AO6" s="210" t="s">
        <v>3010</v>
      </c>
    </row>
    <row r="7" spans="1:41" s="89" customFormat="1" ht="15" customHeight="1" x14ac:dyDescent="0.25">
      <c r="A7" s="119" t="s">
        <v>538</v>
      </c>
      <c r="B7" s="119" t="s">
        <v>567</v>
      </c>
      <c r="C7" s="123" t="s">
        <v>1397</v>
      </c>
      <c r="D7" s="90" t="s">
        <v>121</v>
      </c>
      <c r="E7" s="109" t="s">
        <v>2116</v>
      </c>
      <c r="F7" s="119" t="s">
        <v>718</v>
      </c>
      <c r="G7" s="119" t="s">
        <v>720</v>
      </c>
      <c r="H7" s="120" t="s">
        <v>1482</v>
      </c>
      <c r="I7" s="120" t="s">
        <v>439</v>
      </c>
      <c r="J7" s="120" t="s">
        <v>440</v>
      </c>
      <c r="K7" s="99" t="s">
        <v>268</v>
      </c>
      <c r="L7" s="276" t="s">
        <v>689</v>
      </c>
      <c r="M7" s="120" t="s">
        <v>397</v>
      </c>
      <c r="N7" s="125">
        <v>2011</v>
      </c>
      <c r="O7" s="119" t="s">
        <v>685</v>
      </c>
      <c r="P7" s="119" t="s">
        <v>685</v>
      </c>
      <c r="Q7" s="98" t="s">
        <v>121</v>
      </c>
      <c r="R7" s="134">
        <v>40885</v>
      </c>
      <c r="S7" s="119" t="s">
        <v>686</v>
      </c>
      <c r="T7" s="120" t="s">
        <v>692</v>
      </c>
      <c r="U7" s="119" t="s">
        <v>690</v>
      </c>
      <c r="V7" s="134">
        <v>41897</v>
      </c>
      <c r="W7" s="111" t="s">
        <v>1077</v>
      </c>
      <c r="X7" s="120" t="s">
        <v>1090</v>
      </c>
      <c r="Y7" s="320">
        <v>42356</v>
      </c>
      <c r="Z7" s="211">
        <v>1</v>
      </c>
      <c r="AA7" s="211">
        <v>1</v>
      </c>
      <c r="AB7" s="212">
        <v>1</v>
      </c>
      <c r="AC7" s="212">
        <v>1</v>
      </c>
      <c r="AD7" s="212">
        <v>1</v>
      </c>
      <c r="AE7" s="212">
        <v>1</v>
      </c>
      <c r="AF7" s="344">
        <f t="shared" si="0"/>
        <v>0.1</v>
      </c>
      <c r="AG7" s="212" t="s">
        <v>599</v>
      </c>
      <c r="AH7" s="212" t="s">
        <v>599</v>
      </c>
      <c r="AI7" s="212" t="s">
        <v>2813</v>
      </c>
      <c r="AJ7" s="212" t="s">
        <v>685</v>
      </c>
      <c r="AK7" s="212"/>
      <c r="AL7" s="212"/>
      <c r="AM7" s="212"/>
      <c r="AN7" s="212"/>
      <c r="AO7" s="210" t="s">
        <v>3010</v>
      </c>
    </row>
    <row r="8" spans="1:41" s="89" customFormat="1" ht="15" customHeight="1" x14ac:dyDescent="0.25">
      <c r="A8" s="119" t="s">
        <v>536</v>
      </c>
      <c r="B8" s="119" t="s">
        <v>551</v>
      </c>
      <c r="C8" s="123" t="s">
        <v>1402</v>
      </c>
      <c r="D8" s="90" t="s">
        <v>121</v>
      </c>
      <c r="E8" s="109" t="s">
        <v>498</v>
      </c>
      <c r="F8" s="119" t="s">
        <v>718</v>
      </c>
      <c r="G8" s="119" t="s">
        <v>720</v>
      </c>
      <c r="H8" s="120" t="s">
        <v>1482</v>
      </c>
      <c r="I8" s="122" t="s">
        <v>323</v>
      </c>
      <c r="J8" s="122" t="s">
        <v>324</v>
      </c>
      <c r="K8" s="99" t="s">
        <v>268</v>
      </c>
      <c r="L8" s="119" t="s">
        <v>2122</v>
      </c>
      <c r="M8" s="123" t="s">
        <v>302</v>
      </c>
      <c r="N8" s="123">
        <v>2011</v>
      </c>
      <c r="O8" s="119" t="s">
        <v>322</v>
      </c>
      <c r="P8" s="127" t="s">
        <v>2123</v>
      </c>
      <c r="Q8" s="98" t="s">
        <v>121</v>
      </c>
      <c r="R8" s="134" t="s">
        <v>1547</v>
      </c>
      <c r="S8" s="119"/>
      <c r="T8" s="119" t="s">
        <v>2124</v>
      </c>
      <c r="U8" s="276" t="s">
        <v>2125</v>
      </c>
      <c r="V8" s="134">
        <v>41873</v>
      </c>
      <c r="W8" s="111" t="s">
        <v>1077</v>
      </c>
      <c r="X8" s="120" t="s">
        <v>1090</v>
      </c>
      <c r="Y8" s="320">
        <v>42356</v>
      </c>
      <c r="Z8" s="211">
        <v>1</v>
      </c>
      <c r="AA8" s="211">
        <v>1</v>
      </c>
      <c r="AB8" s="212">
        <v>1</v>
      </c>
      <c r="AC8" s="212">
        <v>1</v>
      </c>
      <c r="AD8" s="212">
        <v>1</v>
      </c>
      <c r="AE8" s="212">
        <v>1</v>
      </c>
      <c r="AF8" s="344">
        <f t="shared" si="0"/>
        <v>0.1</v>
      </c>
      <c r="AG8" s="212" t="s">
        <v>599</v>
      </c>
      <c r="AH8" s="212" t="s">
        <v>599</v>
      </c>
      <c r="AI8" s="212" t="s">
        <v>2451</v>
      </c>
      <c r="AJ8" s="212" t="s">
        <v>2814</v>
      </c>
      <c r="AK8" s="212"/>
      <c r="AL8" s="212"/>
      <c r="AM8" s="212"/>
      <c r="AN8" s="212"/>
      <c r="AO8" s="210" t="s">
        <v>3010</v>
      </c>
    </row>
    <row r="9" spans="1:41" s="89" customFormat="1" ht="15" customHeight="1" x14ac:dyDescent="0.25">
      <c r="A9" s="119" t="s">
        <v>536</v>
      </c>
      <c r="B9" s="119" t="s">
        <v>574</v>
      </c>
      <c r="C9" s="123" t="s">
        <v>1444</v>
      </c>
      <c r="D9" s="90" t="s">
        <v>121</v>
      </c>
      <c r="E9" s="109" t="s">
        <v>1542</v>
      </c>
      <c r="F9" s="119" t="s">
        <v>214</v>
      </c>
      <c r="G9" s="119" t="s">
        <v>219</v>
      </c>
      <c r="H9" s="120" t="s">
        <v>1485</v>
      </c>
      <c r="I9" s="122" t="s">
        <v>454</v>
      </c>
      <c r="J9" s="122" t="s">
        <v>456</v>
      </c>
      <c r="K9" s="99" t="s">
        <v>268</v>
      </c>
      <c r="L9" s="119" t="s">
        <v>2153</v>
      </c>
      <c r="M9" s="123" t="s">
        <v>2154</v>
      </c>
      <c r="N9" s="123" t="s">
        <v>2155</v>
      </c>
      <c r="O9" s="119" t="s">
        <v>455</v>
      </c>
      <c r="P9" s="119" t="s">
        <v>278</v>
      </c>
      <c r="Q9" s="98" t="s">
        <v>121</v>
      </c>
      <c r="R9" s="134">
        <v>41153</v>
      </c>
      <c r="S9" s="86" t="s">
        <v>2156</v>
      </c>
      <c r="T9" s="276" t="s">
        <v>2157</v>
      </c>
      <c r="U9" s="276" t="s">
        <v>2158</v>
      </c>
      <c r="V9" s="134">
        <v>41873</v>
      </c>
      <c r="W9" s="111" t="s">
        <v>1077</v>
      </c>
      <c r="X9" s="120" t="s">
        <v>1090</v>
      </c>
      <c r="Y9" s="320">
        <v>42356</v>
      </c>
      <c r="Z9" s="211">
        <v>1</v>
      </c>
      <c r="AA9" s="211">
        <v>1</v>
      </c>
      <c r="AB9" s="212">
        <v>1</v>
      </c>
      <c r="AC9" s="212">
        <v>1</v>
      </c>
      <c r="AD9" s="212">
        <v>1</v>
      </c>
      <c r="AE9" s="212">
        <v>1</v>
      </c>
      <c r="AF9" s="344">
        <f t="shared" si="0"/>
        <v>0.1</v>
      </c>
      <c r="AG9" s="212" t="s">
        <v>599</v>
      </c>
      <c r="AH9" s="212" t="s">
        <v>599</v>
      </c>
      <c r="AI9" s="212" t="s">
        <v>2815</v>
      </c>
      <c r="AJ9" s="212" t="s">
        <v>2816</v>
      </c>
      <c r="AK9" s="212"/>
      <c r="AL9" s="212"/>
      <c r="AM9" s="212"/>
      <c r="AN9" s="212"/>
      <c r="AO9" s="210" t="s">
        <v>3010</v>
      </c>
    </row>
    <row r="10" spans="1:41" s="89" customFormat="1" ht="15" customHeight="1" x14ac:dyDescent="0.25">
      <c r="A10" s="121"/>
      <c r="B10" s="119" t="s">
        <v>550</v>
      </c>
      <c r="C10" s="123" t="s">
        <v>1434</v>
      </c>
      <c r="D10" s="90" t="s">
        <v>121</v>
      </c>
      <c r="E10" s="109" t="s">
        <v>1538</v>
      </c>
      <c r="F10" s="119" t="s">
        <v>214</v>
      </c>
      <c r="G10" s="119" t="s">
        <v>219</v>
      </c>
      <c r="H10" s="120" t="s">
        <v>1485</v>
      </c>
      <c r="I10" s="120" t="s">
        <v>418</v>
      </c>
      <c r="J10" s="120" t="s">
        <v>419</v>
      </c>
      <c r="K10" s="99" t="s">
        <v>268</v>
      </c>
      <c r="L10" s="119" t="s">
        <v>689</v>
      </c>
      <c r="M10" s="120" t="s">
        <v>397</v>
      </c>
      <c r="N10" s="120" t="s">
        <v>420</v>
      </c>
      <c r="O10" s="119" t="s">
        <v>685</v>
      </c>
      <c r="P10" s="119" t="s">
        <v>685</v>
      </c>
      <c r="Q10" s="98" t="s">
        <v>121</v>
      </c>
      <c r="R10" s="134">
        <v>40884</v>
      </c>
      <c r="S10" s="119" t="s">
        <v>686</v>
      </c>
      <c r="T10" s="120" t="s">
        <v>687</v>
      </c>
      <c r="U10" s="119" t="s">
        <v>690</v>
      </c>
      <c r="V10" s="134">
        <v>41897</v>
      </c>
      <c r="W10" s="111" t="s">
        <v>1077</v>
      </c>
      <c r="X10" s="120" t="s">
        <v>1090</v>
      </c>
      <c r="Y10" s="319">
        <v>42359</v>
      </c>
      <c r="Z10" s="211">
        <v>1</v>
      </c>
      <c r="AA10" s="213">
        <v>1</v>
      </c>
      <c r="AB10" s="212">
        <v>1</v>
      </c>
      <c r="AC10" s="212">
        <v>1</v>
      </c>
      <c r="AD10" s="212">
        <v>1</v>
      </c>
      <c r="AE10" s="212">
        <v>1</v>
      </c>
      <c r="AF10" s="344">
        <f t="shared" si="0"/>
        <v>0.1</v>
      </c>
      <c r="AG10" s="212" t="s">
        <v>599</v>
      </c>
      <c r="AH10" s="212" t="s">
        <v>2829</v>
      </c>
      <c r="AI10" s="212" t="s">
        <v>899</v>
      </c>
      <c r="AJ10" s="212" t="s">
        <v>2830</v>
      </c>
      <c r="AK10" s="212"/>
      <c r="AL10" s="212" t="s">
        <v>2831</v>
      </c>
      <c r="AM10" s="212"/>
      <c r="AN10" s="212"/>
      <c r="AO10" s="210" t="s">
        <v>3010</v>
      </c>
    </row>
    <row r="11" spans="1:41" s="89" customFormat="1" ht="15" customHeight="1" x14ac:dyDescent="0.25">
      <c r="A11" s="119" t="s">
        <v>536</v>
      </c>
      <c r="B11" s="119" t="s">
        <v>563</v>
      </c>
      <c r="C11" s="123" t="s">
        <v>1436</v>
      </c>
      <c r="D11" s="90" t="s">
        <v>121</v>
      </c>
      <c r="E11" s="109" t="s">
        <v>1541</v>
      </c>
      <c r="F11" s="119" t="s">
        <v>214</v>
      </c>
      <c r="G11" s="119" t="s">
        <v>219</v>
      </c>
      <c r="H11" s="120" t="s">
        <v>1485</v>
      </c>
      <c r="I11" s="120" t="s">
        <v>431</v>
      </c>
      <c r="J11" s="120" t="s">
        <v>432</v>
      </c>
      <c r="K11" s="99" t="s">
        <v>268</v>
      </c>
      <c r="L11" s="119" t="s">
        <v>689</v>
      </c>
      <c r="M11" s="120" t="s">
        <v>397</v>
      </c>
      <c r="N11" s="120">
        <v>2014</v>
      </c>
      <c r="O11" s="119" t="s">
        <v>685</v>
      </c>
      <c r="P11" s="119" t="s">
        <v>685</v>
      </c>
      <c r="Q11" s="98" t="s">
        <v>121</v>
      </c>
      <c r="R11" s="134">
        <v>41803</v>
      </c>
      <c r="S11" s="119" t="s">
        <v>686</v>
      </c>
      <c r="T11" s="120" t="s">
        <v>687</v>
      </c>
      <c r="U11" s="119" t="s">
        <v>690</v>
      </c>
      <c r="V11" s="134">
        <v>41897</v>
      </c>
      <c r="W11" s="111" t="s">
        <v>1077</v>
      </c>
      <c r="X11" s="120" t="s">
        <v>1090</v>
      </c>
      <c r="Y11" s="319">
        <v>42359</v>
      </c>
      <c r="Z11" s="213">
        <v>1</v>
      </c>
      <c r="AA11" s="213">
        <v>1</v>
      </c>
      <c r="AB11" s="212">
        <v>1</v>
      </c>
      <c r="AC11" s="212">
        <v>1</v>
      </c>
      <c r="AD11" s="212">
        <v>1</v>
      </c>
      <c r="AE11" s="212">
        <v>1</v>
      </c>
      <c r="AF11" s="344">
        <f t="shared" si="0"/>
        <v>0.1</v>
      </c>
      <c r="AG11" s="212" t="s">
        <v>599</v>
      </c>
      <c r="AH11" s="212" t="s">
        <v>599</v>
      </c>
      <c r="AI11" s="212" t="s">
        <v>2832</v>
      </c>
      <c r="AJ11" s="212" t="s">
        <v>2830</v>
      </c>
      <c r="AK11" s="212"/>
      <c r="AL11" s="212"/>
      <c r="AM11" s="212"/>
      <c r="AN11" s="212"/>
      <c r="AO11" s="210" t="s">
        <v>3010</v>
      </c>
    </row>
    <row r="12" spans="1:41" s="89" customFormat="1" ht="15" customHeight="1" x14ac:dyDescent="0.25">
      <c r="A12" s="278" t="s">
        <v>538</v>
      </c>
      <c r="B12" s="278" t="s">
        <v>572</v>
      </c>
      <c r="C12" s="279" t="s">
        <v>1390</v>
      </c>
      <c r="D12" s="219" t="s">
        <v>121</v>
      </c>
      <c r="E12" s="220" t="s">
        <v>2263</v>
      </c>
      <c r="F12" s="278" t="s">
        <v>1571</v>
      </c>
      <c r="G12" s="278" t="s">
        <v>1571</v>
      </c>
      <c r="H12" s="280" t="s">
        <v>2241</v>
      </c>
      <c r="I12" s="281" t="s">
        <v>2805</v>
      </c>
      <c r="J12" s="281" t="s">
        <v>519</v>
      </c>
      <c r="K12" s="218" t="s">
        <v>268</v>
      </c>
      <c r="L12" s="278" t="s">
        <v>689</v>
      </c>
      <c r="M12" s="281" t="s">
        <v>468</v>
      </c>
      <c r="N12" s="281" t="s">
        <v>520</v>
      </c>
      <c r="O12" s="278" t="s">
        <v>685</v>
      </c>
      <c r="P12" s="278" t="s">
        <v>685</v>
      </c>
      <c r="Q12" s="223" t="s">
        <v>121</v>
      </c>
      <c r="R12" s="282">
        <v>40890</v>
      </c>
      <c r="S12" s="278" t="s">
        <v>686</v>
      </c>
      <c r="T12" s="281" t="s">
        <v>687</v>
      </c>
      <c r="U12" s="278" t="s">
        <v>690</v>
      </c>
      <c r="V12" s="282">
        <v>41897</v>
      </c>
      <c r="W12" s="283" t="s">
        <v>1077</v>
      </c>
      <c r="X12" s="280" t="s">
        <v>1090</v>
      </c>
      <c r="Y12" s="319">
        <v>42356</v>
      </c>
      <c r="Z12" s="213">
        <v>1</v>
      </c>
      <c r="AA12" s="213">
        <v>1</v>
      </c>
      <c r="AB12" s="212">
        <v>3</v>
      </c>
      <c r="AC12" s="212">
        <v>1</v>
      </c>
      <c r="AD12" s="212">
        <v>1</v>
      </c>
      <c r="AE12" s="212">
        <v>1</v>
      </c>
      <c r="AF12" s="345">
        <f t="shared" si="0"/>
        <v>0.3</v>
      </c>
      <c r="AG12" s="212" t="s">
        <v>2806</v>
      </c>
      <c r="AH12" s="212" t="s">
        <v>599</v>
      </c>
      <c r="AI12" s="212" t="s">
        <v>2808</v>
      </c>
      <c r="AJ12" s="212" t="s">
        <v>2809</v>
      </c>
      <c r="AK12" s="212" t="s">
        <v>2807</v>
      </c>
      <c r="AL12" s="212" t="s">
        <v>2905</v>
      </c>
      <c r="AM12" s="212"/>
      <c r="AN12" s="212"/>
      <c r="AO12" s="210" t="s">
        <v>3011</v>
      </c>
    </row>
    <row r="13" spans="1:41" s="89" customFormat="1" ht="15" customHeight="1" x14ac:dyDescent="0.25">
      <c r="A13" s="119" t="s">
        <v>538</v>
      </c>
      <c r="B13" s="119" t="s">
        <v>575</v>
      </c>
      <c r="C13" s="123" t="s">
        <v>1446</v>
      </c>
      <c r="D13" s="90" t="s">
        <v>121</v>
      </c>
      <c r="E13" s="109" t="s">
        <v>1548</v>
      </c>
      <c r="F13" s="119" t="s">
        <v>214</v>
      </c>
      <c r="G13" s="119" t="s">
        <v>219</v>
      </c>
      <c r="H13" s="120" t="s">
        <v>1485</v>
      </c>
      <c r="I13" s="110" t="s">
        <v>345</v>
      </c>
      <c r="J13" s="110" t="s">
        <v>347</v>
      </c>
      <c r="K13" s="99" t="s">
        <v>268</v>
      </c>
      <c r="L13" s="119"/>
      <c r="M13" s="110" t="s">
        <v>348</v>
      </c>
      <c r="N13" s="110"/>
      <c r="O13" s="119" t="s">
        <v>346</v>
      </c>
      <c r="P13" s="119" t="s">
        <v>346</v>
      </c>
      <c r="Q13" s="111" t="s">
        <v>1547</v>
      </c>
      <c r="R13" s="134" t="s">
        <v>1547</v>
      </c>
      <c r="S13" s="119"/>
      <c r="T13" s="276" t="s">
        <v>2834</v>
      </c>
      <c r="U13" s="119"/>
      <c r="V13" s="134"/>
      <c r="W13" s="111" t="s">
        <v>1077</v>
      </c>
      <c r="X13" s="120" t="s">
        <v>1090</v>
      </c>
      <c r="Y13" s="319">
        <v>42359</v>
      </c>
      <c r="Z13" s="213">
        <v>2.5</v>
      </c>
      <c r="AA13" s="213">
        <v>1</v>
      </c>
      <c r="AB13" s="212">
        <v>1</v>
      </c>
      <c r="AC13" s="212">
        <v>1</v>
      </c>
      <c r="AD13" s="212">
        <v>1</v>
      </c>
      <c r="AE13" s="212">
        <v>3.5</v>
      </c>
      <c r="AF13" s="345">
        <f t="shared" si="0"/>
        <v>0.875</v>
      </c>
      <c r="AG13" s="212" t="s">
        <v>899</v>
      </c>
      <c r="AH13" s="212" t="s">
        <v>899</v>
      </c>
      <c r="AI13" s="212" t="s">
        <v>899</v>
      </c>
      <c r="AJ13" s="212" t="s">
        <v>2833</v>
      </c>
      <c r="AK13" s="371" t="s">
        <v>3054</v>
      </c>
      <c r="AL13" s="212" t="s">
        <v>3055</v>
      </c>
      <c r="AM13" s="212"/>
      <c r="AN13" s="212"/>
      <c r="AO13" s="210" t="s">
        <v>2937</v>
      </c>
    </row>
    <row r="14" spans="1:41" s="89" customFormat="1" ht="15" customHeight="1" x14ac:dyDescent="0.25">
      <c r="A14" s="119" t="s">
        <v>538</v>
      </c>
      <c r="B14" s="119" t="s">
        <v>575</v>
      </c>
      <c r="C14" s="123" t="s">
        <v>1447</v>
      </c>
      <c r="D14" s="90" t="s">
        <v>121</v>
      </c>
      <c r="E14" s="109" t="s">
        <v>1549</v>
      </c>
      <c r="F14" s="119" t="s">
        <v>214</v>
      </c>
      <c r="G14" s="119" t="s">
        <v>219</v>
      </c>
      <c r="H14" s="120" t="s">
        <v>1485</v>
      </c>
      <c r="I14" s="110" t="s">
        <v>349</v>
      </c>
      <c r="J14" s="110" t="s">
        <v>350</v>
      </c>
      <c r="K14" s="99" t="s">
        <v>268</v>
      </c>
      <c r="L14" s="119"/>
      <c r="M14" s="110" t="s">
        <v>348</v>
      </c>
      <c r="N14" s="119"/>
      <c r="O14" s="119" t="s">
        <v>346</v>
      </c>
      <c r="P14" s="119" t="s">
        <v>346</v>
      </c>
      <c r="Q14" s="111" t="s">
        <v>1547</v>
      </c>
      <c r="R14" s="134" t="s">
        <v>1547</v>
      </c>
      <c r="S14" s="119"/>
      <c r="T14" s="119" t="s">
        <v>2834</v>
      </c>
      <c r="U14" s="119"/>
      <c r="V14" s="134"/>
      <c r="W14" s="111" t="s">
        <v>1077</v>
      </c>
      <c r="X14" s="120" t="s">
        <v>1090</v>
      </c>
      <c r="Y14" s="319">
        <v>42359</v>
      </c>
      <c r="Z14" s="213">
        <v>2.5</v>
      </c>
      <c r="AA14" s="213">
        <v>1</v>
      </c>
      <c r="AB14" s="212">
        <v>1</v>
      </c>
      <c r="AC14" s="212">
        <v>1</v>
      </c>
      <c r="AD14" s="212">
        <v>1</v>
      </c>
      <c r="AE14" s="212">
        <v>3.5</v>
      </c>
      <c r="AF14" s="345">
        <f t="shared" si="0"/>
        <v>0.875</v>
      </c>
      <c r="AG14" s="212" t="s">
        <v>899</v>
      </c>
      <c r="AH14" s="212" t="s">
        <v>899</v>
      </c>
      <c r="AI14" s="212" t="s">
        <v>899</v>
      </c>
      <c r="AJ14" s="212" t="s">
        <v>2833</v>
      </c>
      <c r="AK14" s="371" t="s">
        <v>3054</v>
      </c>
      <c r="AL14" s="212" t="s">
        <v>3055</v>
      </c>
      <c r="AM14" s="212"/>
      <c r="AN14" s="212"/>
      <c r="AO14" s="210" t="s">
        <v>2937</v>
      </c>
    </row>
    <row r="15" spans="1:41" s="89" customFormat="1" ht="30" customHeight="1" x14ac:dyDescent="0.25">
      <c r="A15" s="119" t="s">
        <v>536</v>
      </c>
      <c r="B15" s="119" t="s">
        <v>569</v>
      </c>
      <c r="C15" s="123" t="s">
        <v>1448</v>
      </c>
      <c r="D15" s="90" t="s">
        <v>121</v>
      </c>
      <c r="E15" s="109" t="s">
        <v>1550</v>
      </c>
      <c r="F15" s="119" t="s">
        <v>214</v>
      </c>
      <c r="G15" s="119" t="s">
        <v>219</v>
      </c>
      <c r="H15" s="120" t="s">
        <v>1485</v>
      </c>
      <c r="I15" s="110" t="s">
        <v>351</v>
      </c>
      <c r="J15" s="110" t="s">
        <v>352</v>
      </c>
      <c r="K15" s="99" t="s">
        <v>268</v>
      </c>
      <c r="L15" s="119"/>
      <c r="M15" s="110" t="s">
        <v>348</v>
      </c>
      <c r="N15" s="119"/>
      <c r="O15" s="119" t="s">
        <v>346</v>
      </c>
      <c r="P15" s="119" t="s">
        <v>346</v>
      </c>
      <c r="Q15" s="111" t="s">
        <v>1547</v>
      </c>
      <c r="R15" s="134" t="s">
        <v>1547</v>
      </c>
      <c r="S15" s="119"/>
      <c r="T15" s="119" t="s">
        <v>2834</v>
      </c>
      <c r="U15" s="119"/>
      <c r="V15" s="134"/>
      <c r="W15" s="111" t="s">
        <v>1077</v>
      </c>
      <c r="X15" s="120" t="s">
        <v>1090</v>
      </c>
      <c r="Y15" s="319">
        <v>42359</v>
      </c>
      <c r="Z15" s="213">
        <v>2.5</v>
      </c>
      <c r="AA15" s="213">
        <v>1</v>
      </c>
      <c r="AB15" s="212">
        <v>1</v>
      </c>
      <c r="AC15" s="212">
        <v>1</v>
      </c>
      <c r="AD15" s="212">
        <v>1</v>
      </c>
      <c r="AE15" s="212">
        <v>3.5</v>
      </c>
      <c r="AF15" s="345">
        <f t="shared" si="0"/>
        <v>0.875</v>
      </c>
      <c r="AG15" s="212" t="s">
        <v>899</v>
      </c>
      <c r="AH15" s="212" t="s">
        <v>899</v>
      </c>
      <c r="AI15" s="212" t="s">
        <v>899</v>
      </c>
      <c r="AJ15" s="212" t="s">
        <v>2833</v>
      </c>
      <c r="AK15" s="371" t="s">
        <v>3054</v>
      </c>
      <c r="AL15" s="212" t="s">
        <v>3055</v>
      </c>
      <c r="AM15" s="212"/>
      <c r="AN15" s="212"/>
      <c r="AO15" s="210" t="s">
        <v>2937</v>
      </c>
    </row>
    <row r="16" spans="1:41" s="89" customFormat="1" ht="15" customHeight="1" x14ac:dyDescent="0.25">
      <c r="A16" s="119" t="s">
        <v>540</v>
      </c>
      <c r="B16" s="119" t="s">
        <v>545</v>
      </c>
      <c r="C16" s="123" t="s">
        <v>1380</v>
      </c>
      <c r="D16" s="90" t="s">
        <v>121</v>
      </c>
      <c r="E16" s="109" t="s">
        <v>1537</v>
      </c>
      <c r="F16" s="119" t="s">
        <v>718</v>
      </c>
      <c r="G16" s="99" t="s">
        <v>719</v>
      </c>
      <c r="H16" s="99" t="s">
        <v>1481</v>
      </c>
      <c r="I16" s="123" t="s">
        <v>411</v>
      </c>
      <c r="J16" s="120" t="s">
        <v>412</v>
      </c>
      <c r="K16" s="99" t="s">
        <v>268</v>
      </c>
      <c r="L16" s="276" t="s">
        <v>689</v>
      </c>
      <c r="M16" s="120" t="s">
        <v>407</v>
      </c>
      <c r="N16" s="120">
        <v>1995</v>
      </c>
      <c r="O16" s="119" t="s">
        <v>685</v>
      </c>
      <c r="P16" s="119" t="s">
        <v>685</v>
      </c>
      <c r="Q16" s="98" t="s">
        <v>121</v>
      </c>
      <c r="R16" s="134">
        <v>40927</v>
      </c>
      <c r="S16" s="119" t="s">
        <v>686</v>
      </c>
      <c r="T16" s="277" t="s">
        <v>687</v>
      </c>
      <c r="U16" s="276" t="s">
        <v>690</v>
      </c>
      <c r="V16" s="135">
        <v>41792</v>
      </c>
      <c r="W16" s="111" t="s">
        <v>1077</v>
      </c>
      <c r="X16" s="120" t="s">
        <v>1090</v>
      </c>
      <c r="Y16" s="318">
        <v>42356</v>
      </c>
      <c r="Z16" s="210">
        <v>1</v>
      </c>
      <c r="AA16" s="210">
        <v>1</v>
      </c>
      <c r="AB16" s="210">
        <v>1</v>
      </c>
      <c r="AC16" s="210">
        <v>1</v>
      </c>
      <c r="AD16" s="210">
        <v>2</v>
      </c>
      <c r="AE16" s="210">
        <v>2</v>
      </c>
      <c r="AF16" s="345">
        <f t="shared" si="0"/>
        <v>0.4</v>
      </c>
      <c r="AG16" s="210" t="s">
        <v>599</v>
      </c>
      <c r="AH16" s="210" t="s">
        <v>599</v>
      </c>
      <c r="AI16" s="210" t="s">
        <v>2432</v>
      </c>
      <c r="AJ16" s="210" t="s">
        <v>2804</v>
      </c>
      <c r="AK16" s="210" t="s">
        <v>3057</v>
      </c>
      <c r="AL16" s="210" t="s">
        <v>3058</v>
      </c>
      <c r="AM16" s="210" t="s">
        <v>2912</v>
      </c>
      <c r="AN16" s="210" t="s">
        <v>411</v>
      </c>
      <c r="AO16" s="210" t="s">
        <v>3011</v>
      </c>
    </row>
    <row r="17" spans="1:41" s="89" customFormat="1" ht="15" customHeight="1" x14ac:dyDescent="0.25">
      <c r="A17" s="119" t="s">
        <v>540</v>
      </c>
      <c r="B17" s="119" t="s">
        <v>545</v>
      </c>
      <c r="C17" s="123" t="s">
        <v>1381</v>
      </c>
      <c r="D17" s="90" t="s">
        <v>121</v>
      </c>
      <c r="E17" s="109" t="s">
        <v>1537</v>
      </c>
      <c r="F17" s="119" t="s">
        <v>718</v>
      </c>
      <c r="G17" s="99" t="s">
        <v>719</v>
      </c>
      <c r="H17" s="99" t="s">
        <v>1481</v>
      </c>
      <c r="I17" s="120" t="s">
        <v>413</v>
      </c>
      <c r="J17" s="120" t="s">
        <v>414</v>
      </c>
      <c r="K17" s="99" t="s">
        <v>268</v>
      </c>
      <c r="L17" s="119" t="s">
        <v>689</v>
      </c>
      <c r="M17" s="120" t="s">
        <v>407</v>
      </c>
      <c r="N17" s="120">
        <v>1995</v>
      </c>
      <c r="O17" s="119" t="s">
        <v>685</v>
      </c>
      <c r="P17" s="119" t="s">
        <v>685</v>
      </c>
      <c r="Q17" s="98" t="s">
        <v>121</v>
      </c>
      <c r="R17" s="134">
        <v>40927</v>
      </c>
      <c r="S17" s="119" t="s">
        <v>686</v>
      </c>
      <c r="T17" s="120" t="s">
        <v>687</v>
      </c>
      <c r="U17" s="119" t="s">
        <v>690</v>
      </c>
      <c r="V17" s="135">
        <v>41792</v>
      </c>
      <c r="W17" s="111" t="s">
        <v>1077</v>
      </c>
      <c r="X17" s="120" t="s">
        <v>1090</v>
      </c>
      <c r="Y17" s="318">
        <v>42356</v>
      </c>
      <c r="Z17" s="210">
        <v>1</v>
      </c>
      <c r="AA17" s="210">
        <v>1</v>
      </c>
      <c r="AB17" s="210">
        <v>1</v>
      </c>
      <c r="AC17" s="210">
        <v>1</v>
      </c>
      <c r="AD17" s="210">
        <v>2</v>
      </c>
      <c r="AE17" s="210">
        <v>2</v>
      </c>
      <c r="AF17" s="345">
        <f t="shared" si="0"/>
        <v>0.4</v>
      </c>
      <c r="AG17" s="210" t="s">
        <v>599</v>
      </c>
      <c r="AH17" s="210" t="s">
        <v>599</v>
      </c>
      <c r="AI17" s="210" t="s">
        <v>2432</v>
      </c>
      <c r="AJ17" s="210" t="s">
        <v>2804</v>
      </c>
      <c r="AK17" s="210" t="s">
        <v>3057</v>
      </c>
      <c r="AL17" s="210" t="s">
        <v>3058</v>
      </c>
      <c r="AM17" s="210" t="s">
        <v>2913</v>
      </c>
      <c r="AN17" s="210" t="s">
        <v>413</v>
      </c>
      <c r="AO17" s="210" t="s">
        <v>3011</v>
      </c>
    </row>
    <row r="18" spans="1:41" s="89" customFormat="1" ht="15" customHeight="1" x14ac:dyDescent="0.25">
      <c r="A18" s="119" t="s">
        <v>540</v>
      </c>
      <c r="B18" s="119" t="s">
        <v>545</v>
      </c>
      <c r="C18" s="123" t="s">
        <v>1398</v>
      </c>
      <c r="D18" s="90" t="s">
        <v>121</v>
      </c>
      <c r="E18" s="109" t="s">
        <v>1526</v>
      </c>
      <c r="F18" s="119" t="s">
        <v>718</v>
      </c>
      <c r="G18" s="99" t="s">
        <v>719</v>
      </c>
      <c r="H18" s="99" t="s">
        <v>1481</v>
      </c>
      <c r="I18" s="120" t="s">
        <v>484</v>
      </c>
      <c r="J18" s="120" t="s">
        <v>485</v>
      </c>
      <c r="K18" s="99" t="s">
        <v>268</v>
      </c>
      <c r="L18" s="119" t="s">
        <v>689</v>
      </c>
      <c r="M18" s="120" t="s">
        <v>468</v>
      </c>
      <c r="N18" s="120">
        <v>2001</v>
      </c>
      <c r="O18" s="119" t="s">
        <v>685</v>
      </c>
      <c r="P18" s="119" t="s">
        <v>685</v>
      </c>
      <c r="Q18" s="98" t="s">
        <v>121</v>
      </c>
      <c r="R18" s="134">
        <v>41484</v>
      </c>
      <c r="S18" s="119" t="s">
        <v>686</v>
      </c>
      <c r="T18" s="120" t="s">
        <v>692</v>
      </c>
      <c r="U18" s="119" t="s">
        <v>690</v>
      </c>
      <c r="V18" s="134">
        <v>41897</v>
      </c>
      <c r="W18" s="111" t="s">
        <v>1077</v>
      </c>
      <c r="X18" s="120" t="s">
        <v>1090</v>
      </c>
      <c r="Y18" s="320">
        <v>42356</v>
      </c>
      <c r="Z18" s="211">
        <v>1</v>
      </c>
      <c r="AA18" s="211">
        <v>1</v>
      </c>
      <c r="AB18" s="212">
        <v>1</v>
      </c>
      <c r="AC18" s="212">
        <v>1</v>
      </c>
      <c r="AD18" s="212">
        <v>2</v>
      </c>
      <c r="AE18" s="212">
        <v>2</v>
      </c>
      <c r="AF18" s="345">
        <f t="shared" si="0"/>
        <v>0.4</v>
      </c>
      <c r="AG18" s="212" t="s">
        <v>599</v>
      </c>
      <c r="AH18" s="212" t="s">
        <v>599</v>
      </c>
      <c r="AI18" s="212" t="s">
        <v>2432</v>
      </c>
      <c r="AJ18" s="212" t="s">
        <v>685</v>
      </c>
      <c r="AK18" s="210" t="s">
        <v>3057</v>
      </c>
      <c r="AL18" s="210" t="s">
        <v>3058</v>
      </c>
      <c r="AM18" s="212" t="s">
        <v>2914</v>
      </c>
      <c r="AN18" s="212" t="s">
        <v>484</v>
      </c>
      <c r="AO18" s="210" t="s">
        <v>3011</v>
      </c>
    </row>
    <row r="19" spans="1:41" s="89" customFormat="1" ht="15" customHeight="1" x14ac:dyDescent="0.25">
      <c r="A19" s="119" t="s">
        <v>540</v>
      </c>
      <c r="B19" s="119" t="s">
        <v>561</v>
      </c>
      <c r="C19" s="123" t="s">
        <v>1458</v>
      </c>
      <c r="D19" s="90" t="s">
        <v>121</v>
      </c>
      <c r="E19" s="109"/>
      <c r="F19" s="119" t="s">
        <v>208</v>
      </c>
      <c r="G19" s="119" t="s">
        <v>723</v>
      </c>
      <c r="H19" s="120" t="s">
        <v>1488</v>
      </c>
      <c r="I19" s="120" t="s">
        <v>451</v>
      </c>
      <c r="J19" s="120" t="s">
        <v>452</v>
      </c>
      <c r="K19" s="99" t="s">
        <v>268</v>
      </c>
      <c r="L19" s="119"/>
      <c r="M19" s="120" t="s">
        <v>397</v>
      </c>
      <c r="N19" s="120" t="s">
        <v>453</v>
      </c>
      <c r="O19" s="119" t="s">
        <v>685</v>
      </c>
      <c r="P19" s="119" t="s">
        <v>685</v>
      </c>
      <c r="Q19" s="98" t="s">
        <v>121</v>
      </c>
      <c r="R19" s="134">
        <v>40927</v>
      </c>
      <c r="S19" s="119" t="s">
        <v>686</v>
      </c>
      <c r="T19" s="277" t="s">
        <v>692</v>
      </c>
      <c r="U19" s="119"/>
      <c r="V19" s="134">
        <v>41897</v>
      </c>
      <c r="W19" s="111" t="s">
        <v>1077</v>
      </c>
      <c r="X19" s="120" t="s">
        <v>1090</v>
      </c>
      <c r="Y19" s="319">
        <v>42359</v>
      </c>
      <c r="Z19" s="213">
        <v>1</v>
      </c>
      <c r="AA19" s="213">
        <v>1</v>
      </c>
      <c r="AB19" s="212">
        <v>1</v>
      </c>
      <c r="AC19" s="212">
        <v>1</v>
      </c>
      <c r="AD19" s="212">
        <v>2</v>
      </c>
      <c r="AE19" s="212">
        <v>2</v>
      </c>
      <c r="AF19" s="345">
        <f t="shared" si="0"/>
        <v>0.4</v>
      </c>
      <c r="AG19" s="212" t="s">
        <v>599</v>
      </c>
      <c r="AH19" s="212" t="s">
        <v>599</v>
      </c>
      <c r="AI19" s="212" t="s">
        <v>2839</v>
      </c>
      <c r="AJ19" s="212" t="s">
        <v>2804</v>
      </c>
      <c r="AK19" s="210" t="s">
        <v>3057</v>
      </c>
      <c r="AL19" s="210" t="s">
        <v>3058</v>
      </c>
      <c r="AM19" s="212" t="s">
        <v>2915</v>
      </c>
      <c r="AN19" s="212" t="s">
        <v>3056</v>
      </c>
      <c r="AO19" s="210" t="s">
        <v>3011</v>
      </c>
    </row>
    <row r="20" spans="1:41" s="89" customFormat="1" ht="15" customHeight="1" x14ac:dyDescent="0.25">
      <c r="A20" s="119" t="s">
        <v>536</v>
      </c>
      <c r="B20" s="119" t="s">
        <v>542</v>
      </c>
      <c r="C20" s="123" t="s">
        <v>1422</v>
      </c>
      <c r="D20" s="90" t="s">
        <v>121</v>
      </c>
      <c r="E20" s="109" t="s">
        <v>1528</v>
      </c>
      <c r="F20" s="119" t="s">
        <v>214</v>
      </c>
      <c r="G20" s="119" t="s">
        <v>215</v>
      </c>
      <c r="H20" s="120" t="s">
        <v>1483</v>
      </c>
      <c r="I20" s="110" t="s">
        <v>317</v>
      </c>
      <c r="J20" s="110" t="s">
        <v>318</v>
      </c>
      <c r="K20" s="99" t="s">
        <v>268</v>
      </c>
      <c r="L20" s="119"/>
      <c r="M20" s="110" t="s">
        <v>298</v>
      </c>
      <c r="N20" s="110"/>
      <c r="O20" s="119" t="s">
        <v>688</v>
      </c>
      <c r="P20" s="119"/>
      <c r="Q20" s="111" t="s">
        <v>1547</v>
      </c>
      <c r="R20" s="134" t="s">
        <v>1547</v>
      </c>
      <c r="S20" s="119"/>
      <c r="T20" s="276" t="s">
        <v>2822</v>
      </c>
      <c r="U20" s="119"/>
      <c r="V20" s="134"/>
      <c r="W20" s="111" t="s">
        <v>1077</v>
      </c>
      <c r="X20" s="120" t="s">
        <v>1090</v>
      </c>
      <c r="Y20" s="319">
        <v>42359</v>
      </c>
      <c r="Z20" s="211">
        <v>1</v>
      </c>
      <c r="AA20" s="211">
        <v>1</v>
      </c>
      <c r="AB20" s="212">
        <v>1</v>
      </c>
      <c r="AC20" s="212">
        <v>1</v>
      </c>
      <c r="AD20" s="212">
        <v>2</v>
      </c>
      <c r="AE20" s="212">
        <v>3</v>
      </c>
      <c r="AF20" s="345">
        <f t="shared" si="0"/>
        <v>0.6</v>
      </c>
      <c r="AG20" s="212" t="s">
        <v>899</v>
      </c>
      <c r="AH20" s="212" t="s">
        <v>599</v>
      </c>
      <c r="AI20" s="212" t="s">
        <v>899</v>
      </c>
      <c r="AJ20" s="212" t="s">
        <v>2823</v>
      </c>
      <c r="AK20" s="212" t="s">
        <v>3059</v>
      </c>
      <c r="AL20" s="212"/>
      <c r="AM20" s="212"/>
      <c r="AN20" s="212"/>
      <c r="AO20" s="210" t="s">
        <v>2937</v>
      </c>
    </row>
    <row r="21" spans="1:41" s="89" customFormat="1" ht="30" customHeight="1" x14ac:dyDescent="0.25">
      <c r="A21" s="119" t="s">
        <v>536</v>
      </c>
      <c r="B21" s="119" t="s">
        <v>541</v>
      </c>
      <c r="C21" s="123" t="s">
        <v>1426</v>
      </c>
      <c r="D21" s="90" t="s">
        <v>121</v>
      </c>
      <c r="E21" s="109" t="s">
        <v>498</v>
      </c>
      <c r="F21" s="119" t="s">
        <v>214</v>
      </c>
      <c r="G21" s="119" t="s">
        <v>219</v>
      </c>
      <c r="H21" s="120" t="s">
        <v>1485</v>
      </c>
      <c r="I21" s="120" t="s">
        <v>529</v>
      </c>
      <c r="J21" s="120" t="s">
        <v>530</v>
      </c>
      <c r="K21" s="99" t="s">
        <v>268</v>
      </c>
      <c r="L21" s="119"/>
      <c r="M21" s="120" t="s">
        <v>450</v>
      </c>
      <c r="N21" s="120"/>
      <c r="O21" s="119" t="s">
        <v>526</v>
      </c>
      <c r="P21" s="119"/>
      <c r="Q21" s="111" t="s">
        <v>1547</v>
      </c>
      <c r="R21" s="134" t="s">
        <v>1547</v>
      </c>
      <c r="S21" s="119"/>
      <c r="T21" s="276" t="s">
        <v>2826</v>
      </c>
      <c r="U21" s="119"/>
      <c r="V21" s="134"/>
      <c r="W21" s="111" t="s">
        <v>1077</v>
      </c>
      <c r="X21" s="120" t="s">
        <v>1090</v>
      </c>
      <c r="Y21" s="319">
        <v>42359</v>
      </c>
      <c r="Z21" s="211">
        <v>1</v>
      </c>
      <c r="AA21" s="211">
        <v>1</v>
      </c>
      <c r="AB21" s="212">
        <v>1</v>
      </c>
      <c r="AC21" s="212">
        <v>1</v>
      </c>
      <c r="AD21" s="212">
        <v>2</v>
      </c>
      <c r="AE21" s="212">
        <v>3.5</v>
      </c>
      <c r="AF21" s="345">
        <f t="shared" si="0"/>
        <v>0.7</v>
      </c>
      <c r="AG21" s="212" t="s">
        <v>599</v>
      </c>
      <c r="AH21" s="212" t="s">
        <v>599</v>
      </c>
      <c r="AI21" s="212" t="s">
        <v>2432</v>
      </c>
      <c r="AJ21" s="212" t="s">
        <v>2790</v>
      </c>
      <c r="AK21" s="212" t="s">
        <v>3061</v>
      </c>
      <c r="AL21" s="212"/>
      <c r="AM21" s="212"/>
      <c r="AN21" s="212"/>
      <c r="AO21" s="210" t="s">
        <v>2937</v>
      </c>
    </row>
    <row r="22" spans="1:41" s="89" customFormat="1" ht="15" customHeight="1" x14ac:dyDescent="0.25">
      <c r="A22" s="119" t="s">
        <v>536</v>
      </c>
      <c r="B22" s="119" t="s">
        <v>555</v>
      </c>
      <c r="C22" s="123" t="s">
        <v>1449</v>
      </c>
      <c r="D22" s="90" t="s">
        <v>121</v>
      </c>
      <c r="E22" s="109" t="s">
        <v>1552</v>
      </c>
      <c r="F22" s="119" t="s">
        <v>214</v>
      </c>
      <c r="G22" s="119" t="s">
        <v>219</v>
      </c>
      <c r="H22" s="120" t="s">
        <v>1485</v>
      </c>
      <c r="I22" s="120" t="s">
        <v>527</v>
      </c>
      <c r="J22" s="120" t="s">
        <v>528</v>
      </c>
      <c r="K22" s="99" t="s">
        <v>268</v>
      </c>
      <c r="L22" s="119"/>
      <c r="M22" s="120" t="s">
        <v>404</v>
      </c>
      <c r="N22" s="120" t="s">
        <v>288</v>
      </c>
      <c r="O22" s="119" t="s">
        <v>526</v>
      </c>
      <c r="P22" s="119"/>
      <c r="Q22" s="111" t="s">
        <v>1547</v>
      </c>
      <c r="R22" s="134" t="s">
        <v>1547</v>
      </c>
      <c r="S22" s="119"/>
      <c r="T22" s="277" t="s">
        <v>691</v>
      </c>
      <c r="U22" s="119"/>
      <c r="V22" s="134"/>
      <c r="W22" s="111" t="s">
        <v>1077</v>
      </c>
      <c r="X22" s="120" t="s">
        <v>1090</v>
      </c>
      <c r="Y22" s="319">
        <v>42359</v>
      </c>
      <c r="Z22" s="213">
        <v>1</v>
      </c>
      <c r="AA22" s="213">
        <v>1</v>
      </c>
      <c r="AB22" s="212">
        <v>1</v>
      </c>
      <c r="AC22" s="212">
        <v>1</v>
      </c>
      <c r="AD22" s="212">
        <v>1</v>
      </c>
      <c r="AE22" s="212">
        <v>1</v>
      </c>
      <c r="AF22" s="344">
        <f t="shared" si="0"/>
        <v>0.1</v>
      </c>
      <c r="AG22" s="212" t="s">
        <v>599</v>
      </c>
      <c r="AH22" s="212" t="s">
        <v>599</v>
      </c>
      <c r="AI22" s="212" t="s">
        <v>2449</v>
      </c>
      <c r="AJ22" s="212" t="s">
        <v>2790</v>
      </c>
      <c r="AK22" s="212" t="s">
        <v>2950</v>
      </c>
      <c r="AL22" s="212" t="s">
        <v>3062</v>
      </c>
      <c r="AM22" s="212"/>
      <c r="AN22" s="212"/>
      <c r="AO22" s="210" t="s">
        <v>3060</v>
      </c>
    </row>
    <row r="23" spans="1:41" s="89" customFormat="1" ht="15" customHeight="1" x14ac:dyDescent="0.25">
      <c r="A23" s="119" t="s">
        <v>536</v>
      </c>
      <c r="B23" s="119" t="s">
        <v>550</v>
      </c>
      <c r="C23" s="123" t="s">
        <v>1452</v>
      </c>
      <c r="D23" s="90" t="s">
        <v>121</v>
      </c>
      <c r="E23" s="109" t="s">
        <v>498</v>
      </c>
      <c r="F23" s="119" t="s">
        <v>214</v>
      </c>
      <c r="G23" s="119" t="s">
        <v>219</v>
      </c>
      <c r="H23" s="120" t="s">
        <v>1485</v>
      </c>
      <c r="I23" s="120" t="s">
        <v>511</v>
      </c>
      <c r="J23" s="120" t="s">
        <v>512</v>
      </c>
      <c r="K23" s="99" t="s">
        <v>268</v>
      </c>
      <c r="L23" s="119"/>
      <c r="M23" s="120" t="s">
        <v>510</v>
      </c>
      <c r="N23" s="120" t="s">
        <v>513</v>
      </c>
      <c r="O23" s="119" t="s">
        <v>507</v>
      </c>
      <c r="P23" s="119"/>
      <c r="Q23" s="111" t="s">
        <v>1547</v>
      </c>
      <c r="R23" s="134" t="s">
        <v>1547</v>
      </c>
      <c r="S23" s="119"/>
      <c r="T23" s="277" t="s">
        <v>2835</v>
      </c>
      <c r="U23" s="119"/>
      <c r="V23" s="134"/>
      <c r="W23" s="111" t="s">
        <v>1077</v>
      </c>
      <c r="X23" s="120" t="s">
        <v>1090</v>
      </c>
      <c r="Y23" s="319">
        <v>42359</v>
      </c>
      <c r="Z23" s="213">
        <v>1</v>
      </c>
      <c r="AA23" s="213">
        <v>1</v>
      </c>
      <c r="AB23" s="212">
        <v>1</v>
      </c>
      <c r="AC23" s="212">
        <v>1</v>
      </c>
      <c r="AD23" s="212">
        <v>2</v>
      </c>
      <c r="AE23" s="212">
        <v>3.5</v>
      </c>
      <c r="AF23" s="345">
        <f t="shared" si="0"/>
        <v>0.7</v>
      </c>
      <c r="AG23" s="212" t="s">
        <v>599</v>
      </c>
      <c r="AH23" s="212" t="s">
        <v>599</v>
      </c>
      <c r="AI23" s="212" t="s">
        <v>2451</v>
      </c>
      <c r="AJ23" s="212" t="s">
        <v>2836</v>
      </c>
      <c r="AK23" s="212" t="s">
        <v>2956</v>
      </c>
      <c r="AL23" s="212" t="s">
        <v>2454</v>
      </c>
      <c r="AM23" s="212"/>
      <c r="AN23" s="212"/>
      <c r="AO23" s="210" t="s">
        <v>2937</v>
      </c>
    </row>
    <row r="24" spans="1:41" s="89" customFormat="1" ht="15" customHeight="1" x14ac:dyDescent="0.25">
      <c r="A24" s="119" t="s">
        <v>536</v>
      </c>
      <c r="B24" s="119" t="s">
        <v>542</v>
      </c>
      <c r="C24" s="123" t="s">
        <v>1419</v>
      </c>
      <c r="D24" s="90" t="s">
        <v>121</v>
      </c>
      <c r="E24" s="109" t="s">
        <v>1526</v>
      </c>
      <c r="F24" s="119" t="s">
        <v>214</v>
      </c>
      <c r="G24" s="119" t="s">
        <v>215</v>
      </c>
      <c r="H24" s="120" t="s">
        <v>1483</v>
      </c>
      <c r="I24" s="120" t="s">
        <v>429</v>
      </c>
      <c r="J24" s="120" t="s">
        <v>430</v>
      </c>
      <c r="K24" s="99" t="s">
        <v>268</v>
      </c>
      <c r="L24" s="119" t="s">
        <v>2135</v>
      </c>
      <c r="M24" s="120" t="s">
        <v>397</v>
      </c>
      <c r="N24" s="120">
        <v>1999</v>
      </c>
      <c r="O24" s="119" t="s">
        <v>685</v>
      </c>
      <c r="P24" s="119" t="s">
        <v>685</v>
      </c>
      <c r="Q24" s="98" t="s">
        <v>121</v>
      </c>
      <c r="R24" s="134">
        <v>40885</v>
      </c>
      <c r="S24" s="119" t="s">
        <v>686</v>
      </c>
      <c r="T24" s="277" t="s">
        <v>687</v>
      </c>
      <c r="U24" s="119" t="s">
        <v>2135</v>
      </c>
      <c r="V24" s="134">
        <v>41873</v>
      </c>
      <c r="W24" s="111" t="s">
        <v>1077</v>
      </c>
      <c r="X24" s="120" t="s">
        <v>1090</v>
      </c>
      <c r="Y24" s="320">
        <v>42359</v>
      </c>
      <c r="Z24" s="211">
        <v>1</v>
      </c>
      <c r="AA24" s="211">
        <v>3</v>
      </c>
      <c r="AB24" s="212">
        <v>1</v>
      </c>
      <c r="AC24" s="212">
        <v>1</v>
      </c>
      <c r="AD24" s="212">
        <v>2</v>
      </c>
      <c r="AE24" s="212">
        <v>2</v>
      </c>
      <c r="AF24" s="340">
        <f t="shared" si="0"/>
        <v>1.2</v>
      </c>
      <c r="AG24" s="212" t="s">
        <v>599</v>
      </c>
      <c r="AH24" s="212" t="s">
        <v>599</v>
      </c>
      <c r="AI24" s="212" t="s">
        <v>2432</v>
      </c>
      <c r="AJ24" s="212" t="s">
        <v>2820</v>
      </c>
      <c r="AK24" s="212"/>
      <c r="AL24" s="212" t="s">
        <v>2907</v>
      </c>
      <c r="AM24" s="212"/>
      <c r="AN24" s="212"/>
      <c r="AO24" s="212" t="s">
        <v>3011</v>
      </c>
    </row>
    <row r="25" spans="1:41" s="89" customFormat="1" ht="15" customHeight="1" x14ac:dyDescent="0.25">
      <c r="A25" s="119" t="s">
        <v>546</v>
      </c>
      <c r="B25" s="119" t="s">
        <v>566</v>
      </c>
      <c r="C25" s="123" t="s">
        <v>1408</v>
      </c>
      <c r="D25" s="90" t="s">
        <v>121</v>
      </c>
      <c r="E25" s="285" t="s">
        <v>2130</v>
      </c>
      <c r="F25" s="119" t="s">
        <v>718</v>
      </c>
      <c r="G25" s="119" t="s">
        <v>720</v>
      </c>
      <c r="H25" s="120" t="s">
        <v>1482</v>
      </c>
      <c r="I25" s="120" t="s">
        <v>371</v>
      </c>
      <c r="J25" s="120" t="s">
        <v>305</v>
      </c>
      <c r="K25" s="91" t="s">
        <v>267</v>
      </c>
      <c r="L25" s="119"/>
      <c r="M25" s="120" t="s">
        <v>302</v>
      </c>
      <c r="N25" s="120">
        <v>2008</v>
      </c>
      <c r="O25" s="119" t="s">
        <v>303</v>
      </c>
      <c r="P25" s="119" t="s">
        <v>303</v>
      </c>
      <c r="Q25" s="98" t="s">
        <v>121</v>
      </c>
      <c r="R25" s="134">
        <v>39570</v>
      </c>
      <c r="S25" s="119"/>
      <c r="T25" s="277" t="s">
        <v>304</v>
      </c>
      <c r="U25" s="119"/>
      <c r="V25" s="134"/>
      <c r="W25" s="111" t="s">
        <v>1077</v>
      </c>
      <c r="X25" s="120" t="s">
        <v>1090</v>
      </c>
      <c r="Y25" s="319">
        <v>42356</v>
      </c>
      <c r="Z25" s="211">
        <v>1</v>
      </c>
      <c r="AA25" s="211">
        <v>1</v>
      </c>
      <c r="AB25" s="212">
        <v>3</v>
      </c>
      <c r="AC25" s="212">
        <v>1</v>
      </c>
      <c r="AD25" s="212">
        <v>4</v>
      </c>
      <c r="AE25" s="212">
        <v>3.5</v>
      </c>
      <c r="AF25" s="341">
        <f t="shared" si="0"/>
        <v>4.2</v>
      </c>
      <c r="AG25" s="212" t="s">
        <v>599</v>
      </c>
      <c r="AH25" s="212" t="s">
        <v>599</v>
      </c>
      <c r="AI25" s="212" t="s">
        <v>2639</v>
      </c>
      <c r="AJ25" s="212" t="s">
        <v>2818</v>
      </c>
      <c r="AK25" s="212" t="s">
        <v>3064</v>
      </c>
      <c r="AL25" s="212" t="s">
        <v>3063</v>
      </c>
      <c r="AM25" s="212"/>
      <c r="AN25" s="212"/>
      <c r="AO25" s="210" t="s">
        <v>2937</v>
      </c>
    </row>
    <row r="26" spans="1:41" s="89" customFormat="1" ht="15" customHeight="1" x14ac:dyDescent="0.25">
      <c r="A26" s="119" t="s">
        <v>536</v>
      </c>
      <c r="B26" s="119" t="s">
        <v>542</v>
      </c>
      <c r="C26" s="123" t="s">
        <v>1421</v>
      </c>
      <c r="D26" s="90" t="s">
        <v>121</v>
      </c>
      <c r="E26" s="109" t="s">
        <v>498</v>
      </c>
      <c r="F26" s="119" t="s">
        <v>214</v>
      </c>
      <c r="G26" s="119" t="s">
        <v>215</v>
      </c>
      <c r="H26" s="120" t="s">
        <v>1483</v>
      </c>
      <c r="I26" s="110" t="s">
        <v>313</v>
      </c>
      <c r="J26" s="110" t="s">
        <v>315</v>
      </c>
      <c r="K26" s="110"/>
      <c r="L26" s="276" t="s">
        <v>2136</v>
      </c>
      <c r="M26" s="110" t="s">
        <v>316</v>
      </c>
      <c r="N26" s="110" t="s">
        <v>1547</v>
      </c>
      <c r="O26" s="119" t="s">
        <v>314</v>
      </c>
      <c r="P26" s="119" t="s">
        <v>2137</v>
      </c>
      <c r="Q26" s="111" t="s">
        <v>1547</v>
      </c>
      <c r="R26" s="134" t="s">
        <v>1547</v>
      </c>
      <c r="S26" s="119"/>
      <c r="T26" s="277" t="s">
        <v>2138</v>
      </c>
      <c r="U26" s="119"/>
      <c r="V26" s="134">
        <v>41873</v>
      </c>
      <c r="W26" s="111" t="s">
        <v>1077</v>
      </c>
      <c r="X26" s="120" t="s">
        <v>1090</v>
      </c>
      <c r="Y26" s="319">
        <v>42359</v>
      </c>
      <c r="Z26" s="211">
        <v>2.5</v>
      </c>
      <c r="AA26" s="211">
        <v>1</v>
      </c>
      <c r="AB26" s="212">
        <v>3</v>
      </c>
      <c r="AC26" s="212">
        <v>1</v>
      </c>
      <c r="AD26" s="212">
        <v>2</v>
      </c>
      <c r="AE26" s="212">
        <v>3.5</v>
      </c>
      <c r="AF26" s="341">
        <f t="shared" si="0"/>
        <v>5.25</v>
      </c>
      <c r="AG26" s="212" t="s">
        <v>899</v>
      </c>
      <c r="AH26" s="212" t="s">
        <v>599</v>
      </c>
      <c r="AI26" s="212" t="s">
        <v>899</v>
      </c>
      <c r="AJ26" s="212" t="s">
        <v>2821</v>
      </c>
      <c r="AK26" s="212" t="s">
        <v>3065</v>
      </c>
      <c r="AL26" s="212" t="s">
        <v>3066</v>
      </c>
      <c r="AM26" s="212"/>
      <c r="AN26" s="212"/>
      <c r="AO26" s="210" t="s">
        <v>2937</v>
      </c>
    </row>
    <row r="27" spans="1:41" s="89" customFormat="1" ht="15" customHeight="1" x14ac:dyDescent="0.25">
      <c r="A27" s="119" t="s">
        <v>538</v>
      </c>
      <c r="B27" s="119" t="s">
        <v>570</v>
      </c>
      <c r="C27" s="123" t="s">
        <v>1407</v>
      </c>
      <c r="D27" s="90" t="s">
        <v>121</v>
      </c>
      <c r="E27" s="109" t="s">
        <v>2297</v>
      </c>
      <c r="F27" s="119" t="s">
        <v>718</v>
      </c>
      <c r="G27" s="119" t="s">
        <v>720</v>
      </c>
      <c r="H27" s="120" t="s">
        <v>1482</v>
      </c>
      <c r="I27" s="120" t="s">
        <v>382</v>
      </c>
      <c r="J27" s="120" t="s">
        <v>383</v>
      </c>
      <c r="K27" s="99" t="s">
        <v>268</v>
      </c>
      <c r="L27" s="276" t="s">
        <v>2128</v>
      </c>
      <c r="M27" s="120" t="s">
        <v>384</v>
      </c>
      <c r="N27" s="120"/>
      <c r="O27" s="119" t="s">
        <v>282</v>
      </c>
      <c r="P27" s="276" t="s">
        <v>2129</v>
      </c>
      <c r="Q27" s="111" t="s">
        <v>1547</v>
      </c>
      <c r="R27" s="134" t="s">
        <v>1547</v>
      </c>
      <c r="S27" s="119"/>
      <c r="T27" s="119"/>
      <c r="U27" s="119"/>
      <c r="V27" s="134">
        <v>41873</v>
      </c>
      <c r="W27" s="111" t="s">
        <v>1077</v>
      </c>
      <c r="X27" s="120" t="s">
        <v>1090</v>
      </c>
      <c r="Y27" s="320">
        <v>42356</v>
      </c>
      <c r="Z27" s="211">
        <v>3</v>
      </c>
      <c r="AA27" s="211">
        <v>1</v>
      </c>
      <c r="AB27" s="212">
        <v>1</v>
      </c>
      <c r="AC27" s="212">
        <v>5</v>
      </c>
      <c r="AD27" s="212">
        <v>2</v>
      </c>
      <c r="AE27" s="212">
        <v>3</v>
      </c>
      <c r="AF27" s="341">
        <f t="shared" si="0"/>
        <v>9</v>
      </c>
      <c r="AG27" s="212" t="s">
        <v>599</v>
      </c>
      <c r="AH27" s="212" t="s">
        <v>599</v>
      </c>
      <c r="AI27" s="212" t="s">
        <v>899</v>
      </c>
      <c r="AJ27" s="212" t="s">
        <v>2817</v>
      </c>
      <c r="AK27" s="212" t="s">
        <v>3067</v>
      </c>
      <c r="AL27" s="212" t="s">
        <v>2906</v>
      </c>
      <c r="AM27" s="212"/>
      <c r="AN27" s="212"/>
      <c r="AO27" s="210" t="s">
        <v>2937</v>
      </c>
    </row>
    <row r="28" spans="1:41" s="89" customFormat="1" ht="15" customHeight="1" x14ac:dyDescent="0.25">
      <c r="A28" s="119"/>
      <c r="B28" s="119" t="s">
        <v>542</v>
      </c>
      <c r="C28" s="123" t="s">
        <v>1416</v>
      </c>
      <c r="D28" s="90" t="s">
        <v>121</v>
      </c>
      <c r="E28" s="109" t="s">
        <v>498</v>
      </c>
      <c r="F28" s="119" t="s">
        <v>214</v>
      </c>
      <c r="G28" s="119" t="s">
        <v>215</v>
      </c>
      <c r="H28" s="120" t="s">
        <v>1483</v>
      </c>
      <c r="I28" s="110" t="s">
        <v>294</v>
      </c>
      <c r="J28" s="110" t="s">
        <v>297</v>
      </c>
      <c r="K28" s="99" t="s">
        <v>268</v>
      </c>
      <c r="L28" s="127" t="s">
        <v>2132</v>
      </c>
      <c r="M28" s="110" t="s">
        <v>298</v>
      </c>
      <c r="N28" s="110" t="s">
        <v>2133</v>
      </c>
      <c r="O28" s="119" t="s">
        <v>295</v>
      </c>
      <c r="P28" s="119" t="s">
        <v>272</v>
      </c>
      <c r="Q28" s="111" t="s">
        <v>1547</v>
      </c>
      <c r="R28" s="134" t="s">
        <v>1547</v>
      </c>
      <c r="S28" s="119"/>
      <c r="T28" s="124" t="s">
        <v>296</v>
      </c>
      <c r="U28" s="119"/>
      <c r="V28" s="134">
        <v>41873</v>
      </c>
      <c r="W28" s="111" t="s">
        <v>1077</v>
      </c>
      <c r="X28" s="120" t="s">
        <v>1090</v>
      </c>
      <c r="Y28" s="319">
        <v>42359</v>
      </c>
      <c r="Z28" s="211">
        <v>1</v>
      </c>
      <c r="AA28" s="211">
        <v>3</v>
      </c>
      <c r="AB28" s="212">
        <v>1</v>
      </c>
      <c r="AC28" s="212">
        <v>5</v>
      </c>
      <c r="AD28" s="212">
        <v>2</v>
      </c>
      <c r="AE28" s="212">
        <v>3</v>
      </c>
      <c r="AF28" s="341">
        <f t="shared" si="0"/>
        <v>9</v>
      </c>
      <c r="AG28" s="212" t="s">
        <v>599</v>
      </c>
      <c r="AH28" s="212" t="s">
        <v>599</v>
      </c>
      <c r="AI28" s="212" t="s">
        <v>899</v>
      </c>
      <c r="AJ28" s="212" t="s">
        <v>899</v>
      </c>
      <c r="AK28" s="212" t="s">
        <v>3068</v>
      </c>
      <c r="AL28" s="212" t="s">
        <v>3069</v>
      </c>
      <c r="AM28" s="212"/>
      <c r="AN28" s="212"/>
      <c r="AO28" s="210" t="s">
        <v>2937</v>
      </c>
    </row>
    <row r="29" spans="1:41" s="89" customFormat="1" ht="15" customHeight="1" x14ac:dyDescent="0.25">
      <c r="A29" s="119" t="s">
        <v>546</v>
      </c>
      <c r="B29" s="119" t="s">
        <v>560</v>
      </c>
      <c r="C29" s="123" t="s">
        <v>1457</v>
      </c>
      <c r="D29" s="90" t="s">
        <v>121</v>
      </c>
      <c r="E29" s="109" t="s">
        <v>498</v>
      </c>
      <c r="F29" s="119" t="s">
        <v>214</v>
      </c>
      <c r="G29" s="119" t="s">
        <v>761</v>
      </c>
      <c r="H29" s="120" t="s">
        <v>1487</v>
      </c>
      <c r="I29" s="120" t="s">
        <v>339</v>
      </c>
      <c r="J29" s="120" t="s">
        <v>340</v>
      </c>
      <c r="K29" s="91" t="s">
        <v>267</v>
      </c>
      <c r="L29" s="119"/>
      <c r="M29" s="120" t="s">
        <v>302</v>
      </c>
      <c r="N29" s="120"/>
      <c r="O29" s="119" t="s">
        <v>300</v>
      </c>
      <c r="P29" s="119"/>
      <c r="Q29" s="111" t="s">
        <v>1547</v>
      </c>
      <c r="R29" s="134" t="s">
        <v>1547</v>
      </c>
      <c r="S29" s="86"/>
      <c r="T29" s="276" t="s">
        <v>2837</v>
      </c>
      <c r="U29" s="119"/>
      <c r="V29" s="134"/>
      <c r="W29" s="111" t="s">
        <v>1077</v>
      </c>
      <c r="X29" s="120" t="s">
        <v>1090</v>
      </c>
      <c r="Y29" s="319">
        <v>42359</v>
      </c>
      <c r="Z29" s="213">
        <v>1</v>
      </c>
      <c r="AA29" s="213">
        <v>1</v>
      </c>
      <c r="AB29" s="212">
        <v>1</v>
      </c>
      <c r="AC29" s="212">
        <v>1</v>
      </c>
      <c r="AD29" s="212">
        <v>2</v>
      </c>
      <c r="AE29" s="212">
        <v>3.5</v>
      </c>
      <c r="AF29" s="345">
        <f t="shared" si="0"/>
        <v>0.7</v>
      </c>
      <c r="AG29" s="212" t="s">
        <v>599</v>
      </c>
      <c r="AH29" s="212" t="s">
        <v>599</v>
      </c>
      <c r="AI29" s="212" t="s">
        <v>899</v>
      </c>
      <c r="AJ29" s="212" t="s">
        <v>2838</v>
      </c>
      <c r="AK29" s="212" t="s">
        <v>3070</v>
      </c>
      <c r="AL29" s="212"/>
      <c r="AM29" s="212"/>
      <c r="AN29" s="212"/>
      <c r="AO29" s="210" t="s">
        <v>2937</v>
      </c>
    </row>
    <row r="30" spans="1:41" s="89" customFormat="1" ht="15" customHeight="1" x14ac:dyDescent="0.25">
      <c r="A30" s="119" t="s">
        <v>536</v>
      </c>
      <c r="B30" s="119" t="s">
        <v>542</v>
      </c>
      <c r="C30" s="123" t="s">
        <v>1415</v>
      </c>
      <c r="D30" s="90" t="s">
        <v>121</v>
      </c>
      <c r="E30" s="109" t="s">
        <v>2299</v>
      </c>
      <c r="F30" s="119" t="s">
        <v>214</v>
      </c>
      <c r="G30" s="119" t="s">
        <v>215</v>
      </c>
      <c r="H30" s="120" t="s">
        <v>1483</v>
      </c>
      <c r="I30" s="120" t="s">
        <v>401</v>
      </c>
      <c r="J30" s="120" t="s">
        <v>403</v>
      </c>
      <c r="K30" s="91" t="s">
        <v>267</v>
      </c>
      <c r="L30" s="119"/>
      <c r="M30" s="120" t="s">
        <v>404</v>
      </c>
      <c r="N30" s="120"/>
      <c r="O30" s="119" t="s">
        <v>402</v>
      </c>
      <c r="P30" s="119"/>
      <c r="Q30" s="111" t="s">
        <v>121</v>
      </c>
      <c r="R30" s="134" t="s">
        <v>1547</v>
      </c>
      <c r="S30" s="119"/>
      <c r="T30" s="276" t="s">
        <v>2929</v>
      </c>
      <c r="U30" s="119"/>
      <c r="V30" s="134"/>
      <c r="W30" s="111" t="s">
        <v>1077</v>
      </c>
      <c r="X30" s="120" t="s">
        <v>1090</v>
      </c>
      <c r="Y30" s="319">
        <v>42359</v>
      </c>
      <c r="Z30" s="211">
        <v>1</v>
      </c>
      <c r="AA30" s="211">
        <v>1</v>
      </c>
      <c r="AB30" s="212">
        <v>1</v>
      </c>
      <c r="AC30" s="212">
        <v>1</v>
      </c>
      <c r="AD30" s="212">
        <v>3</v>
      </c>
      <c r="AE30" s="212">
        <v>3.5</v>
      </c>
      <c r="AF30" s="340">
        <f t="shared" si="0"/>
        <v>1.05</v>
      </c>
      <c r="AG30" s="212" t="s">
        <v>599</v>
      </c>
      <c r="AH30" s="212" t="s">
        <v>599</v>
      </c>
      <c r="AI30" s="212" t="s">
        <v>899</v>
      </c>
      <c r="AJ30" s="212" t="s">
        <v>2819</v>
      </c>
      <c r="AK30" s="212" t="s">
        <v>3071</v>
      </c>
      <c r="AL30" s="212" t="s">
        <v>3072</v>
      </c>
      <c r="AM30" s="212"/>
      <c r="AN30" s="212"/>
      <c r="AO30" s="210" t="s">
        <v>2937</v>
      </c>
    </row>
    <row r="31" spans="1:41" s="89" customFormat="1" ht="15" customHeight="1" x14ac:dyDescent="0.25">
      <c r="A31" s="119" t="s">
        <v>536</v>
      </c>
      <c r="B31" s="119" t="s">
        <v>215</v>
      </c>
      <c r="C31" s="123" t="s">
        <v>1423</v>
      </c>
      <c r="D31" s="90" t="s">
        <v>121</v>
      </c>
      <c r="E31" s="109" t="s">
        <v>2300</v>
      </c>
      <c r="F31" s="119" t="s">
        <v>214</v>
      </c>
      <c r="G31" s="119" t="s">
        <v>215</v>
      </c>
      <c r="H31" s="120" t="s">
        <v>1483</v>
      </c>
      <c r="I31" s="120" t="s">
        <v>392</v>
      </c>
      <c r="J31" s="120" t="s">
        <v>2139</v>
      </c>
      <c r="K31" s="99" t="s">
        <v>268</v>
      </c>
      <c r="L31" s="119" t="s">
        <v>1547</v>
      </c>
      <c r="M31" s="120" t="s">
        <v>394</v>
      </c>
      <c r="N31" s="120" t="s">
        <v>1547</v>
      </c>
      <c r="O31" s="119" t="s">
        <v>393</v>
      </c>
      <c r="P31" s="119" t="s">
        <v>2140</v>
      </c>
      <c r="Q31" s="111" t="s">
        <v>1547</v>
      </c>
      <c r="R31" s="134" t="s">
        <v>1547</v>
      </c>
      <c r="S31" s="119"/>
      <c r="T31" s="119" t="s">
        <v>2141</v>
      </c>
      <c r="U31" s="119"/>
      <c r="V31" s="134">
        <v>41873</v>
      </c>
      <c r="W31" s="111" t="s">
        <v>1077</v>
      </c>
      <c r="X31" s="120" t="s">
        <v>1090</v>
      </c>
      <c r="Y31" s="319">
        <v>42359</v>
      </c>
      <c r="Z31" s="211">
        <v>3</v>
      </c>
      <c r="AA31" s="211">
        <v>1</v>
      </c>
      <c r="AB31" s="212">
        <v>1</v>
      </c>
      <c r="AC31" s="212">
        <v>5</v>
      </c>
      <c r="AD31" s="212">
        <v>4</v>
      </c>
      <c r="AE31" s="212">
        <v>3.5</v>
      </c>
      <c r="AF31" s="343">
        <f t="shared" si="0"/>
        <v>21</v>
      </c>
      <c r="AG31" s="212" t="s">
        <v>599</v>
      </c>
      <c r="AH31" s="212" t="s">
        <v>599</v>
      </c>
      <c r="AI31" s="212" t="s">
        <v>899</v>
      </c>
      <c r="AJ31" s="212" t="s">
        <v>2824</v>
      </c>
      <c r="AK31" s="212" t="s">
        <v>3073</v>
      </c>
      <c r="AL31" s="212" t="s">
        <v>3074</v>
      </c>
      <c r="AM31" s="212"/>
      <c r="AN31" s="212"/>
      <c r="AO31" s="210" t="s">
        <v>2937</v>
      </c>
    </row>
    <row r="32" spans="1:41" s="89" customFormat="1" ht="15" customHeight="1" x14ac:dyDescent="0.25">
      <c r="A32" s="119" t="s">
        <v>536</v>
      </c>
      <c r="B32" s="119" t="s">
        <v>542</v>
      </c>
      <c r="C32" s="123" t="s">
        <v>1424</v>
      </c>
      <c r="D32" s="90" t="s">
        <v>121</v>
      </c>
      <c r="E32" s="109" t="s">
        <v>498</v>
      </c>
      <c r="F32" s="119" t="s">
        <v>214</v>
      </c>
      <c r="G32" s="119" t="s">
        <v>215</v>
      </c>
      <c r="H32" s="120" t="s">
        <v>1483</v>
      </c>
      <c r="I32" s="120" t="s">
        <v>395</v>
      </c>
      <c r="J32" s="120" t="s">
        <v>2139</v>
      </c>
      <c r="K32" s="99" t="s">
        <v>268</v>
      </c>
      <c r="L32" s="119" t="s">
        <v>1547</v>
      </c>
      <c r="M32" s="120" t="s">
        <v>289</v>
      </c>
      <c r="N32" s="120" t="s">
        <v>1547</v>
      </c>
      <c r="O32" s="119" t="s">
        <v>396</v>
      </c>
      <c r="P32" s="119" t="s">
        <v>2142</v>
      </c>
      <c r="Q32" s="111" t="s">
        <v>1547</v>
      </c>
      <c r="R32" s="134" t="s">
        <v>1547</v>
      </c>
      <c r="S32" s="119"/>
      <c r="T32" s="119" t="s">
        <v>2141</v>
      </c>
      <c r="U32" s="119"/>
      <c r="V32" s="134">
        <v>41873</v>
      </c>
      <c r="W32" s="111" t="s">
        <v>1077</v>
      </c>
      <c r="X32" s="120" t="s">
        <v>1090</v>
      </c>
      <c r="Y32" s="319">
        <v>42359</v>
      </c>
      <c r="Z32" s="211">
        <v>3</v>
      </c>
      <c r="AA32" s="211">
        <v>1</v>
      </c>
      <c r="AB32" s="212">
        <v>1</v>
      </c>
      <c r="AC32" s="212">
        <v>5</v>
      </c>
      <c r="AD32" s="212">
        <v>4</v>
      </c>
      <c r="AE32" s="212">
        <v>3.5</v>
      </c>
      <c r="AF32" s="343">
        <f t="shared" si="0"/>
        <v>21</v>
      </c>
      <c r="AG32" s="212" t="s">
        <v>599</v>
      </c>
      <c r="AH32" s="212" t="s">
        <v>599</v>
      </c>
      <c r="AI32" s="212" t="s">
        <v>899</v>
      </c>
      <c r="AJ32" s="212" t="s">
        <v>2825</v>
      </c>
      <c r="AK32" s="212" t="s">
        <v>3073</v>
      </c>
      <c r="AL32" s="212" t="s">
        <v>3074</v>
      </c>
      <c r="AM32" s="212"/>
      <c r="AN32" s="212"/>
      <c r="AO32" s="210" t="s">
        <v>2937</v>
      </c>
    </row>
    <row r="33" spans="1:41" s="89" customFormat="1" ht="15" customHeight="1" x14ac:dyDescent="0.25">
      <c r="A33" s="119" t="s">
        <v>538</v>
      </c>
      <c r="B33" s="119" t="s">
        <v>567</v>
      </c>
      <c r="C33" s="123" t="s">
        <v>1399</v>
      </c>
      <c r="D33" s="90" t="s">
        <v>121</v>
      </c>
      <c r="E33" s="109" t="s">
        <v>2117</v>
      </c>
      <c r="F33" s="119" t="s">
        <v>718</v>
      </c>
      <c r="G33" s="99" t="s">
        <v>719</v>
      </c>
      <c r="H33" s="99" t="s">
        <v>1481</v>
      </c>
      <c r="I33" s="120" t="s">
        <v>521</v>
      </c>
      <c r="J33" s="120" t="s">
        <v>522</v>
      </c>
      <c r="K33" s="99" t="s">
        <v>268</v>
      </c>
      <c r="L33" s="119"/>
      <c r="M33" s="120" t="s">
        <v>404</v>
      </c>
      <c r="N33" s="120"/>
      <c r="O33" s="119" t="s">
        <v>402</v>
      </c>
      <c r="P33" s="119"/>
      <c r="Q33" s="111" t="s">
        <v>121</v>
      </c>
      <c r="R33" s="134" t="s">
        <v>1547</v>
      </c>
      <c r="S33" s="119"/>
      <c r="T33" s="119"/>
      <c r="U33" s="119"/>
      <c r="V33" s="134"/>
      <c r="W33" s="111" t="s">
        <v>1077</v>
      </c>
      <c r="X33" s="120" t="s">
        <v>1090</v>
      </c>
      <c r="Y33" s="319">
        <v>42356</v>
      </c>
      <c r="Z33" s="213">
        <v>1</v>
      </c>
      <c r="AA33" s="213">
        <v>1</v>
      </c>
      <c r="AB33" s="212">
        <v>1</v>
      </c>
      <c r="AC33" s="212">
        <v>1</v>
      </c>
      <c r="AD33" s="212">
        <v>2</v>
      </c>
      <c r="AE33" s="212">
        <v>3.5</v>
      </c>
      <c r="AF33" s="340">
        <f t="shared" si="0"/>
        <v>0.7</v>
      </c>
      <c r="AG33" s="212"/>
      <c r="AH33" s="212"/>
      <c r="AI33" s="212"/>
      <c r="AJ33" s="212"/>
      <c r="AK33" s="212" t="s">
        <v>3075</v>
      </c>
      <c r="AL33" s="212" t="s">
        <v>3076</v>
      </c>
      <c r="AM33" s="212"/>
      <c r="AN33" s="212"/>
      <c r="AO33" s="210" t="s">
        <v>2937</v>
      </c>
    </row>
    <row r="34" spans="1:41" s="89" customFormat="1" ht="15" customHeight="1" x14ac:dyDescent="0.25">
      <c r="A34" s="119" t="s">
        <v>546</v>
      </c>
      <c r="B34" s="119" t="s">
        <v>557</v>
      </c>
      <c r="C34" s="123" t="s">
        <v>1400</v>
      </c>
      <c r="D34" s="90" t="s">
        <v>121</v>
      </c>
      <c r="E34" s="109" t="s">
        <v>498</v>
      </c>
      <c r="F34" s="119" t="s">
        <v>718</v>
      </c>
      <c r="G34" s="119" t="s">
        <v>720</v>
      </c>
      <c r="H34" s="120" t="s">
        <v>1482</v>
      </c>
      <c r="I34" s="122" t="s">
        <v>444</v>
      </c>
      <c r="J34" s="119" t="s">
        <v>446</v>
      </c>
      <c r="K34" s="99" t="s">
        <v>268</v>
      </c>
      <c r="L34" s="119"/>
      <c r="M34" s="123" t="s">
        <v>278</v>
      </c>
      <c r="N34" s="277" t="s">
        <v>2118</v>
      </c>
      <c r="O34" s="119" t="s">
        <v>445</v>
      </c>
      <c r="P34" s="119" t="s">
        <v>278</v>
      </c>
      <c r="Q34" s="98" t="s">
        <v>121</v>
      </c>
      <c r="R34" s="134" t="s">
        <v>1547</v>
      </c>
      <c r="S34" s="119" t="s">
        <v>2119</v>
      </c>
      <c r="T34" s="276" t="s">
        <v>2120</v>
      </c>
      <c r="U34" s="39" t="s">
        <v>2121</v>
      </c>
      <c r="V34" s="134">
        <v>41873</v>
      </c>
      <c r="W34" s="111" t="s">
        <v>1077</v>
      </c>
      <c r="X34" s="120" t="s">
        <v>1090</v>
      </c>
      <c r="Y34" s="320">
        <v>42356</v>
      </c>
      <c r="Z34" s="211">
        <v>1</v>
      </c>
      <c r="AA34" s="211">
        <v>1</v>
      </c>
      <c r="AB34" s="212">
        <v>1</v>
      </c>
      <c r="AC34" s="212">
        <v>1</v>
      </c>
      <c r="AD34" s="212">
        <v>1</v>
      </c>
      <c r="AE34" s="212">
        <v>1</v>
      </c>
      <c r="AF34" s="344">
        <f t="shared" si="0"/>
        <v>0.1</v>
      </c>
      <c r="AG34" s="212"/>
      <c r="AH34" s="212"/>
      <c r="AI34" s="212"/>
      <c r="AJ34" s="212"/>
      <c r="AK34" s="212"/>
      <c r="AL34" s="212"/>
      <c r="AM34" s="212"/>
      <c r="AN34" s="212"/>
      <c r="AO34" s="210" t="s">
        <v>3010</v>
      </c>
    </row>
    <row r="35" spans="1:41" s="89" customFormat="1" ht="15" customHeight="1" x14ac:dyDescent="0.25">
      <c r="A35" s="119" t="s">
        <v>540</v>
      </c>
      <c r="B35" s="119" t="s">
        <v>561</v>
      </c>
      <c r="C35" s="123" t="s">
        <v>1459</v>
      </c>
      <c r="D35" s="90" t="s">
        <v>121</v>
      </c>
      <c r="E35" s="109" t="s">
        <v>498</v>
      </c>
      <c r="F35" s="119" t="s">
        <v>208</v>
      </c>
      <c r="G35" s="119" t="s">
        <v>723</v>
      </c>
      <c r="H35" s="120" t="s">
        <v>1488</v>
      </c>
      <c r="I35" s="287" t="s">
        <v>359</v>
      </c>
      <c r="J35" s="119" t="s">
        <v>361</v>
      </c>
      <c r="K35" s="99" t="s">
        <v>287</v>
      </c>
      <c r="L35" s="119"/>
      <c r="M35" s="123" t="s">
        <v>362</v>
      </c>
      <c r="N35" s="123"/>
      <c r="O35" s="119" t="s">
        <v>360</v>
      </c>
      <c r="P35" s="119" t="s">
        <v>278</v>
      </c>
      <c r="Q35" s="98" t="s">
        <v>121</v>
      </c>
      <c r="R35" s="134" t="s">
        <v>1547</v>
      </c>
      <c r="S35" s="339"/>
      <c r="T35" s="119"/>
      <c r="U35" s="119"/>
      <c r="V35" s="134"/>
      <c r="W35" s="111" t="s">
        <v>1077</v>
      </c>
      <c r="X35" s="120" t="s">
        <v>1090</v>
      </c>
      <c r="Y35" s="319">
        <v>42359</v>
      </c>
      <c r="Z35" s="213">
        <v>1</v>
      </c>
      <c r="AA35" s="213">
        <v>1</v>
      </c>
      <c r="AB35" s="212">
        <v>1</v>
      </c>
      <c r="AC35" s="212">
        <v>1</v>
      </c>
      <c r="AD35" s="212">
        <v>4</v>
      </c>
      <c r="AE35" s="212">
        <v>3</v>
      </c>
      <c r="AF35" s="340">
        <f t="shared" si="0"/>
        <v>1.2</v>
      </c>
      <c r="AG35" s="212"/>
      <c r="AH35" s="212"/>
      <c r="AI35" s="212"/>
      <c r="AJ35" s="212"/>
      <c r="AK35" s="212" t="s">
        <v>3077</v>
      </c>
      <c r="AL35" s="212" t="s">
        <v>3078</v>
      </c>
      <c r="AM35" s="212"/>
      <c r="AN35" s="212"/>
      <c r="AO35" s="210" t="s">
        <v>3014</v>
      </c>
    </row>
    <row r="36" spans="1:41" s="89" customFormat="1" ht="15" customHeight="1" x14ac:dyDescent="0.25">
      <c r="A36" s="119" t="s">
        <v>536</v>
      </c>
      <c r="B36" s="119" t="s">
        <v>542</v>
      </c>
      <c r="C36" s="123" t="s">
        <v>1429</v>
      </c>
      <c r="D36" s="90" t="s">
        <v>121</v>
      </c>
      <c r="E36" s="109" t="s">
        <v>2301</v>
      </c>
      <c r="F36" s="119" t="s">
        <v>214</v>
      </c>
      <c r="G36" s="119" t="s">
        <v>215</v>
      </c>
      <c r="H36" s="120" t="s">
        <v>1483</v>
      </c>
      <c r="I36" s="286" t="s">
        <v>533</v>
      </c>
      <c r="J36" s="120" t="s">
        <v>534</v>
      </c>
      <c r="K36" s="99" t="s">
        <v>268</v>
      </c>
      <c r="L36" s="119"/>
      <c r="M36" s="120" t="s">
        <v>404</v>
      </c>
      <c r="N36" s="120"/>
      <c r="O36" s="119" t="s">
        <v>335</v>
      </c>
      <c r="P36" s="119"/>
      <c r="Q36" s="111" t="s">
        <v>1547</v>
      </c>
      <c r="R36" s="134" t="s">
        <v>1547</v>
      </c>
      <c r="S36" s="119"/>
      <c r="T36" s="119"/>
      <c r="U36" s="119"/>
      <c r="V36" s="134"/>
      <c r="W36" s="111" t="s">
        <v>1077</v>
      </c>
      <c r="X36" s="120" t="s">
        <v>1090</v>
      </c>
      <c r="Y36" s="320">
        <v>42359</v>
      </c>
      <c r="Z36" s="211">
        <v>3</v>
      </c>
      <c r="AA36" s="211"/>
      <c r="AB36" s="212"/>
      <c r="AC36" s="212"/>
      <c r="AD36" s="212"/>
      <c r="AE36" s="212"/>
      <c r="AF36" s="343">
        <f t="shared" si="0"/>
        <v>0</v>
      </c>
      <c r="AG36" s="212"/>
      <c r="AH36" s="212"/>
      <c r="AI36" s="212"/>
      <c r="AJ36" s="212"/>
      <c r="AK36" s="371" t="s">
        <v>3079</v>
      </c>
      <c r="AL36" s="212" t="s">
        <v>3080</v>
      </c>
      <c r="AM36" s="212"/>
      <c r="AN36" s="212"/>
      <c r="AO36" s="210" t="s">
        <v>3014</v>
      </c>
    </row>
    <row r="37" spans="1:41" s="89" customFormat="1" ht="15" customHeight="1" x14ac:dyDescent="0.25">
      <c r="A37" s="119" t="s">
        <v>536</v>
      </c>
      <c r="B37" s="119" t="s">
        <v>217</v>
      </c>
      <c r="C37" s="123" t="s">
        <v>1430</v>
      </c>
      <c r="D37" s="90" t="s">
        <v>121</v>
      </c>
      <c r="E37" s="109" t="s">
        <v>2144</v>
      </c>
      <c r="F37" s="119" t="s">
        <v>214</v>
      </c>
      <c r="G37" s="119" t="s">
        <v>217</v>
      </c>
      <c r="H37" s="120" t="s">
        <v>1484</v>
      </c>
      <c r="I37" s="120" t="s">
        <v>488</v>
      </c>
      <c r="J37" s="120" t="s">
        <v>489</v>
      </c>
      <c r="K37" s="99" t="s">
        <v>287</v>
      </c>
      <c r="L37" s="119" t="s">
        <v>2135</v>
      </c>
      <c r="M37" s="120" t="s">
        <v>397</v>
      </c>
      <c r="N37" s="120">
        <v>2013</v>
      </c>
      <c r="O37" s="119" t="s">
        <v>2143</v>
      </c>
      <c r="P37" s="119"/>
      <c r="Q37" s="133" t="s">
        <v>1504</v>
      </c>
      <c r="R37" s="134" t="s">
        <v>2135</v>
      </c>
      <c r="S37" s="119"/>
      <c r="T37" s="119"/>
      <c r="U37" s="119"/>
      <c r="V37" s="134">
        <v>41873</v>
      </c>
      <c r="W37" s="111" t="s">
        <v>1077</v>
      </c>
      <c r="X37" s="120" t="s">
        <v>1090</v>
      </c>
      <c r="Y37" s="319">
        <v>42359</v>
      </c>
      <c r="Z37" s="211">
        <v>3</v>
      </c>
      <c r="AA37" s="213"/>
      <c r="AB37" s="212"/>
      <c r="AC37" s="212"/>
      <c r="AD37" s="212"/>
      <c r="AE37" s="212"/>
      <c r="AF37" s="343">
        <f t="shared" si="0"/>
        <v>0</v>
      </c>
      <c r="AG37" s="212"/>
      <c r="AH37" s="212"/>
      <c r="AI37" s="212"/>
      <c r="AJ37" s="212"/>
      <c r="AK37" s="212" t="s">
        <v>3081</v>
      </c>
      <c r="AL37" s="212" t="s">
        <v>2828</v>
      </c>
      <c r="AM37" s="212"/>
      <c r="AN37" s="212"/>
      <c r="AO37" s="210" t="s">
        <v>3014</v>
      </c>
    </row>
    <row r="38" spans="1:41" s="89" customFormat="1" ht="15" customHeight="1" x14ac:dyDescent="0.25">
      <c r="A38" s="119" t="s">
        <v>544</v>
      </c>
      <c r="B38" s="119" t="s">
        <v>553</v>
      </c>
      <c r="C38" s="123" t="s">
        <v>1461</v>
      </c>
      <c r="D38" s="90" t="s">
        <v>121</v>
      </c>
      <c r="E38" s="109" t="s">
        <v>1514</v>
      </c>
      <c r="F38" s="119" t="s">
        <v>208</v>
      </c>
      <c r="G38" s="119" t="s">
        <v>213</v>
      </c>
      <c r="H38" s="120" t="s">
        <v>1490</v>
      </c>
      <c r="I38" s="286" t="s">
        <v>281</v>
      </c>
      <c r="J38" s="288" t="s">
        <v>283</v>
      </c>
      <c r="K38" s="99" t="s">
        <v>268</v>
      </c>
      <c r="L38" s="119"/>
      <c r="M38" s="120" t="s">
        <v>284</v>
      </c>
      <c r="N38" s="120"/>
      <c r="O38" s="119" t="s">
        <v>282</v>
      </c>
      <c r="P38" s="119"/>
      <c r="Q38" s="111" t="s">
        <v>1547</v>
      </c>
      <c r="R38" s="134" t="s">
        <v>1547</v>
      </c>
      <c r="S38" s="119"/>
      <c r="T38" s="119"/>
      <c r="U38" s="119"/>
      <c r="V38" s="134"/>
      <c r="W38" s="111" t="s">
        <v>1077</v>
      </c>
      <c r="X38" s="120" t="s">
        <v>1090</v>
      </c>
      <c r="Y38" s="319">
        <v>42359</v>
      </c>
      <c r="Z38" s="213">
        <v>3</v>
      </c>
      <c r="AA38" s="213"/>
      <c r="AB38" s="212"/>
      <c r="AC38" s="212"/>
      <c r="AD38" s="212"/>
      <c r="AE38" s="212"/>
      <c r="AF38" s="343">
        <f t="shared" si="0"/>
        <v>0</v>
      </c>
      <c r="AG38" s="212"/>
      <c r="AH38" s="212"/>
      <c r="AI38" s="212"/>
      <c r="AJ38" s="212"/>
      <c r="AK38" s="371" t="s">
        <v>3082</v>
      </c>
      <c r="AL38" s="212"/>
      <c r="AM38" s="212"/>
      <c r="AN38" s="212"/>
      <c r="AO38" s="210" t="s">
        <v>3014</v>
      </c>
    </row>
    <row r="39" spans="1:41" s="89" customFormat="1" ht="15" customHeight="1" x14ac:dyDescent="0.25">
      <c r="A39" s="119" t="s">
        <v>544</v>
      </c>
      <c r="B39" s="119" t="s">
        <v>543</v>
      </c>
      <c r="C39" s="123" t="s">
        <v>1462</v>
      </c>
      <c r="D39" s="90" t="s">
        <v>121</v>
      </c>
      <c r="E39" s="109" t="s">
        <v>498</v>
      </c>
      <c r="F39" s="119" t="s">
        <v>208</v>
      </c>
      <c r="G39" s="119" t="s">
        <v>213</v>
      </c>
      <c r="H39" s="120" t="s">
        <v>1490</v>
      </c>
      <c r="I39" s="286" t="s">
        <v>292</v>
      </c>
      <c r="J39" s="120" t="s">
        <v>293</v>
      </c>
      <c r="K39" s="91" t="s">
        <v>267</v>
      </c>
      <c r="L39" s="119"/>
      <c r="M39" s="120" t="s">
        <v>284</v>
      </c>
      <c r="N39" s="120"/>
      <c r="O39" s="119" t="s">
        <v>282</v>
      </c>
      <c r="P39" s="119"/>
      <c r="Q39" s="111" t="s">
        <v>1547</v>
      </c>
      <c r="R39" s="134" t="s">
        <v>1547</v>
      </c>
      <c r="S39" s="119"/>
      <c r="T39" s="119"/>
      <c r="U39" s="119"/>
      <c r="V39" s="134"/>
      <c r="W39" s="111" t="s">
        <v>1077</v>
      </c>
      <c r="X39" s="120" t="s">
        <v>1090</v>
      </c>
      <c r="Y39" s="319">
        <v>42359</v>
      </c>
      <c r="Z39" s="213">
        <v>3</v>
      </c>
      <c r="AA39" s="213"/>
      <c r="AB39" s="212"/>
      <c r="AC39" s="212"/>
      <c r="AD39" s="212"/>
      <c r="AE39" s="212"/>
      <c r="AF39" s="343">
        <f t="shared" si="0"/>
        <v>0</v>
      </c>
      <c r="AG39" s="212"/>
      <c r="AH39" s="212"/>
      <c r="AI39" s="212"/>
      <c r="AJ39" s="212"/>
      <c r="AK39" s="371" t="s">
        <v>3082</v>
      </c>
      <c r="AL39" s="212"/>
      <c r="AM39" s="212"/>
      <c r="AN39" s="212"/>
      <c r="AO39" s="210" t="s">
        <v>3014</v>
      </c>
    </row>
    <row r="40" spans="1:41" s="89" customFormat="1" ht="15" customHeight="1" x14ac:dyDescent="0.25">
      <c r="A40" s="119" t="s">
        <v>544</v>
      </c>
      <c r="B40" s="119" t="s">
        <v>556</v>
      </c>
      <c r="C40" s="123" t="s">
        <v>1464</v>
      </c>
      <c r="D40" s="90" t="s">
        <v>121</v>
      </c>
      <c r="E40" s="109" t="s">
        <v>498</v>
      </c>
      <c r="F40" s="119" t="s">
        <v>208</v>
      </c>
      <c r="G40" s="119" t="s">
        <v>213</v>
      </c>
      <c r="H40" s="120" t="s">
        <v>1490</v>
      </c>
      <c r="I40" s="286" t="s">
        <v>332</v>
      </c>
      <c r="J40" s="120" t="s">
        <v>333</v>
      </c>
      <c r="K40" s="91" t="s">
        <v>267</v>
      </c>
      <c r="L40" s="119"/>
      <c r="M40" s="120" t="s">
        <v>284</v>
      </c>
      <c r="N40" s="120"/>
      <c r="O40" s="119" t="s">
        <v>282</v>
      </c>
      <c r="P40" s="119"/>
      <c r="Q40" s="111" t="s">
        <v>1547</v>
      </c>
      <c r="R40" s="129" t="s">
        <v>1547</v>
      </c>
      <c r="S40" s="119"/>
      <c r="T40" s="119"/>
      <c r="U40" s="119"/>
      <c r="V40" s="134"/>
      <c r="W40" s="111" t="s">
        <v>1077</v>
      </c>
      <c r="X40" s="120" t="s">
        <v>1090</v>
      </c>
      <c r="Y40" s="319">
        <v>42359</v>
      </c>
      <c r="Z40" s="213">
        <v>3</v>
      </c>
      <c r="AA40" s="213"/>
      <c r="AB40" s="212"/>
      <c r="AC40" s="212"/>
      <c r="AD40" s="212"/>
      <c r="AE40" s="212"/>
      <c r="AF40" s="343">
        <f t="shared" si="0"/>
        <v>0</v>
      </c>
      <c r="AG40" s="212"/>
      <c r="AH40" s="212"/>
      <c r="AI40" s="212"/>
      <c r="AJ40" s="212"/>
      <c r="AK40" s="371" t="s">
        <v>3082</v>
      </c>
      <c r="AL40" s="212"/>
      <c r="AM40" s="212"/>
      <c r="AN40" s="212"/>
      <c r="AO40" s="210" t="s">
        <v>3014</v>
      </c>
    </row>
    <row r="41" spans="1:41" s="370" customFormat="1" ht="15" customHeight="1" x14ac:dyDescent="0.25">
      <c r="A41" s="359" t="s">
        <v>544</v>
      </c>
      <c r="B41" s="359" t="s">
        <v>556</v>
      </c>
      <c r="C41" s="360"/>
      <c r="D41" s="361" t="s">
        <v>1519</v>
      </c>
      <c r="E41" s="362"/>
      <c r="F41" s="359" t="s">
        <v>208</v>
      </c>
      <c r="G41" s="359" t="s">
        <v>213</v>
      </c>
      <c r="H41" s="363" t="s">
        <v>1490</v>
      </c>
      <c r="I41" s="360" t="s">
        <v>3046</v>
      </c>
      <c r="J41" s="363" t="s">
        <v>3083</v>
      </c>
      <c r="K41" s="364" t="s">
        <v>267</v>
      </c>
      <c r="L41" s="359"/>
      <c r="M41" s="363" t="s">
        <v>3084</v>
      </c>
      <c r="N41" s="363" t="s">
        <v>3085</v>
      </c>
      <c r="O41" s="359" t="s">
        <v>685</v>
      </c>
      <c r="P41" s="359" t="s">
        <v>685</v>
      </c>
      <c r="Q41" s="365" t="s">
        <v>1547</v>
      </c>
      <c r="R41" s="366" t="s">
        <v>1547</v>
      </c>
      <c r="S41" s="359"/>
      <c r="T41" s="359"/>
      <c r="U41" s="359"/>
      <c r="V41" s="367"/>
      <c r="W41" s="365" t="s">
        <v>2947</v>
      </c>
      <c r="X41" s="363"/>
      <c r="Y41" s="368">
        <v>42430</v>
      </c>
      <c r="Z41" s="369">
        <v>3</v>
      </c>
      <c r="AA41" s="369">
        <v>1</v>
      </c>
      <c r="AB41" s="370">
        <v>1</v>
      </c>
      <c r="AC41" s="370">
        <v>4</v>
      </c>
      <c r="AD41" s="370">
        <v>4</v>
      </c>
      <c r="AF41" s="340">
        <v>4.8</v>
      </c>
      <c r="AG41" s="370" t="s">
        <v>3047</v>
      </c>
      <c r="AH41" s="370" t="s">
        <v>599</v>
      </c>
      <c r="AI41" s="370" t="s">
        <v>3048</v>
      </c>
      <c r="AJ41" s="370" t="s">
        <v>3049</v>
      </c>
      <c r="AK41" s="370" t="s">
        <v>3050</v>
      </c>
      <c r="AL41" s="370" t="s">
        <v>3051</v>
      </c>
      <c r="AM41" s="212"/>
      <c r="AN41" s="212"/>
      <c r="AO41" s="210" t="s">
        <v>3052</v>
      </c>
    </row>
    <row r="42" spans="1:41" s="89" customFormat="1" ht="15" customHeight="1" x14ac:dyDescent="0.25">
      <c r="A42" s="119" t="s">
        <v>540</v>
      </c>
      <c r="B42" s="119" t="s">
        <v>545</v>
      </c>
      <c r="C42" s="123" t="s">
        <v>1384</v>
      </c>
      <c r="D42" s="90" t="s">
        <v>1504</v>
      </c>
      <c r="E42" s="109" t="s">
        <v>2111</v>
      </c>
      <c r="F42" s="119" t="s">
        <v>718</v>
      </c>
      <c r="G42" s="99" t="s">
        <v>719</v>
      </c>
      <c r="H42" s="99" t="s">
        <v>1481</v>
      </c>
      <c r="I42" s="122" t="s">
        <v>325</v>
      </c>
      <c r="J42" s="122" t="s">
        <v>326</v>
      </c>
      <c r="K42" s="99" t="s">
        <v>287</v>
      </c>
      <c r="L42" s="119"/>
      <c r="M42" s="123" t="s">
        <v>327</v>
      </c>
      <c r="N42" s="123"/>
      <c r="O42" s="119" t="s">
        <v>322</v>
      </c>
      <c r="P42" s="119" t="s">
        <v>278</v>
      </c>
      <c r="Q42" s="111" t="s">
        <v>1547</v>
      </c>
      <c r="R42" s="134" t="s">
        <v>1547</v>
      </c>
      <c r="S42" s="119"/>
      <c r="T42" s="119"/>
      <c r="U42" s="119"/>
      <c r="V42" s="134"/>
      <c r="W42" s="111" t="s">
        <v>1077</v>
      </c>
      <c r="X42" s="120" t="s">
        <v>1090</v>
      </c>
      <c r="Y42" s="213"/>
      <c r="Z42" s="213"/>
      <c r="AA42" s="213"/>
      <c r="AB42" s="212"/>
      <c r="AC42" s="212"/>
      <c r="AD42" s="212"/>
      <c r="AE42" s="212"/>
      <c r="AF42" s="212"/>
      <c r="AG42" s="212"/>
      <c r="AH42" s="212"/>
      <c r="AI42" s="212"/>
      <c r="AJ42" s="212"/>
      <c r="AK42" s="212"/>
      <c r="AL42" s="212"/>
      <c r="AM42" s="212"/>
      <c r="AN42" s="212"/>
      <c r="AO42" s="210" t="s">
        <v>599</v>
      </c>
    </row>
    <row r="43" spans="1:41" s="89" customFormat="1" ht="15" customHeight="1" x14ac:dyDescent="0.25">
      <c r="A43" s="119" t="s">
        <v>540</v>
      </c>
      <c r="B43" s="119" t="s">
        <v>573</v>
      </c>
      <c r="C43" s="123" t="s">
        <v>1392</v>
      </c>
      <c r="D43" s="90" t="s">
        <v>1504</v>
      </c>
      <c r="E43" s="109" t="s">
        <v>1526</v>
      </c>
      <c r="F43" s="119" t="s">
        <v>718</v>
      </c>
      <c r="G43" s="119" t="s">
        <v>720</v>
      </c>
      <c r="H43" s="120" t="s">
        <v>1482</v>
      </c>
      <c r="I43" s="120" t="s">
        <v>474</v>
      </c>
      <c r="J43" s="120" t="s">
        <v>475</v>
      </c>
      <c r="K43" s="99" t="s">
        <v>268</v>
      </c>
      <c r="L43" s="119" t="s">
        <v>689</v>
      </c>
      <c r="M43" s="120" t="s">
        <v>397</v>
      </c>
      <c r="N43" s="120">
        <v>1988</v>
      </c>
      <c r="O43" s="119" t="s">
        <v>685</v>
      </c>
      <c r="P43" s="119" t="s">
        <v>685</v>
      </c>
      <c r="Q43" s="98" t="s">
        <v>121</v>
      </c>
      <c r="R43" s="134">
        <v>40933</v>
      </c>
      <c r="S43" s="119" t="s">
        <v>686</v>
      </c>
      <c r="T43" s="120" t="s">
        <v>692</v>
      </c>
      <c r="U43" s="119" t="s">
        <v>690</v>
      </c>
      <c r="V43" s="134">
        <v>41874</v>
      </c>
      <c r="W43" s="111" t="s">
        <v>1077</v>
      </c>
      <c r="X43" s="120" t="s">
        <v>1090</v>
      </c>
      <c r="Y43" s="213"/>
      <c r="Z43" s="213"/>
      <c r="AA43" s="213"/>
      <c r="AB43" s="212"/>
      <c r="AC43" s="212"/>
      <c r="AD43" s="212"/>
      <c r="AE43" s="212"/>
      <c r="AF43" s="212"/>
      <c r="AG43" s="212"/>
      <c r="AH43" s="212"/>
      <c r="AI43" s="212"/>
      <c r="AJ43" s="212"/>
      <c r="AK43" s="212"/>
      <c r="AL43" s="212"/>
      <c r="AM43" s="212"/>
      <c r="AN43" s="212"/>
      <c r="AO43" s="210" t="s">
        <v>599</v>
      </c>
    </row>
    <row r="44" spans="1:41" s="89" customFormat="1" ht="15" customHeight="1" x14ac:dyDescent="0.25">
      <c r="A44" s="119" t="s">
        <v>540</v>
      </c>
      <c r="B44" s="119" t="s">
        <v>573</v>
      </c>
      <c r="C44" s="123" t="s">
        <v>1385</v>
      </c>
      <c r="D44" s="90" t="s">
        <v>1504</v>
      </c>
      <c r="E44" s="109" t="s">
        <v>1567</v>
      </c>
      <c r="F44" s="119" t="s">
        <v>718</v>
      </c>
      <c r="G44" s="119" t="s">
        <v>720</v>
      </c>
      <c r="H44" s="120" t="s">
        <v>1482</v>
      </c>
      <c r="I44" s="122" t="s">
        <v>398</v>
      </c>
      <c r="J44" s="122" t="s">
        <v>399</v>
      </c>
      <c r="K44" s="99" t="s">
        <v>268</v>
      </c>
      <c r="L44" s="119"/>
      <c r="M44" s="123" t="s">
        <v>400</v>
      </c>
      <c r="N44" s="123"/>
      <c r="O44" s="119" t="s">
        <v>277</v>
      </c>
      <c r="P44" s="119" t="s">
        <v>278</v>
      </c>
      <c r="Q44" s="98" t="s">
        <v>121</v>
      </c>
      <c r="R44" s="134" t="s">
        <v>1547</v>
      </c>
      <c r="S44" s="119"/>
      <c r="T44" s="119"/>
      <c r="U44" s="119"/>
      <c r="V44" s="134"/>
      <c r="W44" s="111" t="s">
        <v>1077</v>
      </c>
      <c r="X44" s="120" t="s">
        <v>1090</v>
      </c>
      <c r="Y44" s="213"/>
      <c r="Z44" s="213"/>
      <c r="AA44" s="213"/>
      <c r="AB44" s="212"/>
      <c r="AC44" s="212"/>
      <c r="AD44" s="212"/>
      <c r="AE44" s="212"/>
      <c r="AF44" s="212"/>
      <c r="AG44" s="212"/>
      <c r="AH44" s="212"/>
      <c r="AI44" s="212"/>
      <c r="AJ44" s="212"/>
      <c r="AK44" s="212"/>
      <c r="AL44" s="212"/>
      <c r="AM44" s="212"/>
      <c r="AN44" s="212"/>
      <c r="AO44" s="210" t="s">
        <v>599</v>
      </c>
    </row>
    <row r="45" spans="1:41" s="89" customFormat="1" ht="15" customHeight="1" x14ac:dyDescent="0.25">
      <c r="A45" s="119" t="s">
        <v>540</v>
      </c>
      <c r="B45" s="119" t="s">
        <v>573</v>
      </c>
      <c r="C45" s="123" t="s">
        <v>1386</v>
      </c>
      <c r="D45" s="90" t="s">
        <v>1504</v>
      </c>
      <c r="E45" s="109" t="s">
        <v>1567</v>
      </c>
      <c r="F45" s="119" t="s">
        <v>718</v>
      </c>
      <c r="G45" s="119" t="s">
        <v>720</v>
      </c>
      <c r="H45" s="120" t="s">
        <v>1482</v>
      </c>
      <c r="I45" s="122" t="s">
        <v>516</v>
      </c>
      <c r="J45" s="122" t="s">
        <v>517</v>
      </c>
      <c r="K45" s="99" t="s">
        <v>268</v>
      </c>
      <c r="L45" s="119"/>
      <c r="M45" s="123" t="s">
        <v>362</v>
      </c>
      <c r="N45" s="123"/>
      <c r="O45" s="119" t="s">
        <v>277</v>
      </c>
      <c r="P45" s="119" t="s">
        <v>278</v>
      </c>
      <c r="Q45" s="98" t="s">
        <v>121</v>
      </c>
      <c r="R45" s="134" t="s">
        <v>1547</v>
      </c>
      <c r="S45" s="119"/>
      <c r="T45" s="119"/>
      <c r="U45" s="119"/>
      <c r="V45" s="134"/>
      <c r="W45" s="111" t="s">
        <v>1077</v>
      </c>
      <c r="X45" s="120" t="s">
        <v>1090</v>
      </c>
      <c r="Y45" s="211"/>
      <c r="Z45" s="211"/>
      <c r="AA45" s="211"/>
      <c r="AB45" s="212"/>
      <c r="AC45" s="212"/>
      <c r="AD45" s="212"/>
      <c r="AE45" s="212"/>
      <c r="AF45" s="212"/>
      <c r="AG45" s="212"/>
      <c r="AH45" s="212"/>
      <c r="AI45" s="212"/>
      <c r="AJ45" s="212"/>
      <c r="AK45" s="212"/>
      <c r="AL45" s="212"/>
      <c r="AM45" s="212"/>
      <c r="AN45" s="212"/>
      <c r="AO45" s="210" t="s">
        <v>599</v>
      </c>
    </row>
    <row r="46" spans="1:41" s="89" customFormat="1" ht="15" customHeight="1" x14ac:dyDescent="0.25">
      <c r="A46" s="119" t="s">
        <v>540</v>
      </c>
      <c r="B46" s="119" t="s">
        <v>573</v>
      </c>
      <c r="C46" s="123" t="s">
        <v>1387</v>
      </c>
      <c r="D46" s="90" t="s">
        <v>1504</v>
      </c>
      <c r="E46" s="109" t="s">
        <v>1567</v>
      </c>
      <c r="F46" s="119" t="s">
        <v>718</v>
      </c>
      <c r="G46" s="119" t="s">
        <v>720</v>
      </c>
      <c r="H46" s="120" t="s">
        <v>1482</v>
      </c>
      <c r="I46" s="122" t="s">
        <v>276</v>
      </c>
      <c r="J46" s="122" t="s">
        <v>279</v>
      </c>
      <c r="K46" s="99" t="s">
        <v>268</v>
      </c>
      <c r="L46" s="119"/>
      <c r="M46" s="123" t="s">
        <v>280</v>
      </c>
      <c r="N46" s="123"/>
      <c r="O46" s="119" t="s">
        <v>277</v>
      </c>
      <c r="P46" s="119" t="s">
        <v>278</v>
      </c>
      <c r="Q46" s="98" t="s">
        <v>121</v>
      </c>
      <c r="R46" s="134" t="s">
        <v>1547</v>
      </c>
      <c r="S46" s="119"/>
      <c r="T46" s="119"/>
      <c r="U46" s="119"/>
      <c r="V46" s="134"/>
      <c r="W46" s="111" t="s">
        <v>1077</v>
      </c>
      <c r="X46" s="120" t="s">
        <v>1090</v>
      </c>
      <c r="Y46" s="211"/>
      <c r="Z46" s="211"/>
      <c r="AA46" s="211"/>
      <c r="AB46" s="212"/>
      <c r="AC46" s="212"/>
      <c r="AD46" s="212"/>
      <c r="AE46" s="212"/>
      <c r="AF46" s="212"/>
      <c r="AG46" s="212"/>
      <c r="AH46" s="212"/>
      <c r="AI46" s="212"/>
      <c r="AJ46" s="212"/>
      <c r="AK46" s="212"/>
      <c r="AL46" s="212"/>
      <c r="AM46" s="212"/>
      <c r="AN46" s="212"/>
      <c r="AO46" s="210" t="s">
        <v>599</v>
      </c>
    </row>
    <row r="47" spans="1:41" s="89" customFormat="1" ht="15" customHeight="1" x14ac:dyDescent="0.25">
      <c r="A47" s="119" t="s">
        <v>540</v>
      </c>
      <c r="B47" s="119" t="s">
        <v>573</v>
      </c>
      <c r="C47" s="123" t="s">
        <v>1394</v>
      </c>
      <c r="D47" s="90" t="s">
        <v>1504</v>
      </c>
      <c r="E47" s="109" t="s">
        <v>2253</v>
      </c>
      <c r="F47" s="119" t="s">
        <v>718</v>
      </c>
      <c r="G47" s="119" t="s">
        <v>720</v>
      </c>
      <c r="H47" s="120" t="s">
        <v>1482</v>
      </c>
      <c r="I47" s="120" t="s">
        <v>478</v>
      </c>
      <c r="J47" s="120" t="s">
        <v>479</v>
      </c>
      <c r="K47" s="99" t="s">
        <v>268</v>
      </c>
      <c r="L47" s="119" t="s">
        <v>689</v>
      </c>
      <c r="M47" s="120" t="s">
        <v>397</v>
      </c>
      <c r="N47" s="120">
        <v>1988</v>
      </c>
      <c r="O47" s="119" t="s">
        <v>685</v>
      </c>
      <c r="P47" s="119" t="s">
        <v>685</v>
      </c>
      <c r="Q47" s="98" t="s">
        <v>121</v>
      </c>
      <c r="R47" s="134">
        <v>40933</v>
      </c>
      <c r="S47" s="119" t="s">
        <v>686</v>
      </c>
      <c r="T47" s="120" t="s">
        <v>692</v>
      </c>
      <c r="U47" s="119" t="s">
        <v>690</v>
      </c>
      <c r="V47" s="134">
        <v>41897</v>
      </c>
      <c r="W47" s="111" t="s">
        <v>1077</v>
      </c>
      <c r="X47" s="120" t="s">
        <v>1090</v>
      </c>
      <c r="Y47" s="213"/>
      <c r="Z47" s="213"/>
      <c r="AA47" s="213"/>
      <c r="AB47" s="212"/>
      <c r="AC47" s="212"/>
      <c r="AD47" s="212"/>
      <c r="AE47" s="212"/>
      <c r="AF47" s="212"/>
      <c r="AG47" s="212"/>
      <c r="AH47" s="212"/>
      <c r="AI47" s="212"/>
      <c r="AJ47" s="212"/>
      <c r="AK47" s="212"/>
      <c r="AL47" s="212"/>
      <c r="AM47" s="212"/>
      <c r="AN47" s="212"/>
      <c r="AO47" s="210" t="s">
        <v>599</v>
      </c>
    </row>
    <row r="48" spans="1:41" s="89" customFormat="1" ht="15" customHeight="1" x14ac:dyDescent="0.25">
      <c r="A48" s="119" t="s">
        <v>540</v>
      </c>
      <c r="B48" s="119" t="s">
        <v>573</v>
      </c>
      <c r="C48" s="123" t="s">
        <v>1395</v>
      </c>
      <c r="D48" s="90" t="s">
        <v>1504</v>
      </c>
      <c r="E48" s="109" t="s">
        <v>2253</v>
      </c>
      <c r="F48" s="119" t="s">
        <v>718</v>
      </c>
      <c r="G48" s="119" t="s">
        <v>720</v>
      </c>
      <c r="H48" s="120" t="s">
        <v>1482</v>
      </c>
      <c r="I48" s="120" t="s">
        <v>480</v>
      </c>
      <c r="J48" s="120" t="s">
        <v>481</v>
      </c>
      <c r="K48" s="99" t="s">
        <v>268</v>
      </c>
      <c r="L48" s="119" t="s">
        <v>689</v>
      </c>
      <c r="M48" s="120" t="s">
        <v>397</v>
      </c>
      <c r="N48" s="120">
        <v>1988</v>
      </c>
      <c r="O48" s="119" t="s">
        <v>685</v>
      </c>
      <c r="P48" s="119" t="s">
        <v>685</v>
      </c>
      <c r="Q48" s="98" t="s">
        <v>121</v>
      </c>
      <c r="R48" s="134">
        <v>40933</v>
      </c>
      <c r="S48" s="119" t="s">
        <v>686</v>
      </c>
      <c r="T48" s="120" t="s">
        <v>692</v>
      </c>
      <c r="U48" s="119" t="s">
        <v>690</v>
      </c>
      <c r="V48" s="134">
        <v>41897</v>
      </c>
      <c r="W48" s="111" t="s">
        <v>1077</v>
      </c>
      <c r="X48" s="120" t="s">
        <v>1090</v>
      </c>
      <c r="Y48" s="213"/>
      <c r="Z48" s="213"/>
      <c r="AA48" s="213"/>
      <c r="AB48" s="212"/>
      <c r="AC48" s="212"/>
      <c r="AD48" s="212"/>
      <c r="AE48" s="212"/>
      <c r="AF48" s="212"/>
      <c r="AG48" s="212"/>
      <c r="AH48" s="212"/>
      <c r="AI48" s="212"/>
      <c r="AJ48" s="212"/>
      <c r="AK48" s="212"/>
      <c r="AL48" s="212"/>
      <c r="AM48" s="212"/>
      <c r="AN48" s="212"/>
      <c r="AO48" s="210" t="s">
        <v>599</v>
      </c>
    </row>
    <row r="49" spans="1:41" s="89" customFormat="1" ht="15" customHeight="1" x14ac:dyDescent="0.25">
      <c r="A49" s="119" t="s">
        <v>540</v>
      </c>
      <c r="B49" s="119" t="s">
        <v>545</v>
      </c>
      <c r="C49" s="123" t="s">
        <v>1396</v>
      </c>
      <c r="D49" s="90" t="s">
        <v>1504</v>
      </c>
      <c r="E49" s="109" t="s">
        <v>2115</v>
      </c>
      <c r="F49" s="119" t="s">
        <v>718</v>
      </c>
      <c r="G49" s="119" t="s">
        <v>720</v>
      </c>
      <c r="H49" s="120" t="s">
        <v>1482</v>
      </c>
      <c r="I49" s="120" t="s">
        <v>482</v>
      </c>
      <c r="J49" s="120" t="s">
        <v>483</v>
      </c>
      <c r="K49" s="99" t="s">
        <v>268</v>
      </c>
      <c r="L49" s="119" t="s">
        <v>689</v>
      </c>
      <c r="M49" s="120" t="s">
        <v>468</v>
      </c>
      <c r="N49" s="120">
        <v>2012</v>
      </c>
      <c r="O49" s="119" t="s">
        <v>685</v>
      </c>
      <c r="P49" s="119" t="s">
        <v>685</v>
      </c>
      <c r="Q49" s="98" t="s">
        <v>121</v>
      </c>
      <c r="R49" s="134">
        <v>41484</v>
      </c>
      <c r="S49" s="119" t="s">
        <v>686</v>
      </c>
      <c r="T49" s="120" t="s">
        <v>692</v>
      </c>
      <c r="U49" s="119" t="s">
        <v>690</v>
      </c>
      <c r="V49" s="134">
        <v>41897</v>
      </c>
      <c r="W49" s="111" t="s">
        <v>1077</v>
      </c>
      <c r="X49" s="120" t="s">
        <v>1090</v>
      </c>
      <c r="Y49" s="211"/>
      <c r="Z49" s="211"/>
      <c r="AA49" s="211"/>
      <c r="AB49" s="212"/>
      <c r="AC49" s="212"/>
      <c r="AD49" s="212"/>
      <c r="AE49" s="212"/>
      <c r="AF49" s="212"/>
      <c r="AG49" s="212"/>
      <c r="AH49" s="212"/>
      <c r="AI49" s="212"/>
      <c r="AJ49" s="212"/>
      <c r="AK49" s="212"/>
      <c r="AL49" s="212"/>
      <c r="AM49" s="212"/>
      <c r="AN49" s="212"/>
      <c r="AO49" s="210" t="s">
        <v>599</v>
      </c>
    </row>
    <row r="50" spans="1:41" s="89" customFormat="1" ht="15" customHeight="1" x14ac:dyDescent="0.25">
      <c r="A50" s="119" t="s">
        <v>540</v>
      </c>
      <c r="B50" s="119" t="s">
        <v>545</v>
      </c>
      <c r="C50" s="123" t="s">
        <v>1383</v>
      </c>
      <c r="D50" s="90" t="s">
        <v>1504</v>
      </c>
      <c r="E50" s="109" t="s">
        <v>2252</v>
      </c>
      <c r="F50" s="119" t="s">
        <v>718</v>
      </c>
      <c r="G50" s="99" t="s">
        <v>719</v>
      </c>
      <c r="H50" s="99" t="s">
        <v>1481</v>
      </c>
      <c r="I50" s="122" t="s">
        <v>319</v>
      </c>
      <c r="J50" s="119" t="s">
        <v>321</v>
      </c>
      <c r="K50" s="99" t="s">
        <v>268</v>
      </c>
      <c r="L50" s="119"/>
      <c r="M50" s="123" t="s">
        <v>302</v>
      </c>
      <c r="N50" s="123"/>
      <c r="O50" s="119" t="s">
        <v>320</v>
      </c>
      <c r="P50" s="119" t="s">
        <v>278</v>
      </c>
      <c r="Q50" s="111" t="s">
        <v>1547</v>
      </c>
      <c r="R50" s="134" t="s">
        <v>1547</v>
      </c>
      <c r="S50" s="119"/>
      <c r="T50" s="119"/>
      <c r="U50" s="119"/>
      <c r="V50" s="134"/>
      <c r="W50" s="111" t="s">
        <v>1077</v>
      </c>
      <c r="X50" s="120" t="s">
        <v>1090</v>
      </c>
      <c r="Y50" s="213"/>
      <c r="Z50" s="213"/>
      <c r="AA50" s="213"/>
      <c r="AB50" s="212"/>
      <c r="AC50" s="212"/>
      <c r="AD50" s="212"/>
      <c r="AE50" s="212"/>
      <c r="AF50" s="212"/>
      <c r="AG50" s="212"/>
      <c r="AH50" s="212"/>
      <c r="AI50" s="212"/>
      <c r="AJ50" s="212"/>
      <c r="AK50" s="212"/>
      <c r="AL50" s="212"/>
      <c r="AM50" s="212"/>
      <c r="AN50" s="212"/>
      <c r="AO50" s="210" t="s">
        <v>599</v>
      </c>
    </row>
    <row r="51" spans="1:41" s="89" customFormat="1" ht="15" customHeight="1" x14ac:dyDescent="0.25">
      <c r="A51" s="119" t="s">
        <v>536</v>
      </c>
      <c r="B51" s="119" t="s">
        <v>552</v>
      </c>
      <c r="C51" s="123" t="s">
        <v>1435</v>
      </c>
      <c r="D51" s="90" t="s">
        <v>1504</v>
      </c>
      <c r="E51" s="109" t="s">
        <v>1540</v>
      </c>
      <c r="F51" s="119" t="s">
        <v>214</v>
      </c>
      <c r="G51" s="119" t="s">
        <v>219</v>
      </c>
      <c r="H51" s="120" t="s">
        <v>1485</v>
      </c>
      <c r="I51" s="120" t="s">
        <v>424</v>
      </c>
      <c r="J51" s="120" t="s">
        <v>425</v>
      </c>
      <c r="K51" s="91" t="s">
        <v>267</v>
      </c>
      <c r="L51" s="127" t="s">
        <v>689</v>
      </c>
      <c r="M51" s="120" t="s">
        <v>397</v>
      </c>
      <c r="N51" s="120" t="s">
        <v>426</v>
      </c>
      <c r="O51" s="119" t="s">
        <v>685</v>
      </c>
      <c r="P51" s="119" t="s">
        <v>685</v>
      </c>
      <c r="Q51" s="98" t="s">
        <v>121</v>
      </c>
      <c r="R51" s="134">
        <v>40927</v>
      </c>
      <c r="S51" s="119" t="s">
        <v>686</v>
      </c>
      <c r="T51" s="120" t="s">
        <v>687</v>
      </c>
      <c r="U51" s="119"/>
      <c r="V51" s="134">
        <v>41897</v>
      </c>
      <c r="W51" s="111" t="s">
        <v>1077</v>
      </c>
      <c r="X51" s="120" t="s">
        <v>1090</v>
      </c>
      <c r="Y51" s="211"/>
      <c r="Z51" s="211"/>
      <c r="AA51" s="211"/>
      <c r="AB51" s="212"/>
      <c r="AC51" s="212"/>
      <c r="AD51" s="212"/>
      <c r="AE51" s="212"/>
      <c r="AF51" s="212"/>
      <c r="AG51" s="212"/>
      <c r="AH51" s="212"/>
      <c r="AI51" s="212"/>
      <c r="AJ51" s="212"/>
      <c r="AK51" s="212"/>
      <c r="AL51" s="212"/>
      <c r="AM51" s="212"/>
      <c r="AN51" s="212"/>
      <c r="AO51" s="210" t="s">
        <v>599</v>
      </c>
    </row>
    <row r="52" spans="1:41" s="89" customFormat="1" ht="15" customHeight="1" x14ac:dyDescent="0.25">
      <c r="A52" s="119" t="s">
        <v>536</v>
      </c>
      <c r="B52" s="119" t="s">
        <v>552</v>
      </c>
      <c r="C52" s="123" t="s">
        <v>1437</v>
      </c>
      <c r="D52" s="90" t="s">
        <v>1504</v>
      </c>
      <c r="E52" s="109" t="s">
        <v>1540</v>
      </c>
      <c r="F52" s="119" t="s">
        <v>214</v>
      </c>
      <c r="G52" s="119" t="s">
        <v>219</v>
      </c>
      <c r="H52" s="120" t="s">
        <v>1485</v>
      </c>
      <c r="I52" s="120" t="s">
        <v>433</v>
      </c>
      <c r="J52" s="120" t="s">
        <v>434</v>
      </c>
      <c r="K52" s="99" t="s">
        <v>268</v>
      </c>
      <c r="L52" s="119"/>
      <c r="M52" s="120" t="s">
        <v>397</v>
      </c>
      <c r="N52" s="120" t="s">
        <v>426</v>
      </c>
      <c r="O52" s="119" t="s">
        <v>685</v>
      </c>
      <c r="P52" s="119" t="s">
        <v>685</v>
      </c>
      <c r="Q52" s="98" t="s">
        <v>121</v>
      </c>
      <c r="R52" s="134">
        <v>40927</v>
      </c>
      <c r="S52" s="119" t="s">
        <v>686</v>
      </c>
      <c r="T52" s="120" t="s">
        <v>687</v>
      </c>
      <c r="U52" s="119"/>
      <c r="V52" s="134">
        <v>41897</v>
      </c>
      <c r="W52" s="111" t="s">
        <v>1077</v>
      </c>
      <c r="X52" s="120" t="s">
        <v>1090</v>
      </c>
      <c r="Y52" s="211"/>
      <c r="Z52" s="211"/>
      <c r="AA52" s="211"/>
      <c r="AB52" s="212"/>
      <c r="AC52" s="212"/>
      <c r="AD52" s="212"/>
      <c r="AE52" s="212"/>
      <c r="AF52" s="212"/>
      <c r="AG52" s="212"/>
      <c r="AH52" s="212"/>
      <c r="AI52" s="212"/>
      <c r="AJ52" s="212"/>
      <c r="AK52" s="212"/>
      <c r="AL52" s="212"/>
      <c r="AM52" s="212"/>
      <c r="AN52" s="212"/>
      <c r="AO52" s="210" t="s">
        <v>599</v>
      </c>
    </row>
    <row r="53" spans="1:41" s="89" customFormat="1" ht="15" customHeight="1" x14ac:dyDescent="0.25">
      <c r="A53" s="119" t="s">
        <v>536</v>
      </c>
      <c r="B53" s="119" t="s">
        <v>551</v>
      </c>
      <c r="C53" s="123" t="s">
        <v>1401</v>
      </c>
      <c r="D53" s="90" t="s">
        <v>1504</v>
      </c>
      <c r="E53" s="109" t="s">
        <v>498</v>
      </c>
      <c r="F53" s="119" t="s">
        <v>718</v>
      </c>
      <c r="G53" s="119" t="s">
        <v>720</v>
      </c>
      <c r="H53" s="120" t="s">
        <v>1482</v>
      </c>
      <c r="I53" s="122" t="s">
        <v>374</v>
      </c>
      <c r="J53" s="122" t="s">
        <v>376</v>
      </c>
      <c r="K53" s="99" t="s">
        <v>268</v>
      </c>
      <c r="L53" s="119" t="s">
        <v>1547</v>
      </c>
      <c r="M53" s="123" t="s">
        <v>306</v>
      </c>
      <c r="N53" s="123">
        <v>2000</v>
      </c>
      <c r="O53" s="119" t="s">
        <v>375</v>
      </c>
      <c r="P53" s="119" t="s">
        <v>375</v>
      </c>
      <c r="Q53" s="98" t="s">
        <v>121</v>
      </c>
      <c r="R53" s="134" t="s">
        <v>1547</v>
      </c>
      <c r="S53" s="119"/>
      <c r="T53" s="119" t="s">
        <v>1547</v>
      </c>
      <c r="U53" s="119"/>
      <c r="V53" s="134"/>
      <c r="W53" s="111" t="s">
        <v>1077</v>
      </c>
      <c r="X53" s="120" t="s">
        <v>1090</v>
      </c>
      <c r="Y53" s="211"/>
      <c r="Z53" s="211"/>
      <c r="AA53" s="211"/>
      <c r="AB53" s="212"/>
      <c r="AC53" s="212"/>
      <c r="AD53" s="212"/>
      <c r="AE53" s="212"/>
      <c r="AF53" s="212"/>
      <c r="AG53" s="212"/>
      <c r="AH53" s="212"/>
      <c r="AI53" s="212"/>
      <c r="AJ53" s="212"/>
      <c r="AK53" s="212"/>
      <c r="AL53" s="212"/>
      <c r="AM53" s="212"/>
      <c r="AN53" s="212"/>
      <c r="AO53" s="210" t="s">
        <v>599</v>
      </c>
    </row>
    <row r="54" spans="1:41" s="89" customFormat="1" ht="15" customHeight="1" x14ac:dyDescent="0.25">
      <c r="A54" s="119" t="s">
        <v>536</v>
      </c>
      <c r="B54" s="119" t="s">
        <v>552</v>
      </c>
      <c r="C54" s="123" t="s">
        <v>1439</v>
      </c>
      <c r="D54" s="90" t="s">
        <v>1504</v>
      </c>
      <c r="E54" s="109" t="s">
        <v>1540</v>
      </c>
      <c r="F54" s="119" t="s">
        <v>214</v>
      </c>
      <c r="G54" s="119" t="s">
        <v>219</v>
      </c>
      <c r="H54" s="120" t="s">
        <v>1485</v>
      </c>
      <c r="I54" s="120" t="s">
        <v>437</v>
      </c>
      <c r="J54" s="120" t="s">
        <v>438</v>
      </c>
      <c r="K54" s="99" t="s">
        <v>268</v>
      </c>
      <c r="L54" s="119"/>
      <c r="M54" s="120" t="s">
        <v>397</v>
      </c>
      <c r="N54" s="120" t="s">
        <v>426</v>
      </c>
      <c r="O54" s="119" t="s">
        <v>685</v>
      </c>
      <c r="P54" s="119" t="s">
        <v>685</v>
      </c>
      <c r="Q54" s="98" t="s">
        <v>121</v>
      </c>
      <c r="R54" s="134">
        <v>40927</v>
      </c>
      <c r="S54" s="119" t="s">
        <v>686</v>
      </c>
      <c r="T54" s="120" t="s">
        <v>687</v>
      </c>
      <c r="U54" s="119"/>
      <c r="V54" s="134">
        <v>41897</v>
      </c>
      <c r="W54" s="111" t="s">
        <v>1077</v>
      </c>
      <c r="X54" s="120" t="s">
        <v>1090</v>
      </c>
      <c r="Y54" s="211"/>
      <c r="Z54" s="211"/>
      <c r="AA54" s="211"/>
      <c r="AB54" s="212"/>
      <c r="AC54" s="212"/>
      <c r="AD54" s="212"/>
      <c r="AE54" s="212"/>
      <c r="AF54" s="212"/>
      <c r="AG54" s="212"/>
      <c r="AH54" s="212"/>
      <c r="AI54" s="212"/>
      <c r="AJ54" s="212"/>
      <c r="AK54" s="212"/>
      <c r="AL54" s="212"/>
      <c r="AM54" s="212"/>
      <c r="AN54" s="212"/>
      <c r="AO54" s="210" t="s">
        <v>599</v>
      </c>
    </row>
    <row r="55" spans="1:41" s="89" customFormat="1" ht="15" customHeight="1" x14ac:dyDescent="0.25">
      <c r="A55" s="119" t="s">
        <v>536</v>
      </c>
      <c r="B55" s="119" t="s">
        <v>574</v>
      </c>
      <c r="C55" s="123" t="s">
        <v>1440</v>
      </c>
      <c r="D55" s="90" t="s">
        <v>1504</v>
      </c>
      <c r="E55" s="109" t="s">
        <v>1542</v>
      </c>
      <c r="F55" s="119" t="s">
        <v>214</v>
      </c>
      <c r="G55" s="119" t="s">
        <v>219</v>
      </c>
      <c r="H55" s="120" t="s">
        <v>1485</v>
      </c>
      <c r="I55" s="120" t="s">
        <v>495</v>
      </c>
      <c r="J55" s="120" t="s">
        <v>496</v>
      </c>
      <c r="K55" s="99" t="s">
        <v>268</v>
      </c>
      <c r="L55" s="119" t="s">
        <v>689</v>
      </c>
      <c r="M55" s="120" t="s">
        <v>397</v>
      </c>
      <c r="N55" s="120">
        <v>1995</v>
      </c>
      <c r="O55" s="119" t="s">
        <v>685</v>
      </c>
      <c r="P55" s="119" t="s">
        <v>685</v>
      </c>
      <c r="Q55" s="98" t="s">
        <v>121</v>
      </c>
      <c r="R55" s="134">
        <v>40927</v>
      </c>
      <c r="S55" s="119" t="s">
        <v>686</v>
      </c>
      <c r="T55" s="120" t="s">
        <v>687</v>
      </c>
      <c r="U55" s="119" t="s">
        <v>690</v>
      </c>
      <c r="V55" s="134">
        <v>41897</v>
      </c>
      <c r="W55" s="111" t="s">
        <v>1077</v>
      </c>
      <c r="X55" s="120" t="s">
        <v>1090</v>
      </c>
      <c r="Y55" s="213"/>
      <c r="Z55" s="213"/>
      <c r="AA55" s="213"/>
      <c r="AB55" s="212"/>
      <c r="AC55" s="212"/>
      <c r="AD55" s="212"/>
      <c r="AE55" s="212"/>
      <c r="AF55" s="212"/>
      <c r="AG55" s="212"/>
      <c r="AH55" s="212"/>
      <c r="AI55" s="212"/>
      <c r="AJ55" s="212"/>
      <c r="AK55" s="212"/>
      <c r="AL55" s="212"/>
      <c r="AM55" s="212"/>
      <c r="AN55" s="212"/>
      <c r="AO55" s="210" t="s">
        <v>599</v>
      </c>
    </row>
    <row r="56" spans="1:41" s="89" customFormat="1" ht="15" customHeight="1" x14ac:dyDescent="0.25">
      <c r="A56" s="119" t="s">
        <v>536</v>
      </c>
      <c r="B56" s="119" t="s">
        <v>575</v>
      </c>
      <c r="C56" s="123" t="s">
        <v>1403</v>
      </c>
      <c r="D56" s="90" t="s">
        <v>1504</v>
      </c>
      <c r="E56" s="109" t="s">
        <v>2359</v>
      </c>
      <c r="F56" s="119" t="s">
        <v>718</v>
      </c>
      <c r="G56" s="119" t="s">
        <v>720</v>
      </c>
      <c r="H56" s="120" t="s">
        <v>1482</v>
      </c>
      <c r="I56" s="120" t="s">
        <v>499</v>
      </c>
      <c r="J56" s="120" t="s">
        <v>500</v>
      </c>
      <c r="K56" s="99" t="s">
        <v>268</v>
      </c>
      <c r="L56" s="119"/>
      <c r="M56" s="120" t="s">
        <v>462</v>
      </c>
      <c r="N56" s="120"/>
      <c r="O56" s="119" t="s">
        <v>375</v>
      </c>
      <c r="P56" s="119" t="s">
        <v>278</v>
      </c>
      <c r="Q56" s="111" t="s">
        <v>1547</v>
      </c>
      <c r="R56" s="134" t="s">
        <v>1547</v>
      </c>
      <c r="S56" s="119"/>
      <c r="T56" s="119"/>
      <c r="U56" s="119"/>
      <c r="V56" s="134"/>
      <c r="W56" s="111" t="s">
        <v>1077</v>
      </c>
      <c r="X56" s="120" t="s">
        <v>1090</v>
      </c>
      <c r="Y56" s="211"/>
      <c r="Z56" s="211"/>
      <c r="AA56" s="211"/>
      <c r="AB56" s="212"/>
      <c r="AC56" s="212"/>
      <c r="AD56" s="212"/>
      <c r="AE56" s="212"/>
      <c r="AF56" s="212"/>
      <c r="AG56" s="212"/>
      <c r="AH56" s="212"/>
      <c r="AI56" s="212"/>
      <c r="AJ56" s="212"/>
      <c r="AK56" s="212"/>
      <c r="AL56" s="212"/>
      <c r="AM56" s="212"/>
      <c r="AN56" s="212"/>
      <c r="AO56" s="210" t="s">
        <v>599</v>
      </c>
    </row>
    <row r="57" spans="1:41" s="89" customFormat="1" ht="15" customHeight="1" x14ac:dyDescent="0.25">
      <c r="A57" s="119" t="s">
        <v>536</v>
      </c>
      <c r="B57" s="119" t="s">
        <v>555</v>
      </c>
      <c r="C57" s="123" t="s">
        <v>1445</v>
      </c>
      <c r="D57" s="90" t="s">
        <v>1504</v>
      </c>
      <c r="E57" s="109" t="s">
        <v>2134</v>
      </c>
      <c r="F57" s="119" t="s">
        <v>214</v>
      </c>
      <c r="G57" s="119" t="s">
        <v>219</v>
      </c>
      <c r="H57" s="120" t="s">
        <v>1485</v>
      </c>
      <c r="I57" s="110" t="s">
        <v>377</v>
      </c>
      <c r="J57" s="110" t="s">
        <v>379</v>
      </c>
      <c r="K57" s="99" t="s">
        <v>268</v>
      </c>
      <c r="L57" s="119"/>
      <c r="M57" s="120" t="s">
        <v>284</v>
      </c>
      <c r="N57" s="120"/>
      <c r="O57" s="119" t="s">
        <v>378</v>
      </c>
      <c r="P57" s="119" t="s">
        <v>378</v>
      </c>
      <c r="Q57" s="111" t="s">
        <v>1547</v>
      </c>
      <c r="R57" s="134" t="s">
        <v>1547</v>
      </c>
      <c r="S57" s="119"/>
      <c r="T57" s="119"/>
      <c r="U57" s="119"/>
      <c r="V57" s="134"/>
      <c r="W57" s="111" t="s">
        <v>1077</v>
      </c>
      <c r="X57" s="120" t="s">
        <v>1090</v>
      </c>
      <c r="Y57" s="213"/>
      <c r="Z57" s="213"/>
      <c r="AA57" s="213"/>
      <c r="AB57" s="212"/>
      <c r="AC57" s="212"/>
      <c r="AD57" s="212"/>
      <c r="AE57" s="212"/>
      <c r="AF57" s="212"/>
      <c r="AG57" s="212"/>
      <c r="AH57" s="212"/>
      <c r="AI57" s="212"/>
      <c r="AJ57" s="212"/>
      <c r="AK57" s="212"/>
      <c r="AL57" s="212"/>
      <c r="AM57" s="212"/>
      <c r="AN57" s="212"/>
      <c r="AO57" s="210" t="s">
        <v>599</v>
      </c>
    </row>
    <row r="58" spans="1:41" s="89" customFormat="1" ht="15" customHeight="1" x14ac:dyDescent="0.25">
      <c r="A58" s="119" t="s">
        <v>538</v>
      </c>
      <c r="B58" s="119" t="s">
        <v>572</v>
      </c>
      <c r="C58" s="123" t="s">
        <v>1404</v>
      </c>
      <c r="D58" s="90" t="s">
        <v>1504</v>
      </c>
      <c r="E58" s="109" t="s">
        <v>2344</v>
      </c>
      <c r="F58" s="119" t="s">
        <v>718</v>
      </c>
      <c r="G58" s="119" t="s">
        <v>720</v>
      </c>
      <c r="H58" s="120" t="s">
        <v>1482</v>
      </c>
      <c r="I58" s="120" t="s">
        <v>486</v>
      </c>
      <c r="J58" s="120" t="s">
        <v>487</v>
      </c>
      <c r="K58" s="99" t="s">
        <v>268</v>
      </c>
      <c r="L58" s="119" t="s">
        <v>1547</v>
      </c>
      <c r="M58" s="120" t="s">
        <v>278</v>
      </c>
      <c r="N58" s="120" t="s">
        <v>1547</v>
      </c>
      <c r="O58" s="119" t="s">
        <v>322</v>
      </c>
      <c r="P58" s="119" t="s">
        <v>278</v>
      </c>
      <c r="Q58" s="111" t="s">
        <v>1547</v>
      </c>
      <c r="R58" s="134" t="s">
        <v>1547</v>
      </c>
      <c r="S58" s="119"/>
      <c r="T58" s="119"/>
      <c r="U58" s="119"/>
      <c r="V58" s="134"/>
      <c r="W58" s="111" t="s">
        <v>1077</v>
      </c>
      <c r="X58" s="120" t="s">
        <v>1090</v>
      </c>
      <c r="Y58" s="213"/>
      <c r="Z58" s="213"/>
      <c r="AA58" s="213"/>
      <c r="AB58" s="212"/>
      <c r="AC58" s="212"/>
      <c r="AD58" s="212"/>
      <c r="AE58" s="212"/>
      <c r="AF58" s="212"/>
      <c r="AG58" s="212"/>
      <c r="AH58" s="212"/>
      <c r="AI58" s="212"/>
      <c r="AJ58" s="212"/>
      <c r="AK58" s="212"/>
      <c r="AL58" s="212"/>
      <c r="AM58" s="212"/>
      <c r="AN58" s="212"/>
      <c r="AO58" s="210" t="s">
        <v>599</v>
      </c>
    </row>
    <row r="59" spans="1:41" s="89" customFormat="1" ht="15" customHeight="1" x14ac:dyDescent="0.25">
      <c r="A59" s="119" t="s">
        <v>538</v>
      </c>
      <c r="B59" s="119" t="s">
        <v>572</v>
      </c>
      <c r="C59" s="123" t="s">
        <v>1409</v>
      </c>
      <c r="D59" s="90" t="s">
        <v>1504</v>
      </c>
      <c r="E59" s="109" t="s">
        <v>1568</v>
      </c>
      <c r="F59" s="119" t="s">
        <v>1571</v>
      </c>
      <c r="G59" s="119" t="s">
        <v>1571</v>
      </c>
      <c r="H59" s="120" t="s">
        <v>2241</v>
      </c>
      <c r="I59" s="120" t="s">
        <v>465</v>
      </c>
      <c r="J59" s="120" t="s">
        <v>466</v>
      </c>
      <c r="K59" s="99" t="s">
        <v>287</v>
      </c>
      <c r="L59" s="119"/>
      <c r="M59" s="120" t="s">
        <v>404</v>
      </c>
      <c r="N59" s="120"/>
      <c r="O59" s="119" t="s">
        <v>402</v>
      </c>
      <c r="P59" s="119"/>
      <c r="Q59" s="111" t="s">
        <v>1547</v>
      </c>
      <c r="R59" s="134" t="s">
        <v>1547</v>
      </c>
      <c r="S59" s="119"/>
      <c r="T59" s="119"/>
      <c r="U59" s="119"/>
      <c r="V59" s="134"/>
      <c r="W59" s="111" t="s">
        <v>1077</v>
      </c>
      <c r="X59" s="120" t="s">
        <v>1090</v>
      </c>
      <c r="Y59" s="211"/>
      <c r="Z59" s="211"/>
      <c r="AA59" s="211"/>
      <c r="AB59" s="212"/>
      <c r="AC59" s="212"/>
      <c r="AD59" s="212"/>
      <c r="AE59" s="212"/>
      <c r="AF59" s="212"/>
      <c r="AG59" s="212"/>
      <c r="AH59" s="212"/>
      <c r="AI59" s="212"/>
      <c r="AJ59" s="212"/>
      <c r="AK59" s="212"/>
      <c r="AL59" s="212"/>
      <c r="AM59" s="212"/>
      <c r="AN59" s="212"/>
      <c r="AO59" s="210" t="s">
        <v>599</v>
      </c>
    </row>
    <row r="60" spans="1:41" s="89" customFormat="1" ht="15" customHeight="1" x14ac:dyDescent="0.25">
      <c r="A60" s="119" t="s">
        <v>546</v>
      </c>
      <c r="B60" s="119" t="s">
        <v>559</v>
      </c>
      <c r="C60" s="123" t="s">
        <v>1410</v>
      </c>
      <c r="D60" s="90" t="s">
        <v>1504</v>
      </c>
      <c r="E60" s="109" t="s">
        <v>2131</v>
      </c>
      <c r="F60" s="119" t="s">
        <v>718</v>
      </c>
      <c r="G60" s="119" t="s">
        <v>720</v>
      </c>
      <c r="H60" s="120" t="s">
        <v>1482</v>
      </c>
      <c r="I60" s="120" t="s">
        <v>503</v>
      </c>
      <c r="J60" s="120" t="s">
        <v>449</v>
      </c>
      <c r="K60" s="99" t="s">
        <v>268</v>
      </c>
      <c r="L60" s="119"/>
      <c r="M60" s="120" t="s">
        <v>450</v>
      </c>
      <c r="N60" s="120"/>
      <c r="O60" s="119" t="s">
        <v>385</v>
      </c>
      <c r="P60" s="119"/>
      <c r="Q60" s="111" t="s">
        <v>1547</v>
      </c>
      <c r="R60" s="134" t="s">
        <v>1547</v>
      </c>
      <c r="S60" s="119"/>
      <c r="T60" s="119"/>
      <c r="U60" s="119"/>
      <c r="V60" s="134"/>
      <c r="W60" s="111" t="s">
        <v>1077</v>
      </c>
      <c r="X60" s="120" t="s">
        <v>1090</v>
      </c>
      <c r="Y60" s="211"/>
      <c r="Z60" s="211"/>
      <c r="AA60" s="211"/>
      <c r="AB60" s="212"/>
      <c r="AC60" s="212"/>
      <c r="AD60" s="212"/>
      <c r="AE60" s="212"/>
      <c r="AF60" s="212"/>
      <c r="AG60" s="212"/>
      <c r="AH60" s="212"/>
      <c r="AI60" s="212"/>
      <c r="AJ60" s="212"/>
      <c r="AK60" s="212"/>
      <c r="AL60" s="212"/>
      <c r="AM60" s="212"/>
      <c r="AN60" s="212"/>
      <c r="AO60" s="210" t="s">
        <v>599</v>
      </c>
    </row>
    <row r="61" spans="1:41" s="89" customFormat="1" ht="15" customHeight="1" x14ac:dyDescent="0.25">
      <c r="A61" s="119" t="s">
        <v>536</v>
      </c>
      <c r="B61" s="119" t="s">
        <v>541</v>
      </c>
      <c r="C61" s="123" t="s">
        <v>1413</v>
      </c>
      <c r="D61" s="90" t="s">
        <v>1504</v>
      </c>
      <c r="E61" s="109" t="s">
        <v>2150</v>
      </c>
      <c r="F61" s="119" t="s">
        <v>214</v>
      </c>
      <c r="G61" s="119" t="s">
        <v>219</v>
      </c>
      <c r="H61" s="120" t="s">
        <v>1485</v>
      </c>
      <c r="I61" s="110" t="s">
        <v>271</v>
      </c>
      <c r="J61" s="110" t="s">
        <v>274</v>
      </c>
      <c r="K61" s="91" t="s">
        <v>267</v>
      </c>
      <c r="L61" s="119"/>
      <c r="M61" s="110" t="s">
        <v>275</v>
      </c>
      <c r="N61" s="110">
        <v>1983</v>
      </c>
      <c r="O61" s="119" t="s">
        <v>272</v>
      </c>
      <c r="P61" s="119" t="s">
        <v>272</v>
      </c>
      <c r="Q61" s="98" t="s">
        <v>121</v>
      </c>
      <c r="R61" s="134" t="s">
        <v>2148</v>
      </c>
      <c r="S61" s="119" t="s">
        <v>2149</v>
      </c>
      <c r="T61" s="124" t="s">
        <v>273</v>
      </c>
      <c r="U61" s="119"/>
      <c r="V61" s="134">
        <v>41873</v>
      </c>
      <c r="W61" s="111" t="s">
        <v>1077</v>
      </c>
      <c r="X61" s="120" t="s">
        <v>1090</v>
      </c>
      <c r="Y61" s="213"/>
      <c r="Z61" s="213"/>
      <c r="AA61" s="213"/>
      <c r="AB61" s="212"/>
      <c r="AC61" s="212"/>
      <c r="AD61" s="212"/>
      <c r="AE61" s="212"/>
      <c r="AF61" s="212"/>
      <c r="AG61" s="212"/>
      <c r="AH61" s="212"/>
      <c r="AI61" s="212"/>
      <c r="AJ61" s="212"/>
      <c r="AK61" s="212"/>
      <c r="AL61" s="212"/>
      <c r="AM61" s="212"/>
      <c r="AN61" s="212"/>
      <c r="AO61" s="210" t="s">
        <v>599</v>
      </c>
    </row>
    <row r="62" spans="1:41" s="89" customFormat="1" ht="15" customHeight="1" x14ac:dyDescent="0.25">
      <c r="A62" s="119" t="s">
        <v>536</v>
      </c>
      <c r="B62" s="119" t="s">
        <v>541</v>
      </c>
      <c r="C62" s="123" t="s">
        <v>1414</v>
      </c>
      <c r="D62" s="90" t="s">
        <v>1504</v>
      </c>
      <c r="E62" s="109" t="s">
        <v>2150</v>
      </c>
      <c r="F62" s="119" t="s">
        <v>214</v>
      </c>
      <c r="G62" s="119" t="s">
        <v>219</v>
      </c>
      <c r="H62" s="120" t="s">
        <v>1485</v>
      </c>
      <c r="I62" s="110" t="s">
        <v>290</v>
      </c>
      <c r="J62" s="110" t="s">
        <v>291</v>
      </c>
      <c r="K62" s="91" t="s">
        <v>267</v>
      </c>
      <c r="L62" s="119"/>
      <c r="M62" s="110" t="s">
        <v>275</v>
      </c>
      <c r="N62" s="110">
        <v>1983</v>
      </c>
      <c r="O62" s="119" t="s">
        <v>272</v>
      </c>
      <c r="P62" s="119" t="s">
        <v>272</v>
      </c>
      <c r="Q62" s="98" t="s">
        <v>121</v>
      </c>
      <c r="R62" s="134" t="s">
        <v>2148</v>
      </c>
      <c r="S62" s="119" t="s">
        <v>2149</v>
      </c>
      <c r="T62" s="124" t="s">
        <v>273</v>
      </c>
      <c r="U62" s="119"/>
      <c r="V62" s="134">
        <v>41873</v>
      </c>
      <c r="W62" s="111" t="s">
        <v>1077</v>
      </c>
      <c r="X62" s="120" t="s">
        <v>1090</v>
      </c>
      <c r="Y62" s="213"/>
      <c r="Z62" s="213"/>
      <c r="AA62" s="213"/>
      <c r="AB62" s="212"/>
      <c r="AC62" s="212"/>
      <c r="AD62" s="212"/>
      <c r="AE62" s="212"/>
      <c r="AF62" s="212"/>
      <c r="AG62" s="212"/>
      <c r="AH62" s="212"/>
      <c r="AI62" s="212"/>
      <c r="AJ62" s="212"/>
      <c r="AK62" s="212"/>
      <c r="AL62" s="212"/>
      <c r="AM62" s="212"/>
      <c r="AN62" s="212"/>
      <c r="AO62" s="210" t="s">
        <v>599</v>
      </c>
    </row>
    <row r="63" spans="1:41" s="89" customFormat="1" ht="15" customHeight="1" x14ac:dyDescent="0.25">
      <c r="A63" s="119" t="s">
        <v>536</v>
      </c>
      <c r="B63" s="119" t="s">
        <v>542</v>
      </c>
      <c r="C63" s="123" t="s">
        <v>1417</v>
      </c>
      <c r="D63" s="90" t="s">
        <v>1504</v>
      </c>
      <c r="E63" s="109" t="s">
        <v>2134</v>
      </c>
      <c r="F63" s="119" t="s">
        <v>214</v>
      </c>
      <c r="G63" s="119" t="s">
        <v>215</v>
      </c>
      <c r="H63" s="120" t="s">
        <v>1483</v>
      </c>
      <c r="I63" s="120" t="s">
        <v>299</v>
      </c>
      <c r="J63" s="120" t="s">
        <v>301</v>
      </c>
      <c r="K63" s="99" t="s">
        <v>287</v>
      </c>
      <c r="L63" s="119"/>
      <c r="M63" s="120" t="s">
        <v>302</v>
      </c>
      <c r="N63" s="120"/>
      <c r="O63" s="119" t="s">
        <v>300</v>
      </c>
      <c r="P63" s="119"/>
      <c r="Q63" s="111" t="s">
        <v>1547</v>
      </c>
      <c r="R63" s="134" t="s">
        <v>1547</v>
      </c>
      <c r="S63" s="119"/>
      <c r="T63" s="119"/>
      <c r="U63" s="119"/>
      <c r="V63" s="134"/>
      <c r="W63" s="111" t="s">
        <v>1077</v>
      </c>
      <c r="X63" s="120" t="s">
        <v>1090</v>
      </c>
      <c r="Y63" s="213"/>
      <c r="Z63" s="213"/>
      <c r="AA63" s="213"/>
      <c r="AB63" s="212"/>
      <c r="AC63" s="212"/>
      <c r="AD63" s="212"/>
      <c r="AE63" s="212"/>
      <c r="AF63" s="212"/>
      <c r="AG63" s="212"/>
      <c r="AH63" s="212"/>
      <c r="AI63" s="212"/>
      <c r="AJ63" s="212"/>
      <c r="AK63" s="212"/>
      <c r="AL63" s="212"/>
      <c r="AM63" s="212"/>
      <c r="AN63" s="212"/>
      <c r="AO63" s="210" t="s">
        <v>599</v>
      </c>
    </row>
    <row r="64" spans="1:41" s="89" customFormat="1" ht="15" customHeight="1" x14ac:dyDescent="0.25">
      <c r="A64" s="119" t="s">
        <v>536</v>
      </c>
      <c r="B64" s="119" t="s">
        <v>541</v>
      </c>
      <c r="C64" s="123" t="s">
        <v>1418</v>
      </c>
      <c r="D64" s="90" t="s">
        <v>1504</v>
      </c>
      <c r="E64" s="109" t="s">
        <v>1507</v>
      </c>
      <c r="F64" s="119" t="s">
        <v>214</v>
      </c>
      <c r="G64" s="119" t="s">
        <v>761</v>
      </c>
      <c r="H64" s="120" t="s">
        <v>1487</v>
      </c>
      <c r="I64" s="120" t="s">
        <v>427</v>
      </c>
      <c r="J64" s="120" t="s">
        <v>428</v>
      </c>
      <c r="K64" s="99" t="s">
        <v>268</v>
      </c>
      <c r="L64" s="119"/>
      <c r="M64" s="120" t="s">
        <v>407</v>
      </c>
      <c r="N64" s="120">
        <v>2004</v>
      </c>
      <c r="O64" s="119" t="s">
        <v>685</v>
      </c>
      <c r="P64" s="119" t="s">
        <v>685</v>
      </c>
      <c r="Q64" s="98" t="s">
        <v>121</v>
      </c>
      <c r="R64" s="134">
        <v>40886</v>
      </c>
      <c r="S64" s="119" t="s">
        <v>686</v>
      </c>
      <c r="T64" s="120" t="s">
        <v>687</v>
      </c>
      <c r="U64" s="119"/>
      <c r="V64" s="134">
        <v>41897</v>
      </c>
      <c r="W64" s="111" t="s">
        <v>1077</v>
      </c>
      <c r="X64" s="120" t="s">
        <v>1090</v>
      </c>
      <c r="Y64" s="211"/>
      <c r="Z64" s="211"/>
      <c r="AA64" s="211"/>
      <c r="AB64" s="212"/>
      <c r="AC64" s="212"/>
      <c r="AD64" s="212"/>
      <c r="AE64" s="212"/>
      <c r="AF64" s="212"/>
      <c r="AG64" s="212"/>
      <c r="AH64" s="212"/>
      <c r="AI64" s="212"/>
      <c r="AJ64" s="212"/>
      <c r="AK64" s="212"/>
      <c r="AL64" s="212"/>
      <c r="AM64" s="212"/>
      <c r="AN64" s="212"/>
      <c r="AO64" s="210" t="s">
        <v>599</v>
      </c>
    </row>
    <row r="65" spans="1:41" s="89" customFormat="1" ht="15" customHeight="1" x14ac:dyDescent="0.25">
      <c r="A65" s="119" t="s">
        <v>536</v>
      </c>
      <c r="B65" s="119" t="s">
        <v>541</v>
      </c>
      <c r="C65" s="123" t="s">
        <v>1420</v>
      </c>
      <c r="D65" s="90" t="s">
        <v>1504</v>
      </c>
      <c r="E65" s="109" t="s">
        <v>1507</v>
      </c>
      <c r="F65" s="119" t="s">
        <v>214</v>
      </c>
      <c r="G65" s="119" t="s">
        <v>761</v>
      </c>
      <c r="H65" s="120" t="s">
        <v>1487</v>
      </c>
      <c r="I65" s="120" t="s">
        <v>441</v>
      </c>
      <c r="J65" s="120" t="s">
        <v>442</v>
      </c>
      <c r="K65" s="99" t="s">
        <v>287</v>
      </c>
      <c r="L65" s="119"/>
      <c r="M65" s="120" t="s">
        <v>407</v>
      </c>
      <c r="N65" s="120" t="s">
        <v>443</v>
      </c>
      <c r="O65" s="119" t="s">
        <v>685</v>
      </c>
      <c r="P65" s="119" t="s">
        <v>685</v>
      </c>
      <c r="Q65" s="98" t="s">
        <v>121</v>
      </c>
      <c r="R65" s="134">
        <v>40886</v>
      </c>
      <c r="S65" s="119" t="s">
        <v>686</v>
      </c>
      <c r="T65" s="120" t="s">
        <v>687</v>
      </c>
      <c r="U65" s="119"/>
      <c r="V65" s="134">
        <v>41897</v>
      </c>
      <c r="W65" s="111" t="s">
        <v>1077</v>
      </c>
      <c r="X65" s="120" t="s">
        <v>1090</v>
      </c>
      <c r="Y65" s="211"/>
      <c r="Z65" s="211"/>
      <c r="AA65" s="211"/>
      <c r="AB65" s="212"/>
      <c r="AC65" s="212"/>
      <c r="AD65" s="212"/>
      <c r="AE65" s="212"/>
      <c r="AF65" s="212"/>
      <c r="AG65" s="212"/>
      <c r="AH65" s="212"/>
      <c r="AI65" s="212"/>
      <c r="AJ65" s="212"/>
      <c r="AK65" s="212"/>
      <c r="AL65" s="212"/>
      <c r="AM65" s="212"/>
      <c r="AN65" s="212"/>
      <c r="AO65" s="210" t="s">
        <v>599</v>
      </c>
    </row>
    <row r="66" spans="1:41" s="89" customFormat="1" ht="15" customHeight="1" x14ac:dyDescent="0.25">
      <c r="A66" s="119" t="s">
        <v>536</v>
      </c>
      <c r="B66" s="119" t="s">
        <v>542</v>
      </c>
      <c r="C66" s="123" t="s">
        <v>1428</v>
      </c>
      <c r="D66" s="90" t="s">
        <v>1504</v>
      </c>
      <c r="E66" s="109" t="s">
        <v>498</v>
      </c>
      <c r="F66" s="119" t="s">
        <v>214</v>
      </c>
      <c r="G66" s="119" t="s">
        <v>215</v>
      </c>
      <c r="H66" s="120" t="s">
        <v>1483</v>
      </c>
      <c r="I66" s="120" t="s">
        <v>504</v>
      </c>
      <c r="J66" s="120" t="s">
        <v>505</v>
      </c>
      <c r="K66" s="99" t="s">
        <v>268</v>
      </c>
      <c r="L66" s="119"/>
      <c r="M66" s="120" t="s">
        <v>397</v>
      </c>
      <c r="N66" s="120"/>
      <c r="O66" s="119" t="s">
        <v>335</v>
      </c>
      <c r="P66" s="119" t="s">
        <v>335</v>
      </c>
      <c r="Q66" s="111" t="s">
        <v>1547</v>
      </c>
      <c r="R66" s="134" t="s">
        <v>1547</v>
      </c>
      <c r="S66" s="119"/>
      <c r="T66" s="119"/>
      <c r="U66" s="119"/>
      <c r="V66" s="134"/>
      <c r="W66" s="111" t="s">
        <v>1077</v>
      </c>
      <c r="X66" s="120" t="s">
        <v>1090</v>
      </c>
      <c r="Y66" s="213"/>
      <c r="Z66" s="213"/>
      <c r="AA66" s="213"/>
      <c r="AB66" s="212"/>
      <c r="AC66" s="212"/>
      <c r="AD66" s="212"/>
      <c r="AE66" s="212"/>
      <c r="AF66" s="212"/>
      <c r="AG66" s="212"/>
      <c r="AH66" s="212"/>
      <c r="AI66" s="212"/>
      <c r="AJ66" s="212"/>
      <c r="AK66" s="212"/>
      <c r="AL66" s="212"/>
      <c r="AM66" s="212"/>
      <c r="AN66" s="212"/>
      <c r="AO66" s="210" t="s">
        <v>599</v>
      </c>
    </row>
    <row r="67" spans="1:41" s="89" customFormat="1" ht="15" customHeight="1" x14ac:dyDescent="0.25">
      <c r="A67" s="119" t="s">
        <v>538</v>
      </c>
      <c r="B67" s="119" t="s">
        <v>554</v>
      </c>
      <c r="C67" s="123" t="s">
        <v>1433</v>
      </c>
      <c r="D67" s="90" t="s">
        <v>1504</v>
      </c>
      <c r="E67" s="109" t="s">
        <v>2147</v>
      </c>
      <c r="F67" s="119" t="s">
        <v>214</v>
      </c>
      <c r="G67" s="119" t="s">
        <v>217</v>
      </c>
      <c r="H67" s="120" t="s">
        <v>1484</v>
      </c>
      <c r="I67" s="120" t="s">
        <v>328</v>
      </c>
      <c r="J67" s="110" t="s">
        <v>331</v>
      </c>
      <c r="K67" s="99" t="s">
        <v>287</v>
      </c>
      <c r="L67" s="119"/>
      <c r="M67" s="120" t="s">
        <v>284</v>
      </c>
      <c r="N67" s="120"/>
      <c r="O67" s="119" t="s">
        <v>329</v>
      </c>
      <c r="P67" s="119" t="s">
        <v>330</v>
      </c>
      <c r="Q67" s="133" t="s">
        <v>1504</v>
      </c>
      <c r="R67" s="134" t="s">
        <v>2135</v>
      </c>
      <c r="S67" s="119"/>
      <c r="T67" s="119"/>
      <c r="U67" s="119"/>
      <c r="V67" s="134"/>
      <c r="W67" s="111" t="s">
        <v>1077</v>
      </c>
      <c r="X67" s="120" t="s">
        <v>1090</v>
      </c>
      <c r="Y67" s="213"/>
      <c r="Z67" s="213"/>
      <c r="AA67" s="213"/>
      <c r="AB67" s="212"/>
      <c r="AC67" s="212"/>
      <c r="AD67" s="212"/>
      <c r="AE67" s="212"/>
      <c r="AF67" s="212"/>
      <c r="AG67" s="212"/>
      <c r="AH67" s="212"/>
      <c r="AI67" s="212"/>
      <c r="AJ67" s="212"/>
      <c r="AK67" s="212"/>
      <c r="AL67" s="212"/>
      <c r="AM67" s="212"/>
      <c r="AN67" s="212"/>
      <c r="AO67" s="210" t="s">
        <v>599</v>
      </c>
    </row>
    <row r="68" spans="1:41" s="89" customFormat="1" ht="15" customHeight="1" x14ac:dyDescent="0.25">
      <c r="A68" s="119" t="s">
        <v>536</v>
      </c>
      <c r="B68" s="119" t="s">
        <v>565</v>
      </c>
      <c r="C68" s="123" t="s">
        <v>1438</v>
      </c>
      <c r="D68" s="90" t="s">
        <v>1504</v>
      </c>
      <c r="E68" s="109" t="s">
        <v>2151</v>
      </c>
      <c r="F68" s="119" t="s">
        <v>214</v>
      </c>
      <c r="G68" s="119" t="s">
        <v>219</v>
      </c>
      <c r="H68" s="120" t="s">
        <v>1485</v>
      </c>
      <c r="I68" s="120" t="s">
        <v>435</v>
      </c>
      <c r="J68" s="120" t="s">
        <v>436</v>
      </c>
      <c r="K68" s="99" t="s">
        <v>268</v>
      </c>
      <c r="L68" s="119"/>
      <c r="M68" s="120" t="s">
        <v>397</v>
      </c>
      <c r="N68" s="120">
        <v>1994</v>
      </c>
      <c r="O68" s="119" t="s">
        <v>685</v>
      </c>
      <c r="P68" s="119" t="s">
        <v>685</v>
      </c>
      <c r="Q68" s="98" t="s">
        <v>121</v>
      </c>
      <c r="R68" s="134">
        <v>40927</v>
      </c>
      <c r="S68" s="119" t="s">
        <v>686</v>
      </c>
      <c r="T68" s="120" t="s">
        <v>687</v>
      </c>
      <c r="U68" s="119"/>
      <c r="V68" s="134">
        <v>41897</v>
      </c>
      <c r="W68" s="111" t="s">
        <v>1077</v>
      </c>
      <c r="X68" s="120" t="s">
        <v>1090</v>
      </c>
      <c r="Y68" s="213"/>
      <c r="Z68" s="213"/>
      <c r="AA68" s="213"/>
      <c r="AB68" s="212"/>
      <c r="AC68" s="212"/>
      <c r="AD68" s="212"/>
      <c r="AE68" s="212"/>
      <c r="AF68" s="212"/>
      <c r="AG68" s="212"/>
      <c r="AH68" s="212"/>
      <c r="AI68" s="212"/>
      <c r="AJ68" s="212"/>
      <c r="AK68" s="212"/>
      <c r="AL68" s="212"/>
      <c r="AM68" s="212"/>
      <c r="AN68" s="212"/>
      <c r="AO68" s="210" t="s">
        <v>599</v>
      </c>
    </row>
    <row r="69" spans="1:41" s="89" customFormat="1" ht="15" customHeight="1" x14ac:dyDescent="0.25">
      <c r="A69" s="119" t="s">
        <v>536</v>
      </c>
      <c r="B69" s="119" t="s">
        <v>574</v>
      </c>
      <c r="C69" s="123" t="s">
        <v>1451</v>
      </c>
      <c r="D69" s="90" t="s">
        <v>1504</v>
      </c>
      <c r="E69" s="109" t="s">
        <v>2159</v>
      </c>
      <c r="F69" s="119" t="s">
        <v>214</v>
      </c>
      <c r="G69" s="119" t="s">
        <v>219</v>
      </c>
      <c r="H69" s="120" t="s">
        <v>1485</v>
      </c>
      <c r="I69" s="120" t="s">
        <v>463</v>
      </c>
      <c r="J69" s="120" t="s">
        <v>464</v>
      </c>
      <c r="K69" s="99" t="s">
        <v>268</v>
      </c>
      <c r="L69" s="119"/>
      <c r="M69" s="120" t="s">
        <v>397</v>
      </c>
      <c r="N69" s="120"/>
      <c r="O69" s="119" t="s">
        <v>282</v>
      </c>
      <c r="P69" s="119"/>
      <c r="Q69" s="111" t="s">
        <v>1547</v>
      </c>
      <c r="R69" s="134" t="s">
        <v>1547</v>
      </c>
      <c r="S69" s="119"/>
      <c r="T69" s="119"/>
      <c r="U69" s="119"/>
      <c r="V69" s="134"/>
      <c r="W69" s="111" t="s">
        <v>1077</v>
      </c>
      <c r="X69" s="120" t="s">
        <v>1090</v>
      </c>
      <c r="Y69" s="213"/>
      <c r="Z69" s="213"/>
      <c r="AA69" s="213"/>
      <c r="AB69" s="212"/>
      <c r="AC69" s="212"/>
      <c r="AD69" s="212"/>
      <c r="AE69" s="212"/>
      <c r="AF69" s="212"/>
      <c r="AG69" s="212"/>
      <c r="AH69" s="212"/>
      <c r="AI69" s="212"/>
      <c r="AJ69" s="212"/>
      <c r="AK69" s="212"/>
      <c r="AL69" s="212"/>
      <c r="AM69" s="212"/>
      <c r="AN69" s="212"/>
      <c r="AO69" s="210" t="s">
        <v>599</v>
      </c>
    </row>
    <row r="70" spans="1:41" s="89" customFormat="1" ht="15" customHeight="1" x14ac:dyDescent="0.25">
      <c r="A70" s="119" t="s">
        <v>536</v>
      </c>
      <c r="B70" s="119" t="s">
        <v>574</v>
      </c>
      <c r="C70" s="123" t="s">
        <v>1453</v>
      </c>
      <c r="D70" s="90" t="s">
        <v>1504</v>
      </c>
      <c r="E70" s="109" t="s">
        <v>1542</v>
      </c>
      <c r="F70" s="119" t="s">
        <v>214</v>
      </c>
      <c r="G70" s="119" t="s">
        <v>219</v>
      </c>
      <c r="H70" s="120" t="s">
        <v>1485</v>
      </c>
      <c r="I70" s="120" t="s">
        <v>388</v>
      </c>
      <c r="J70" s="120" t="s">
        <v>467</v>
      </c>
      <c r="K70" s="99" t="s">
        <v>268</v>
      </c>
      <c r="L70" s="119"/>
      <c r="M70" s="120" t="s">
        <v>450</v>
      </c>
      <c r="N70" s="120"/>
      <c r="O70" s="119" t="s">
        <v>385</v>
      </c>
      <c r="P70" s="119"/>
      <c r="Q70" s="111" t="s">
        <v>1547</v>
      </c>
      <c r="R70" s="134" t="s">
        <v>1547</v>
      </c>
      <c r="S70" s="119"/>
      <c r="T70" s="119"/>
      <c r="U70" s="119"/>
      <c r="V70" s="134"/>
      <c r="W70" s="111" t="s">
        <v>1077</v>
      </c>
      <c r="X70" s="120" t="s">
        <v>1090</v>
      </c>
      <c r="Y70" s="211"/>
      <c r="Z70" s="211"/>
      <c r="AA70" s="211"/>
      <c r="AB70" s="212"/>
      <c r="AC70" s="212"/>
      <c r="AD70" s="212"/>
      <c r="AE70" s="212"/>
      <c r="AF70" s="212"/>
      <c r="AG70" s="212"/>
      <c r="AH70" s="212"/>
      <c r="AI70" s="212"/>
      <c r="AJ70" s="212"/>
      <c r="AK70" s="212"/>
      <c r="AL70" s="212"/>
      <c r="AM70" s="212"/>
      <c r="AN70" s="212"/>
      <c r="AO70" s="210" t="s">
        <v>599</v>
      </c>
    </row>
    <row r="71" spans="1:41" s="89" customFormat="1" ht="15" customHeight="1" x14ac:dyDescent="0.25">
      <c r="A71" s="119" t="s">
        <v>536</v>
      </c>
      <c r="B71" s="119" t="s">
        <v>574</v>
      </c>
      <c r="C71" s="123" t="s">
        <v>1454</v>
      </c>
      <c r="D71" s="90" t="s">
        <v>1504</v>
      </c>
      <c r="E71" s="109" t="s">
        <v>1542</v>
      </c>
      <c r="F71" s="119" t="s">
        <v>214</v>
      </c>
      <c r="G71" s="119" t="s">
        <v>219</v>
      </c>
      <c r="H71" s="120" t="s">
        <v>1485</v>
      </c>
      <c r="I71" s="120" t="s">
        <v>388</v>
      </c>
      <c r="J71" s="120" t="s">
        <v>389</v>
      </c>
      <c r="K71" s="120" t="s">
        <v>269</v>
      </c>
      <c r="L71" s="119"/>
      <c r="M71" s="120" t="s">
        <v>284</v>
      </c>
      <c r="N71" s="120"/>
      <c r="O71" s="119" t="s">
        <v>282</v>
      </c>
      <c r="P71" s="119"/>
      <c r="Q71" s="111" t="s">
        <v>1547</v>
      </c>
      <c r="R71" s="134" t="s">
        <v>1547</v>
      </c>
      <c r="S71" s="119"/>
      <c r="T71" s="119"/>
      <c r="U71" s="119"/>
      <c r="V71" s="134"/>
      <c r="W71" s="111" t="s">
        <v>1077</v>
      </c>
      <c r="X71" s="120" t="s">
        <v>1090</v>
      </c>
      <c r="Y71" s="211"/>
      <c r="Z71" s="211"/>
      <c r="AA71" s="211"/>
      <c r="AB71" s="212"/>
      <c r="AC71" s="212"/>
      <c r="AD71" s="212"/>
      <c r="AE71" s="212"/>
      <c r="AF71" s="212"/>
      <c r="AG71" s="212"/>
      <c r="AH71" s="212"/>
      <c r="AI71" s="212"/>
      <c r="AJ71" s="212"/>
      <c r="AK71" s="212"/>
      <c r="AL71" s="212"/>
      <c r="AM71" s="212"/>
      <c r="AN71" s="212"/>
      <c r="AO71" s="210" t="s">
        <v>599</v>
      </c>
    </row>
    <row r="72" spans="1:41" s="89" customFormat="1" ht="15" customHeight="1" x14ac:dyDescent="0.25">
      <c r="A72" s="119" t="s">
        <v>540</v>
      </c>
      <c r="B72" s="119" t="s">
        <v>561</v>
      </c>
      <c r="C72" s="123" t="s">
        <v>1460</v>
      </c>
      <c r="D72" s="90" t="s">
        <v>1504</v>
      </c>
      <c r="E72" s="109" t="s">
        <v>1510</v>
      </c>
      <c r="F72" s="119" t="s">
        <v>208</v>
      </c>
      <c r="G72" s="119" t="s">
        <v>211</v>
      </c>
      <c r="H72" s="120" t="s">
        <v>1489</v>
      </c>
      <c r="I72" s="120" t="s">
        <v>469</v>
      </c>
      <c r="J72" s="120" t="s">
        <v>470</v>
      </c>
      <c r="K72" s="99" t="s">
        <v>268</v>
      </c>
      <c r="L72" s="119"/>
      <c r="M72" s="120" t="s">
        <v>397</v>
      </c>
      <c r="N72" s="120" t="s">
        <v>471</v>
      </c>
      <c r="O72" s="119" t="s">
        <v>685</v>
      </c>
      <c r="P72" s="119" t="s">
        <v>685</v>
      </c>
      <c r="Q72" s="98" t="s">
        <v>121</v>
      </c>
      <c r="R72" s="134">
        <v>40927</v>
      </c>
      <c r="S72" s="119" t="s">
        <v>686</v>
      </c>
      <c r="T72" s="120" t="s">
        <v>687</v>
      </c>
      <c r="U72" s="119"/>
      <c r="V72" s="134">
        <v>41897</v>
      </c>
      <c r="W72" s="111" t="s">
        <v>1077</v>
      </c>
      <c r="X72" s="120" t="s">
        <v>1090</v>
      </c>
      <c r="Y72" s="211"/>
      <c r="Z72" s="211"/>
      <c r="AA72" s="211"/>
      <c r="AB72" s="212"/>
      <c r="AC72" s="212"/>
      <c r="AD72" s="212"/>
      <c r="AE72" s="212"/>
      <c r="AF72" s="212"/>
      <c r="AG72" s="212"/>
      <c r="AH72" s="212"/>
      <c r="AI72" s="212"/>
      <c r="AJ72" s="212"/>
      <c r="AK72" s="212"/>
      <c r="AL72" s="212"/>
      <c r="AM72" s="212"/>
      <c r="AN72" s="212"/>
      <c r="AO72" s="210" t="s">
        <v>599</v>
      </c>
    </row>
    <row r="73" spans="1:41" s="89" customFormat="1" ht="15" customHeight="1" x14ac:dyDescent="0.25">
      <c r="A73" s="119" t="s">
        <v>544</v>
      </c>
      <c r="B73" s="119" t="s">
        <v>543</v>
      </c>
      <c r="C73" s="123" t="s">
        <v>1463</v>
      </c>
      <c r="D73" s="90" t="s">
        <v>1504</v>
      </c>
      <c r="E73" s="109" t="s">
        <v>1517</v>
      </c>
      <c r="F73" s="119" t="s">
        <v>208</v>
      </c>
      <c r="G73" s="119" t="s">
        <v>213</v>
      </c>
      <c r="H73" s="120" t="s">
        <v>1490</v>
      </c>
      <c r="I73" s="120" t="s">
        <v>421</v>
      </c>
      <c r="J73" s="120" t="s">
        <v>422</v>
      </c>
      <c r="K73" s="91" t="s">
        <v>267</v>
      </c>
      <c r="L73" s="119"/>
      <c r="M73" s="120" t="s">
        <v>397</v>
      </c>
      <c r="N73" s="120" t="s">
        <v>423</v>
      </c>
      <c r="O73" s="119" t="s">
        <v>685</v>
      </c>
      <c r="P73" s="119" t="s">
        <v>685</v>
      </c>
      <c r="Q73" s="98" t="s">
        <v>121</v>
      </c>
      <c r="R73" s="134">
        <v>40921</v>
      </c>
      <c r="S73" s="119" t="s">
        <v>686</v>
      </c>
      <c r="T73" s="120" t="s">
        <v>692</v>
      </c>
      <c r="U73" s="119"/>
      <c r="V73" s="134">
        <v>41897</v>
      </c>
      <c r="W73" s="111" t="s">
        <v>1077</v>
      </c>
      <c r="X73" s="120" t="s">
        <v>1090</v>
      </c>
      <c r="Y73" s="211"/>
      <c r="Z73" s="211"/>
      <c r="AA73" s="211"/>
      <c r="AB73" s="212"/>
      <c r="AC73" s="212"/>
      <c r="AD73" s="212"/>
      <c r="AE73" s="212"/>
      <c r="AF73" s="212"/>
      <c r="AG73" s="212"/>
      <c r="AH73" s="212"/>
      <c r="AI73" s="212"/>
      <c r="AJ73" s="212"/>
      <c r="AK73" s="212"/>
      <c r="AL73" s="212"/>
      <c r="AM73" s="212"/>
      <c r="AN73" s="212"/>
      <c r="AO73" s="210" t="s">
        <v>599</v>
      </c>
    </row>
    <row r="74" spans="1:41" s="89" customFormat="1" ht="15" customHeight="1" x14ac:dyDescent="0.25">
      <c r="A74" s="119" t="s">
        <v>544</v>
      </c>
      <c r="B74" s="119" t="s">
        <v>564</v>
      </c>
      <c r="C74" s="123" t="s">
        <v>1465</v>
      </c>
      <c r="D74" s="90" t="s">
        <v>1504</v>
      </c>
      <c r="E74" s="109" t="s">
        <v>1515</v>
      </c>
      <c r="F74" s="119" t="s">
        <v>208</v>
      </c>
      <c r="G74" s="119" t="s">
        <v>213</v>
      </c>
      <c r="H74" s="120" t="s">
        <v>1490</v>
      </c>
      <c r="I74" s="120" t="s">
        <v>501</v>
      </c>
      <c r="J74" s="120" t="s">
        <v>502</v>
      </c>
      <c r="K74" s="120" t="s">
        <v>498</v>
      </c>
      <c r="L74" s="119"/>
      <c r="M74" s="120" t="s">
        <v>404</v>
      </c>
      <c r="N74" s="120"/>
      <c r="O74" s="119" t="s">
        <v>497</v>
      </c>
      <c r="P74" s="119"/>
      <c r="Q74" s="111" t="s">
        <v>1547</v>
      </c>
      <c r="R74" s="111" t="s">
        <v>1547</v>
      </c>
      <c r="S74" s="119"/>
      <c r="T74" s="119"/>
      <c r="U74" s="119"/>
      <c r="V74" s="134"/>
      <c r="W74" s="111" t="s">
        <v>1077</v>
      </c>
      <c r="X74" s="120" t="s">
        <v>1090</v>
      </c>
      <c r="Y74" s="213"/>
      <c r="Z74" s="213"/>
      <c r="AA74" s="213"/>
      <c r="AB74" s="212"/>
      <c r="AC74" s="212"/>
      <c r="AD74" s="212"/>
      <c r="AE74" s="212"/>
      <c r="AF74" s="212"/>
      <c r="AG74" s="212"/>
      <c r="AH74" s="212"/>
      <c r="AI74" s="212"/>
      <c r="AJ74" s="212"/>
      <c r="AK74" s="212"/>
      <c r="AL74" s="212"/>
      <c r="AM74" s="212"/>
      <c r="AN74" s="212"/>
      <c r="AO74" s="210" t="s">
        <v>599</v>
      </c>
    </row>
    <row r="75" spans="1:41" s="89" customFormat="1" ht="15" customHeight="1" x14ac:dyDescent="0.25">
      <c r="A75" s="119" t="s">
        <v>544</v>
      </c>
      <c r="B75" s="119" t="s">
        <v>543</v>
      </c>
      <c r="C75" s="123" t="s">
        <v>1469</v>
      </c>
      <c r="D75" s="90" t="s">
        <v>1504</v>
      </c>
      <c r="E75" s="109" t="s">
        <v>2384</v>
      </c>
      <c r="F75" s="119" t="s">
        <v>208</v>
      </c>
      <c r="G75" s="119" t="s">
        <v>213</v>
      </c>
      <c r="H75" s="120" t="s">
        <v>1490</v>
      </c>
      <c r="I75" s="120" t="s">
        <v>357</v>
      </c>
      <c r="J75" s="120" t="s">
        <v>358</v>
      </c>
      <c r="K75" s="91" t="s">
        <v>267</v>
      </c>
      <c r="L75" s="119"/>
      <c r="M75" s="120" t="s">
        <v>284</v>
      </c>
      <c r="N75" s="120"/>
      <c r="O75" s="119" t="s">
        <v>282</v>
      </c>
      <c r="P75" s="119"/>
      <c r="Q75" s="111" t="s">
        <v>1547</v>
      </c>
      <c r="R75" s="111" t="s">
        <v>1547</v>
      </c>
      <c r="S75" s="119"/>
      <c r="T75" s="119"/>
      <c r="U75" s="119"/>
      <c r="V75" s="134"/>
      <c r="W75" s="111" t="s">
        <v>1077</v>
      </c>
      <c r="X75" s="120" t="s">
        <v>1090</v>
      </c>
      <c r="Y75" s="211"/>
      <c r="Z75" s="211"/>
      <c r="AA75" s="211"/>
      <c r="AB75" s="212"/>
      <c r="AC75" s="212"/>
      <c r="AD75" s="212"/>
      <c r="AE75" s="212"/>
      <c r="AF75" s="212"/>
      <c r="AG75" s="212"/>
      <c r="AH75" s="212"/>
      <c r="AI75" s="212"/>
      <c r="AJ75" s="212"/>
      <c r="AK75" s="212"/>
      <c r="AL75" s="212"/>
      <c r="AM75" s="212"/>
      <c r="AN75" s="212"/>
      <c r="AO75" s="210" t="s">
        <v>599</v>
      </c>
    </row>
    <row r="76" spans="1:41" s="89" customFormat="1" ht="15" customHeight="1" x14ac:dyDescent="0.25">
      <c r="A76" s="119" t="s">
        <v>544</v>
      </c>
      <c r="B76" s="119" t="s">
        <v>568</v>
      </c>
      <c r="C76" s="123" t="s">
        <v>1470</v>
      </c>
      <c r="D76" s="90" t="s">
        <v>1504</v>
      </c>
      <c r="E76" s="109" t="s">
        <v>1516</v>
      </c>
      <c r="F76" s="119" t="s">
        <v>208</v>
      </c>
      <c r="G76" s="119" t="s">
        <v>213</v>
      </c>
      <c r="H76" s="120" t="s">
        <v>1490</v>
      </c>
      <c r="I76" s="120" t="s">
        <v>367</v>
      </c>
      <c r="J76" s="120" t="s">
        <v>368</v>
      </c>
      <c r="K76" s="120" t="s">
        <v>269</v>
      </c>
      <c r="L76" s="119"/>
      <c r="M76" s="120" t="s">
        <v>284</v>
      </c>
      <c r="N76" s="120"/>
      <c r="O76" s="119" t="s">
        <v>282</v>
      </c>
      <c r="P76" s="119"/>
      <c r="Q76" s="111" t="s">
        <v>1547</v>
      </c>
      <c r="R76" s="111" t="s">
        <v>1547</v>
      </c>
      <c r="S76" s="119"/>
      <c r="T76" s="119"/>
      <c r="U76" s="119"/>
      <c r="V76" s="134"/>
      <c r="W76" s="111" t="s">
        <v>1077</v>
      </c>
      <c r="X76" s="120" t="s">
        <v>1090</v>
      </c>
      <c r="Y76" s="213"/>
      <c r="Z76" s="213"/>
      <c r="AA76" s="213"/>
      <c r="AB76" s="212"/>
      <c r="AC76" s="212"/>
      <c r="AD76" s="212"/>
      <c r="AE76" s="212"/>
      <c r="AF76" s="212"/>
      <c r="AG76" s="212"/>
      <c r="AH76" s="212"/>
      <c r="AI76" s="212"/>
      <c r="AJ76" s="212"/>
      <c r="AK76" s="212"/>
      <c r="AL76" s="212"/>
      <c r="AM76" s="212"/>
      <c r="AN76" s="212"/>
      <c r="AO76" s="210" t="s">
        <v>599</v>
      </c>
    </row>
    <row r="77" spans="1:41" s="89" customFormat="1" ht="15" customHeight="1" x14ac:dyDescent="0.25">
      <c r="A77" s="119" t="s">
        <v>536</v>
      </c>
      <c r="B77" s="119" t="s">
        <v>549</v>
      </c>
      <c r="C77" s="123" t="s">
        <v>1475</v>
      </c>
      <c r="D77" s="90" t="s">
        <v>1504</v>
      </c>
      <c r="E77" s="109" t="s">
        <v>1513</v>
      </c>
      <c r="F77" s="119" t="s">
        <v>759</v>
      </c>
      <c r="G77" s="119" t="s">
        <v>758</v>
      </c>
      <c r="H77" s="120" t="s">
        <v>1491</v>
      </c>
      <c r="I77" s="123" t="s">
        <v>415</v>
      </c>
      <c r="J77" s="120" t="s">
        <v>416</v>
      </c>
      <c r="K77" s="99" t="s">
        <v>287</v>
      </c>
      <c r="L77" s="119"/>
      <c r="M77" s="120" t="s">
        <v>407</v>
      </c>
      <c r="N77" s="120" t="s">
        <v>417</v>
      </c>
      <c r="O77" s="119" t="s">
        <v>685</v>
      </c>
      <c r="P77" s="119" t="s">
        <v>685</v>
      </c>
      <c r="Q77" s="98" t="s">
        <v>121</v>
      </c>
      <c r="R77" s="134">
        <v>40927</v>
      </c>
      <c r="S77" s="119" t="s">
        <v>686</v>
      </c>
      <c r="T77" s="120" t="s">
        <v>687</v>
      </c>
      <c r="U77" s="119"/>
      <c r="V77" s="134">
        <v>41897</v>
      </c>
      <c r="W77" s="111" t="s">
        <v>1077</v>
      </c>
      <c r="X77" s="120" t="s">
        <v>1090</v>
      </c>
      <c r="Y77" s="213"/>
      <c r="Z77" s="213"/>
      <c r="AA77" s="213"/>
      <c r="AB77" s="212"/>
      <c r="AC77" s="212"/>
      <c r="AD77" s="212"/>
      <c r="AE77" s="212"/>
      <c r="AF77" s="212"/>
      <c r="AG77" s="212"/>
      <c r="AH77" s="212"/>
      <c r="AI77" s="212"/>
      <c r="AJ77" s="212"/>
      <c r="AK77" s="212"/>
      <c r="AL77" s="212"/>
      <c r="AM77" s="212"/>
      <c r="AN77" s="212"/>
      <c r="AO77" s="210" t="s">
        <v>599</v>
      </c>
    </row>
    <row r="78" spans="1:41" s="89" customFormat="1" ht="15" customHeight="1" x14ac:dyDescent="0.25">
      <c r="A78" s="119" t="s">
        <v>536</v>
      </c>
      <c r="B78" s="119" t="s">
        <v>558</v>
      </c>
      <c r="C78" s="123" t="s">
        <v>1476</v>
      </c>
      <c r="D78" s="90" t="s">
        <v>1504</v>
      </c>
      <c r="E78" s="109" t="s">
        <v>2164</v>
      </c>
      <c r="F78" s="119" t="s">
        <v>759</v>
      </c>
      <c r="G78" s="119" t="s">
        <v>758</v>
      </c>
      <c r="H78" s="120" t="s">
        <v>1491</v>
      </c>
      <c r="I78" s="119" t="s">
        <v>363</v>
      </c>
      <c r="J78" s="110" t="s">
        <v>365</v>
      </c>
      <c r="K78" s="99" t="s">
        <v>268</v>
      </c>
      <c r="L78" s="119"/>
      <c r="M78" s="110" t="s">
        <v>284</v>
      </c>
      <c r="N78" s="110" t="s">
        <v>2162</v>
      </c>
      <c r="O78" s="119" t="s">
        <v>364</v>
      </c>
      <c r="P78" s="119" t="s">
        <v>272</v>
      </c>
      <c r="Q78" s="98" t="s">
        <v>121</v>
      </c>
      <c r="R78" s="134">
        <v>36734</v>
      </c>
      <c r="S78" s="119" t="s">
        <v>2163</v>
      </c>
      <c r="T78" s="124" t="s">
        <v>273</v>
      </c>
      <c r="U78" s="119"/>
      <c r="V78" s="134">
        <v>41897</v>
      </c>
      <c r="W78" s="111" t="s">
        <v>1077</v>
      </c>
      <c r="X78" s="120" t="s">
        <v>1090</v>
      </c>
      <c r="Y78" s="213"/>
      <c r="Z78" s="213"/>
      <c r="AA78" s="213"/>
      <c r="AB78" s="212"/>
      <c r="AC78" s="212"/>
      <c r="AD78" s="212"/>
      <c r="AE78" s="212"/>
      <c r="AF78" s="212"/>
      <c r="AG78" s="212"/>
      <c r="AH78" s="212"/>
      <c r="AI78" s="212"/>
      <c r="AJ78" s="212"/>
      <c r="AK78" s="212"/>
      <c r="AL78" s="212"/>
      <c r="AM78" s="212"/>
      <c r="AN78" s="212"/>
      <c r="AO78" s="210" t="s">
        <v>599</v>
      </c>
    </row>
    <row r="79" spans="1:41" s="89" customFormat="1" ht="15" customHeight="1" x14ac:dyDescent="0.25">
      <c r="A79" s="119" t="s">
        <v>536</v>
      </c>
      <c r="B79" s="119" t="s">
        <v>558</v>
      </c>
      <c r="C79" s="123" t="s">
        <v>1477</v>
      </c>
      <c r="D79" s="90" t="s">
        <v>1504</v>
      </c>
      <c r="E79" s="109" t="s">
        <v>2164</v>
      </c>
      <c r="F79" s="119" t="s">
        <v>759</v>
      </c>
      <c r="G79" s="119" t="s">
        <v>758</v>
      </c>
      <c r="H79" s="120" t="s">
        <v>1491</v>
      </c>
      <c r="I79" s="119" t="s">
        <v>366</v>
      </c>
      <c r="J79" s="110" t="s">
        <v>365</v>
      </c>
      <c r="K79" s="99" t="s">
        <v>268</v>
      </c>
      <c r="L79" s="119"/>
      <c r="M79" s="110" t="s">
        <v>284</v>
      </c>
      <c r="N79" s="110" t="s">
        <v>2165</v>
      </c>
      <c r="O79" s="119" t="s">
        <v>364</v>
      </c>
      <c r="P79" s="119" t="s">
        <v>272</v>
      </c>
      <c r="Q79" s="98" t="s">
        <v>121</v>
      </c>
      <c r="R79" s="134">
        <v>36651</v>
      </c>
      <c r="S79" s="119" t="s">
        <v>2163</v>
      </c>
      <c r="T79" s="110" t="s">
        <v>273</v>
      </c>
      <c r="U79" s="119"/>
      <c r="V79" s="134">
        <v>41897</v>
      </c>
      <c r="W79" s="111" t="s">
        <v>1077</v>
      </c>
      <c r="X79" s="120" t="s">
        <v>1090</v>
      </c>
      <c r="Y79" s="213"/>
      <c r="Z79" s="213"/>
      <c r="AA79" s="213"/>
      <c r="AB79" s="212"/>
      <c r="AC79" s="212"/>
      <c r="AD79" s="212"/>
      <c r="AE79" s="212"/>
      <c r="AF79" s="212"/>
      <c r="AG79" s="212"/>
      <c r="AH79" s="212"/>
      <c r="AI79" s="212"/>
      <c r="AJ79" s="212"/>
      <c r="AK79" s="212"/>
      <c r="AL79" s="212"/>
      <c r="AM79" s="212"/>
      <c r="AN79" s="212"/>
      <c r="AO79" s="210" t="s">
        <v>599</v>
      </c>
    </row>
    <row r="80" spans="1:41" s="89" customFormat="1" ht="15" customHeight="1" x14ac:dyDescent="0.25">
      <c r="A80" s="119" t="s">
        <v>540</v>
      </c>
      <c r="B80" s="119" t="s">
        <v>539</v>
      </c>
      <c r="C80" s="123" t="s">
        <v>1478</v>
      </c>
      <c r="D80" s="90" t="s">
        <v>1504</v>
      </c>
      <c r="E80" s="109" t="s">
        <v>2164</v>
      </c>
      <c r="F80" s="119" t="s">
        <v>759</v>
      </c>
      <c r="G80" s="119" t="s">
        <v>760</v>
      </c>
      <c r="H80" s="120" t="s">
        <v>1492</v>
      </c>
      <c r="I80" s="120" t="s">
        <v>285</v>
      </c>
      <c r="J80" s="120" t="s">
        <v>286</v>
      </c>
      <c r="K80" s="99" t="s">
        <v>287</v>
      </c>
      <c r="L80" s="119"/>
      <c r="M80" s="120" t="s">
        <v>284</v>
      </c>
      <c r="N80" s="120" t="s">
        <v>2166</v>
      </c>
      <c r="O80" s="119" t="s">
        <v>364</v>
      </c>
      <c r="P80" s="119" t="s">
        <v>272</v>
      </c>
      <c r="Q80" s="98" t="s">
        <v>121</v>
      </c>
      <c r="R80" s="134">
        <v>38034</v>
      </c>
      <c r="S80" s="119" t="s">
        <v>2163</v>
      </c>
      <c r="T80" s="120" t="s">
        <v>273</v>
      </c>
      <c r="U80" s="119"/>
      <c r="V80" s="134">
        <v>41897</v>
      </c>
      <c r="W80" s="111" t="s">
        <v>1077</v>
      </c>
      <c r="X80" s="120" t="s">
        <v>1090</v>
      </c>
      <c r="Y80" s="211"/>
      <c r="Z80" s="211"/>
      <c r="AA80" s="211"/>
      <c r="AB80" s="212"/>
      <c r="AC80" s="212"/>
      <c r="AD80" s="212"/>
      <c r="AE80" s="212"/>
      <c r="AF80" s="212"/>
      <c r="AG80" s="212"/>
      <c r="AH80" s="212"/>
      <c r="AI80" s="212"/>
      <c r="AJ80" s="212"/>
      <c r="AK80" s="212"/>
      <c r="AL80" s="212"/>
      <c r="AM80" s="212"/>
      <c r="AN80" s="212"/>
      <c r="AO80" s="210" t="s">
        <v>599</v>
      </c>
    </row>
    <row r="81" spans="1:41" s="89" customFormat="1" ht="15" customHeight="1" x14ac:dyDescent="0.25">
      <c r="A81" s="119" t="s">
        <v>544</v>
      </c>
      <c r="B81" s="119" t="s">
        <v>564</v>
      </c>
      <c r="C81" s="123" t="s">
        <v>1411</v>
      </c>
      <c r="D81" s="90" t="s">
        <v>1504</v>
      </c>
      <c r="E81" s="109" t="s">
        <v>1569</v>
      </c>
      <c r="F81" s="119" t="s">
        <v>718</v>
      </c>
      <c r="G81" s="119" t="s">
        <v>720</v>
      </c>
      <c r="H81" s="120" t="s">
        <v>1482</v>
      </c>
      <c r="I81" s="120" t="s">
        <v>506</v>
      </c>
      <c r="J81" s="120" t="s">
        <v>509</v>
      </c>
      <c r="K81" s="99" t="s">
        <v>268</v>
      </c>
      <c r="L81" s="119"/>
      <c r="M81" s="120" t="s">
        <v>510</v>
      </c>
      <c r="N81" s="120">
        <v>2004</v>
      </c>
      <c r="O81" s="119" t="s">
        <v>507</v>
      </c>
      <c r="P81" s="119"/>
      <c r="Q81" s="111" t="s">
        <v>1547</v>
      </c>
      <c r="R81" s="134" t="s">
        <v>1547</v>
      </c>
      <c r="S81" s="119"/>
      <c r="T81" s="120" t="s">
        <v>508</v>
      </c>
      <c r="U81" s="119"/>
      <c r="V81" s="134"/>
      <c r="W81" s="111" t="s">
        <v>1077</v>
      </c>
      <c r="X81" s="120" t="s">
        <v>1090</v>
      </c>
      <c r="Y81" s="211"/>
      <c r="Z81" s="211"/>
      <c r="AA81" s="211"/>
      <c r="AB81" s="212"/>
      <c r="AC81" s="212"/>
      <c r="AD81" s="212"/>
      <c r="AE81" s="212"/>
      <c r="AF81" s="212"/>
      <c r="AG81" s="212"/>
      <c r="AH81" s="212"/>
      <c r="AI81" s="212"/>
      <c r="AJ81" s="212"/>
      <c r="AK81" s="212"/>
      <c r="AL81" s="212"/>
      <c r="AM81" s="212"/>
      <c r="AN81" s="212"/>
      <c r="AO81" s="210" t="s">
        <v>599</v>
      </c>
    </row>
    <row r="82" spans="1:41" s="89" customFormat="1" ht="15" customHeight="1" x14ac:dyDescent="0.25">
      <c r="A82" s="119" t="s">
        <v>544</v>
      </c>
      <c r="B82" s="119" t="s">
        <v>564</v>
      </c>
      <c r="C82" s="123" t="s">
        <v>1412</v>
      </c>
      <c r="D82" s="90" t="s">
        <v>1504</v>
      </c>
      <c r="E82" s="109" t="s">
        <v>1569</v>
      </c>
      <c r="F82" s="119" t="s">
        <v>718</v>
      </c>
      <c r="G82" s="119" t="s">
        <v>720</v>
      </c>
      <c r="H82" s="120" t="s">
        <v>1482</v>
      </c>
      <c r="I82" s="120" t="s">
        <v>514</v>
      </c>
      <c r="J82" s="120" t="s">
        <v>515</v>
      </c>
      <c r="K82" s="91" t="s">
        <v>267</v>
      </c>
      <c r="L82" s="119"/>
      <c r="M82" s="120" t="s">
        <v>510</v>
      </c>
      <c r="N82" s="120">
        <v>2004</v>
      </c>
      <c r="O82" s="119" t="s">
        <v>507</v>
      </c>
      <c r="P82" s="119"/>
      <c r="Q82" s="111" t="s">
        <v>1547</v>
      </c>
      <c r="R82" s="134" t="s">
        <v>1547</v>
      </c>
      <c r="S82" s="119"/>
      <c r="T82" s="120" t="s">
        <v>508</v>
      </c>
      <c r="U82" s="119"/>
      <c r="V82" s="134"/>
      <c r="W82" s="111" t="s">
        <v>1077</v>
      </c>
      <c r="X82" s="120" t="s">
        <v>1090</v>
      </c>
      <c r="Y82" s="211"/>
      <c r="Z82" s="211"/>
      <c r="AA82" s="211"/>
      <c r="AB82" s="212"/>
      <c r="AC82" s="212"/>
      <c r="AD82" s="212"/>
      <c r="AE82" s="212"/>
      <c r="AF82" s="212"/>
      <c r="AG82" s="212"/>
      <c r="AH82" s="212"/>
      <c r="AI82" s="212"/>
      <c r="AJ82" s="212"/>
      <c r="AK82" s="212"/>
      <c r="AL82" s="212"/>
      <c r="AM82" s="212"/>
      <c r="AN82" s="212"/>
      <c r="AO82" s="210" t="s">
        <v>599</v>
      </c>
    </row>
    <row r="83" spans="1:41" s="89" customFormat="1" ht="15" customHeight="1" x14ac:dyDescent="0.25">
      <c r="A83" s="119" t="s">
        <v>548</v>
      </c>
      <c r="B83" s="119" t="s">
        <v>547</v>
      </c>
      <c r="C83" s="123" t="s">
        <v>1388</v>
      </c>
      <c r="D83" s="90" t="s">
        <v>1519</v>
      </c>
      <c r="E83" s="109" t="s">
        <v>2160</v>
      </c>
      <c r="F83" s="119" t="s">
        <v>722</v>
      </c>
      <c r="G83" s="119" t="s">
        <v>722</v>
      </c>
      <c r="H83" s="120" t="s">
        <v>1498</v>
      </c>
      <c r="I83" s="122" t="s">
        <v>307</v>
      </c>
      <c r="J83" s="119" t="s">
        <v>309</v>
      </c>
      <c r="K83" s="99" t="s">
        <v>268</v>
      </c>
      <c r="L83" s="119"/>
      <c r="M83" s="123" t="s">
        <v>310</v>
      </c>
      <c r="N83" s="123"/>
      <c r="O83" s="119" t="s">
        <v>308</v>
      </c>
      <c r="P83" s="119" t="s">
        <v>278</v>
      </c>
      <c r="Q83" s="98" t="s">
        <v>121</v>
      </c>
      <c r="R83" s="111" t="s">
        <v>1547</v>
      </c>
      <c r="S83" s="119"/>
      <c r="T83" s="119"/>
      <c r="U83" s="119"/>
      <c r="V83" s="134"/>
      <c r="W83" s="111" t="s">
        <v>1077</v>
      </c>
      <c r="X83" s="120" t="s">
        <v>1090</v>
      </c>
      <c r="Y83" s="213"/>
      <c r="Z83" s="213"/>
      <c r="AA83" s="213"/>
      <c r="AB83" s="212"/>
      <c r="AC83" s="212"/>
      <c r="AD83" s="212"/>
      <c r="AE83" s="212"/>
      <c r="AF83" s="212"/>
      <c r="AG83" s="212"/>
      <c r="AH83" s="212"/>
      <c r="AI83" s="212"/>
      <c r="AJ83" s="212"/>
      <c r="AK83" s="212"/>
      <c r="AL83" s="212"/>
      <c r="AM83" s="212"/>
      <c r="AN83" s="212"/>
      <c r="AO83" s="210" t="s">
        <v>599</v>
      </c>
    </row>
    <row r="84" spans="1:41" s="89" customFormat="1" ht="15" customHeight="1" x14ac:dyDescent="0.25">
      <c r="A84" s="119" t="s">
        <v>548</v>
      </c>
      <c r="B84" s="119" t="s">
        <v>547</v>
      </c>
      <c r="C84" s="123" t="s">
        <v>1389</v>
      </c>
      <c r="D84" s="90" t="s">
        <v>1519</v>
      </c>
      <c r="E84" s="109" t="s">
        <v>2160</v>
      </c>
      <c r="F84" s="119" t="s">
        <v>722</v>
      </c>
      <c r="G84" s="119" t="s">
        <v>722</v>
      </c>
      <c r="H84" s="120" t="s">
        <v>1498</v>
      </c>
      <c r="I84" s="122" t="s">
        <v>311</v>
      </c>
      <c r="J84" s="119" t="s">
        <v>312</v>
      </c>
      <c r="K84" s="99" t="s">
        <v>268</v>
      </c>
      <c r="L84" s="119"/>
      <c r="M84" s="123" t="s">
        <v>310</v>
      </c>
      <c r="N84" s="123"/>
      <c r="O84" s="119" t="s">
        <v>308</v>
      </c>
      <c r="P84" s="119" t="s">
        <v>278</v>
      </c>
      <c r="Q84" s="111" t="s">
        <v>1547</v>
      </c>
      <c r="R84" s="134" t="s">
        <v>1547</v>
      </c>
      <c r="S84" s="119"/>
      <c r="T84" s="119"/>
      <c r="U84" s="119"/>
      <c r="V84" s="134">
        <v>41897</v>
      </c>
      <c r="W84" s="111" t="s">
        <v>1077</v>
      </c>
      <c r="X84" s="120" t="s">
        <v>1090</v>
      </c>
      <c r="Y84" s="211"/>
      <c r="Z84" s="211"/>
      <c r="AA84" s="211"/>
      <c r="AB84" s="212"/>
      <c r="AC84" s="212"/>
      <c r="AD84" s="212"/>
      <c r="AE84" s="212"/>
      <c r="AF84" s="212"/>
      <c r="AG84" s="212"/>
      <c r="AH84" s="212"/>
      <c r="AI84" s="212"/>
      <c r="AJ84" s="212"/>
      <c r="AK84" s="212"/>
      <c r="AL84" s="212"/>
      <c r="AM84" s="212"/>
      <c r="AN84" s="212"/>
      <c r="AO84" s="210" t="s">
        <v>599</v>
      </c>
    </row>
    <row r="85" spans="1:41" s="89" customFormat="1" ht="15" customHeight="1" x14ac:dyDescent="0.25">
      <c r="A85" s="119" t="s">
        <v>536</v>
      </c>
      <c r="B85" s="119" t="s">
        <v>574</v>
      </c>
      <c r="C85" s="123" t="s">
        <v>1450</v>
      </c>
      <c r="D85" s="90" t="s">
        <v>1519</v>
      </c>
      <c r="E85" s="109" t="s">
        <v>2265</v>
      </c>
      <c r="F85" s="119" t="s">
        <v>214</v>
      </c>
      <c r="G85" s="119" t="s">
        <v>219</v>
      </c>
      <c r="H85" s="120" t="s">
        <v>1485</v>
      </c>
      <c r="I85" s="120" t="s">
        <v>531</v>
      </c>
      <c r="J85" s="120" t="s">
        <v>532</v>
      </c>
      <c r="K85" s="99" t="s">
        <v>268</v>
      </c>
      <c r="L85" s="119"/>
      <c r="M85" s="120" t="s">
        <v>450</v>
      </c>
      <c r="N85" s="120"/>
      <c r="O85" s="119" t="s">
        <v>526</v>
      </c>
      <c r="P85" s="119"/>
      <c r="Q85" s="111" t="s">
        <v>1547</v>
      </c>
      <c r="R85" s="134" t="s">
        <v>1547</v>
      </c>
      <c r="S85" s="109"/>
      <c r="T85" s="119"/>
      <c r="U85" s="119"/>
      <c r="V85" s="134"/>
      <c r="W85" s="111" t="s">
        <v>1077</v>
      </c>
      <c r="X85" s="120" t="s">
        <v>1090</v>
      </c>
      <c r="Y85" s="211"/>
      <c r="Z85" s="211"/>
      <c r="AA85" s="211"/>
      <c r="AB85" s="212"/>
      <c r="AC85" s="212"/>
      <c r="AD85" s="212"/>
      <c r="AE85" s="212"/>
      <c r="AF85" s="212"/>
      <c r="AG85" s="212"/>
      <c r="AH85" s="212"/>
      <c r="AI85" s="212"/>
      <c r="AJ85" s="212"/>
      <c r="AK85" s="212"/>
      <c r="AL85" s="212"/>
      <c r="AM85" s="212"/>
      <c r="AN85" s="212"/>
      <c r="AO85" s="210" t="s">
        <v>599</v>
      </c>
    </row>
    <row r="86" spans="1:41" s="89" customFormat="1" ht="15" customHeight="1" x14ac:dyDescent="0.25">
      <c r="A86" s="119" t="s">
        <v>538</v>
      </c>
      <c r="B86" s="119" t="s">
        <v>570</v>
      </c>
      <c r="C86" s="123" t="s">
        <v>1405</v>
      </c>
      <c r="D86" s="90" t="s">
        <v>1519</v>
      </c>
      <c r="E86" s="109" t="s">
        <v>2126</v>
      </c>
      <c r="F86" s="119" t="s">
        <v>718</v>
      </c>
      <c r="G86" s="119" t="s">
        <v>720</v>
      </c>
      <c r="H86" s="120" t="s">
        <v>1482</v>
      </c>
      <c r="I86" s="120" t="s">
        <v>457</v>
      </c>
      <c r="J86" s="120" t="s">
        <v>458</v>
      </c>
      <c r="K86" s="99" t="s">
        <v>268</v>
      </c>
      <c r="L86" s="119"/>
      <c r="M86" s="120" t="s">
        <v>450</v>
      </c>
      <c r="N86" s="120"/>
      <c r="O86" s="119" t="s">
        <v>335</v>
      </c>
      <c r="P86" s="119"/>
      <c r="Q86" s="111" t="s">
        <v>1547</v>
      </c>
      <c r="R86" s="134" t="s">
        <v>1547</v>
      </c>
      <c r="S86" s="119"/>
      <c r="T86" s="119"/>
      <c r="U86" s="119"/>
      <c r="V86" s="134"/>
      <c r="W86" s="111" t="s">
        <v>1077</v>
      </c>
      <c r="X86" s="120" t="s">
        <v>1090</v>
      </c>
      <c r="Y86" s="213"/>
      <c r="Z86" s="213"/>
      <c r="AA86" s="213"/>
      <c r="AB86" s="212"/>
      <c r="AC86" s="212"/>
      <c r="AD86" s="212"/>
      <c r="AE86" s="212"/>
      <c r="AF86" s="212"/>
      <c r="AG86" s="212"/>
      <c r="AH86" s="212"/>
      <c r="AI86" s="212"/>
      <c r="AJ86" s="212"/>
      <c r="AK86" s="212"/>
      <c r="AL86" s="212"/>
      <c r="AM86" s="212"/>
      <c r="AN86" s="212"/>
      <c r="AO86" s="210" t="s">
        <v>599</v>
      </c>
    </row>
    <row r="87" spans="1:41" s="89" customFormat="1" ht="15" customHeight="1" x14ac:dyDescent="0.25">
      <c r="A87" s="119" t="s">
        <v>538</v>
      </c>
      <c r="B87" s="119" t="s">
        <v>537</v>
      </c>
      <c r="C87" s="123" t="s">
        <v>1406</v>
      </c>
      <c r="D87" s="90" t="s">
        <v>1519</v>
      </c>
      <c r="E87" s="109" t="s">
        <v>2127</v>
      </c>
      <c r="F87" s="119" t="s">
        <v>718</v>
      </c>
      <c r="G87" s="119" t="s">
        <v>720</v>
      </c>
      <c r="H87" s="120" t="s">
        <v>1482</v>
      </c>
      <c r="I87" s="122" t="s">
        <v>459</v>
      </c>
      <c r="J87" s="122" t="s">
        <v>461</v>
      </c>
      <c r="K87" s="99" t="s">
        <v>268</v>
      </c>
      <c r="L87" s="119"/>
      <c r="M87" s="123" t="s">
        <v>462</v>
      </c>
      <c r="N87" s="123"/>
      <c r="O87" s="119" t="s">
        <v>460</v>
      </c>
      <c r="P87" s="119" t="s">
        <v>278</v>
      </c>
      <c r="Q87" s="111" t="s">
        <v>1547</v>
      </c>
      <c r="R87" s="134" t="s">
        <v>1547</v>
      </c>
      <c r="S87" s="119"/>
      <c r="T87" s="119"/>
      <c r="U87" s="119"/>
      <c r="V87" s="134"/>
      <c r="W87" s="111" t="s">
        <v>1077</v>
      </c>
      <c r="X87" s="120" t="s">
        <v>1090</v>
      </c>
      <c r="Y87" s="211"/>
      <c r="Z87" s="211"/>
      <c r="AA87" s="211"/>
      <c r="AB87" s="212"/>
      <c r="AC87" s="212"/>
      <c r="AD87" s="212"/>
      <c r="AE87" s="212"/>
      <c r="AF87" s="212"/>
      <c r="AG87" s="212"/>
      <c r="AH87" s="212"/>
      <c r="AI87" s="212"/>
      <c r="AJ87" s="212"/>
      <c r="AK87" s="212"/>
      <c r="AL87" s="212"/>
      <c r="AM87" s="212"/>
      <c r="AN87" s="212"/>
      <c r="AO87" s="210" t="s">
        <v>599</v>
      </c>
    </row>
    <row r="88" spans="1:41" s="89" customFormat="1" ht="15" customHeight="1" x14ac:dyDescent="0.25">
      <c r="A88" s="119" t="s">
        <v>536</v>
      </c>
      <c r="B88" s="119" t="s">
        <v>535</v>
      </c>
      <c r="C88" s="123" t="s">
        <v>1425</v>
      </c>
      <c r="D88" s="90" t="s">
        <v>1519</v>
      </c>
      <c r="E88" s="109" t="s">
        <v>2134</v>
      </c>
      <c r="F88" s="119" t="s">
        <v>214</v>
      </c>
      <c r="G88" s="119" t="s">
        <v>219</v>
      </c>
      <c r="H88" s="120" t="s">
        <v>1485</v>
      </c>
      <c r="I88" s="110" t="s">
        <v>341</v>
      </c>
      <c r="J88" s="110"/>
      <c r="K88" s="99" t="s">
        <v>268</v>
      </c>
      <c r="L88" s="119"/>
      <c r="M88" s="110" t="s">
        <v>344</v>
      </c>
      <c r="N88" s="110"/>
      <c r="O88" s="119" t="s">
        <v>342</v>
      </c>
      <c r="P88" s="119"/>
      <c r="Q88" s="111" t="s">
        <v>1547</v>
      </c>
      <c r="R88" s="134" t="s">
        <v>1547</v>
      </c>
      <c r="S88" s="119"/>
      <c r="T88" s="124" t="s">
        <v>343</v>
      </c>
      <c r="U88" s="119"/>
      <c r="V88" s="134"/>
      <c r="W88" s="111" t="s">
        <v>1077</v>
      </c>
      <c r="X88" s="120" t="s">
        <v>1090</v>
      </c>
      <c r="Y88" s="213"/>
      <c r="Z88" s="213"/>
      <c r="AA88" s="213"/>
      <c r="AB88" s="212"/>
      <c r="AC88" s="212"/>
      <c r="AD88" s="212"/>
      <c r="AE88" s="212"/>
      <c r="AF88" s="212"/>
      <c r="AG88" s="212"/>
      <c r="AH88" s="212"/>
      <c r="AI88" s="212"/>
      <c r="AJ88" s="212"/>
      <c r="AK88" s="212"/>
      <c r="AL88" s="212"/>
      <c r="AM88" s="212"/>
      <c r="AN88" s="212"/>
      <c r="AO88" s="210" t="s">
        <v>599</v>
      </c>
    </row>
    <row r="89" spans="1:41" s="89" customFormat="1" ht="15" customHeight="1" x14ac:dyDescent="0.25">
      <c r="A89" s="119" t="s">
        <v>536</v>
      </c>
      <c r="B89" s="119" t="s">
        <v>542</v>
      </c>
      <c r="C89" s="123" t="s">
        <v>1427</v>
      </c>
      <c r="D89" s="90" t="s">
        <v>1519</v>
      </c>
      <c r="E89" s="109" t="s">
        <v>2134</v>
      </c>
      <c r="F89" s="119" t="s">
        <v>214</v>
      </c>
      <c r="G89" s="119" t="s">
        <v>215</v>
      </c>
      <c r="H89" s="120" t="s">
        <v>1483</v>
      </c>
      <c r="I89" s="120" t="s">
        <v>386</v>
      </c>
      <c r="J89" s="120" t="s">
        <v>387</v>
      </c>
      <c r="K89" s="99" t="s">
        <v>268</v>
      </c>
      <c r="L89" s="119"/>
      <c r="M89" s="120" t="s">
        <v>284</v>
      </c>
      <c r="N89" s="120"/>
      <c r="O89" s="119" t="s">
        <v>335</v>
      </c>
      <c r="P89" s="119" t="s">
        <v>335</v>
      </c>
      <c r="Q89" s="111" t="s">
        <v>1547</v>
      </c>
      <c r="R89" s="134" t="s">
        <v>1547</v>
      </c>
      <c r="S89" s="119"/>
      <c r="T89" s="119"/>
      <c r="U89" s="119"/>
      <c r="V89" s="134"/>
      <c r="W89" s="111" t="s">
        <v>1077</v>
      </c>
      <c r="X89" s="120" t="s">
        <v>1090</v>
      </c>
      <c r="Y89" s="213"/>
      <c r="Z89" s="213"/>
      <c r="AA89" s="213"/>
      <c r="AB89" s="212"/>
      <c r="AC89" s="212"/>
      <c r="AD89" s="212"/>
      <c r="AE89" s="212"/>
      <c r="AF89" s="212"/>
      <c r="AG89" s="212"/>
      <c r="AH89" s="212"/>
      <c r="AI89" s="212"/>
      <c r="AJ89" s="212"/>
      <c r="AK89" s="212"/>
      <c r="AL89" s="212"/>
      <c r="AM89" s="212"/>
      <c r="AN89" s="212"/>
      <c r="AO89" s="210" t="s">
        <v>599</v>
      </c>
    </row>
    <row r="90" spans="1:41" s="89" customFormat="1" ht="15" customHeight="1" x14ac:dyDescent="0.25">
      <c r="A90" s="119" t="s">
        <v>2145</v>
      </c>
      <c r="B90" s="119" t="s">
        <v>217</v>
      </c>
      <c r="C90" s="123" t="s">
        <v>1431</v>
      </c>
      <c r="D90" s="90" t="s">
        <v>1519</v>
      </c>
      <c r="E90" s="109" t="s">
        <v>2146</v>
      </c>
      <c r="F90" s="119" t="s">
        <v>214</v>
      </c>
      <c r="G90" s="119" t="s">
        <v>217</v>
      </c>
      <c r="H90" s="120" t="s">
        <v>1484</v>
      </c>
      <c r="I90" s="120" t="s">
        <v>490</v>
      </c>
      <c r="J90" s="120" t="s">
        <v>491</v>
      </c>
      <c r="K90" s="99" t="s">
        <v>287</v>
      </c>
      <c r="L90" s="119" t="s">
        <v>2135</v>
      </c>
      <c r="M90" s="120" t="s">
        <v>407</v>
      </c>
      <c r="N90" s="120"/>
      <c r="O90" s="119" t="s">
        <v>335</v>
      </c>
      <c r="P90" s="119" t="s">
        <v>335</v>
      </c>
      <c r="Q90" s="133" t="s">
        <v>1504</v>
      </c>
      <c r="R90" s="134" t="s">
        <v>2135</v>
      </c>
      <c r="S90" s="119"/>
      <c r="T90" s="119"/>
      <c r="U90" s="119"/>
      <c r="V90" s="134"/>
      <c r="W90" s="111" t="s">
        <v>1077</v>
      </c>
      <c r="X90" s="120" t="s">
        <v>1090</v>
      </c>
      <c r="Y90" s="213"/>
      <c r="Z90" s="213"/>
      <c r="AA90" s="213"/>
      <c r="AB90" s="212"/>
      <c r="AC90" s="212"/>
      <c r="AD90" s="212"/>
      <c r="AE90" s="212"/>
      <c r="AF90" s="212"/>
      <c r="AG90" s="212"/>
      <c r="AH90" s="212"/>
      <c r="AI90" s="212"/>
      <c r="AJ90" s="212"/>
      <c r="AK90" s="212"/>
      <c r="AL90" s="212"/>
      <c r="AM90" s="212"/>
      <c r="AN90" s="212"/>
      <c r="AO90" s="210" t="s">
        <v>599</v>
      </c>
    </row>
    <row r="91" spans="1:41" s="89" customFormat="1" ht="15" customHeight="1" x14ac:dyDescent="0.25">
      <c r="A91" s="119" t="s">
        <v>536</v>
      </c>
      <c r="B91" s="119" t="s">
        <v>554</v>
      </c>
      <c r="C91" s="123" t="s">
        <v>1432</v>
      </c>
      <c r="D91" s="90" t="s">
        <v>1519</v>
      </c>
      <c r="E91" s="109" t="s">
        <v>1505</v>
      </c>
      <c r="F91" s="119" t="s">
        <v>214</v>
      </c>
      <c r="G91" s="119" t="s">
        <v>217</v>
      </c>
      <c r="H91" s="120" t="s">
        <v>1484</v>
      </c>
      <c r="I91" s="120" t="s">
        <v>492</v>
      </c>
      <c r="J91" s="120" t="s">
        <v>493</v>
      </c>
      <c r="K91" s="91" t="s">
        <v>267</v>
      </c>
      <c r="L91" s="119"/>
      <c r="M91" s="120" t="s">
        <v>397</v>
      </c>
      <c r="N91" s="120" t="s">
        <v>494</v>
      </c>
      <c r="O91" s="119" t="s">
        <v>685</v>
      </c>
      <c r="P91" s="119" t="s">
        <v>685</v>
      </c>
      <c r="Q91" s="98" t="s">
        <v>121</v>
      </c>
      <c r="R91" s="134">
        <v>40921</v>
      </c>
      <c r="S91" s="119" t="s">
        <v>686</v>
      </c>
      <c r="T91" s="120" t="s">
        <v>687</v>
      </c>
      <c r="U91" s="119"/>
      <c r="V91" s="134">
        <v>41897</v>
      </c>
      <c r="W91" s="111" t="s">
        <v>1077</v>
      </c>
      <c r="X91" s="120" t="s">
        <v>1090</v>
      </c>
      <c r="Y91" s="213"/>
      <c r="Z91" s="213"/>
      <c r="AA91" s="213"/>
      <c r="AB91" s="212"/>
      <c r="AC91" s="212"/>
      <c r="AD91" s="212"/>
      <c r="AE91" s="212"/>
      <c r="AF91" s="212"/>
      <c r="AG91" s="212"/>
      <c r="AH91" s="212"/>
      <c r="AI91" s="212"/>
      <c r="AJ91" s="212"/>
      <c r="AK91" s="212"/>
      <c r="AL91" s="212"/>
      <c r="AM91" s="212"/>
      <c r="AN91" s="212"/>
      <c r="AO91" s="210" t="s">
        <v>599</v>
      </c>
    </row>
    <row r="92" spans="1:41" s="89" customFormat="1" ht="15" customHeight="1" x14ac:dyDescent="0.25">
      <c r="A92" s="119" t="s">
        <v>536</v>
      </c>
      <c r="B92" s="119" t="s">
        <v>574</v>
      </c>
      <c r="C92" s="123" t="s">
        <v>1441</v>
      </c>
      <c r="D92" s="90" t="s">
        <v>1519</v>
      </c>
      <c r="E92" s="109" t="s">
        <v>2152</v>
      </c>
      <c r="F92" s="119" t="s">
        <v>214</v>
      </c>
      <c r="G92" s="119" t="s">
        <v>219</v>
      </c>
      <c r="H92" s="120" t="s">
        <v>1485</v>
      </c>
      <c r="I92" s="120" t="s">
        <v>447</v>
      </c>
      <c r="J92" s="120" t="s">
        <v>448</v>
      </c>
      <c r="K92" s="99" t="s">
        <v>268</v>
      </c>
      <c r="L92" s="119"/>
      <c r="M92" s="120" t="s">
        <v>397</v>
      </c>
      <c r="N92" s="120"/>
      <c r="O92" s="119" t="s">
        <v>282</v>
      </c>
      <c r="P92" s="119"/>
      <c r="Q92" s="111" t="s">
        <v>1547</v>
      </c>
      <c r="R92" s="134" t="s">
        <v>1547</v>
      </c>
      <c r="S92" s="119"/>
      <c r="T92" s="119"/>
      <c r="U92" s="119"/>
      <c r="V92" s="134"/>
      <c r="W92" s="111" t="s">
        <v>1077</v>
      </c>
      <c r="X92" s="120" t="s">
        <v>1090</v>
      </c>
      <c r="Y92" s="213"/>
      <c r="Z92" s="213"/>
      <c r="AA92" s="213"/>
      <c r="AB92" s="212"/>
      <c r="AC92" s="212"/>
      <c r="AD92" s="212"/>
      <c r="AE92" s="212"/>
      <c r="AF92" s="212"/>
      <c r="AG92" s="212"/>
      <c r="AH92" s="212"/>
      <c r="AI92" s="212"/>
      <c r="AJ92" s="212"/>
      <c r="AK92" s="212"/>
      <c r="AL92" s="212"/>
      <c r="AM92" s="212"/>
      <c r="AN92" s="212"/>
      <c r="AO92" s="210" t="s">
        <v>599</v>
      </c>
    </row>
    <row r="93" spans="1:41" s="89" customFormat="1" ht="15" customHeight="1" x14ac:dyDescent="0.25">
      <c r="A93" s="119" t="s">
        <v>536</v>
      </c>
      <c r="B93" s="119" t="s">
        <v>574</v>
      </c>
      <c r="C93" s="123" t="s">
        <v>1442</v>
      </c>
      <c r="D93" s="90" t="s">
        <v>1519</v>
      </c>
      <c r="E93" s="109" t="s">
        <v>2152</v>
      </c>
      <c r="F93" s="119" t="s">
        <v>214</v>
      </c>
      <c r="G93" s="119" t="s">
        <v>219</v>
      </c>
      <c r="H93" s="120" t="s">
        <v>1485</v>
      </c>
      <c r="I93" s="120" t="s">
        <v>447</v>
      </c>
      <c r="J93" s="120" t="s">
        <v>523</v>
      </c>
      <c r="K93" s="99" t="s">
        <v>268</v>
      </c>
      <c r="L93" s="119"/>
      <c r="M93" s="120" t="s">
        <v>404</v>
      </c>
      <c r="N93" s="120"/>
      <c r="O93" s="119" t="s">
        <v>282</v>
      </c>
      <c r="P93" s="119"/>
      <c r="Q93" s="111" t="s">
        <v>1547</v>
      </c>
      <c r="R93" s="134" t="s">
        <v>1547</v>
      </c>
      <c r="S93" s="119"/>
      <c r="T93" s="119"/>
      <c r="U93" s="119"/>
      <c r="V93" s="134"/>
      <c r="W93" s="111" t="s">
        <v>1077</v>
      </c>
      <c r="X93" s="120" t="s">
        <v>1090</v>
      </c>
      <c r="Y93" s="213"/>
      <c r="Z93" s="213"/>
      <c r="AA93" s="213"/>
      <c r="AB93" s="212"/>
      <c r="AC93" s="212"/>
      <c r="AD93" s="212"/>
      <c r="AE93" s="212"/>
      <c r="AF93" s="212"/>
      <c r="AG93" s="212"/>
      <c r="AH93" s="212"/>
      <c r="AI93" s="212"/>
      <c r="AJ93" s="212"/>
      <c r="AK93" s="212"/>
      <c r="AL93" s="212"/>
      <c r="AM93" s="212"/>
      <c r="AN93" s="212"/>
      <c r="AO93" s="210" t="s">
        <v>599</v>
      </c>
    </row>
    <row r="94" spans="1:41" s="89" customFormat="1" ht="15" customHeight="1" x14ac:dyDescent="0.25">
      <c r="A94" s="119" t="s">
        <v>536</v>
      </c>
      <c r="B94" s="119" t="s">
        <v>574</v>
      </c>
      <c r="C94" s="123" t="s">
        <v>1443</v>
      </c>
      <c r="D94" s="90" t="s">
        <v>1519</v>
      </c>
      <c r="E94" s="109" t="s">
        <v>1546</v>
      </c>
      <c r="F94" s="119" t="s">
        <v>214</v>
      </c>
      <c r="G94" s="119" t="s">
        <v>219</v>
      </c>
      <c r="H94" s="120" t="s">
        <v>1485</v>
      </c>
      <c r="I94" s="122" t="s">
        <v>524</v>
      </c>
      <c r="J94" s="122" t="s">
        <v>525</v>
      </c>
      <c r="K94" s="99" t="s">
        <v>268</v>
      </c>
      <c r="L94" s="119"/>
      <c r="M94" s="123" t="s">
        <v>278</v>
      </c>
      <c r="N94" s="123"/>
      <c r="O94" s="119" t="s">
        <v>455</v>
      </c>
      <c r="P94" s="119" t="s">
        <v>278</v>
      </c>
      <c r="Q94" s="98" t="s">
        <v>121</v>
      </c>
      <c r="R94" s="134" t="s">
        <v>1547</v>
      </c>
      <c r="S94" s="119"/>
      <c r="T94" s="119"/>
      <c r="U94" s="119"/>
      <c r="V94" s="134"/>
      <c r="W94" s="111" t="s">
        <v>1077</v>
      </c>
      <c r="X94" s="120" t="s">
        <v>1090</v>
      </c>
      <c r="Y94" s="213"/>
      <c r="Z94" s="213"/>
      <c r="AA94" s="213"/>
      <c r="AB94" s="212"/>
      <c r="AC94" s="212"/>
      <c r="AD94" s="212"/>
      <c r="AE94" s="212"/>
      <c r="AF94" s="212"/>
      <c r="AG94" s="212"/>
      <c r="AH94" s="212"/>
      <c r="AI94" s="212"/>
      <c r="AJ94" s="212"/>
      <c r="AK94" s="212"/>
      <c r="AL94" s="212"/>
      <c r="AM94" s="212"/>
      <c r="AN94" s="212"/>
      <c r="AO94" s="210" t="s">
        <v>599</v>
      </c>
    </row>
    <row r="95" spans="1:41" s="89" customFormat="1" ht="15" customHeight="1" x14ac:dyDescent="0.25">
      <c r="A95" s="119" t="s">
        <v>536</v>
      </c>
      <c r="B95" s="119" t="s">
        <v>562</v>
      </c>
      <c r="C95" s="123" t="s">
        <v>1455</v>
      </c>
      <c r="D95" s="90" t="s">
        <v>1519</v>
      </c>
      <c r="E95" s="109"/>
      <c r="F95" s="119" t="s">
        <v>214</v>
      </c>
      <c r="G95" s="119" t="s">
        <v>216</v>
      </c>
      <c r="H95" s="120" t="s">
        <v>1486</v>
      </c>
      <c r="I95" s="120" t="s">
        <v>334</v>
      </c>
      <c r="J95" s="120" t="s">
        <v>336</v>
      </c>
      <c r="K95" s="99" t="s">
        <v>268</v>
      </c>
      <c r="L95" s="119"/>
      <c r="M95" s="120" t="s">
        <v>284</v>
      </c>
      <c r="N95" s="120"/>
      <c r="O95" s="119" t="s">
        <v>335</v>
      </c>
      <c r="P95" s="119"/>
      <c r="Q95" s="133" t="s">
        <v>1504</v>
      </c>
      <c r="R95" s="134" t="s">
        <v>2135</v>
      </c>
      <c r="S95" s="119"/>
      <c r="T95" s="119"/>
      <c r="U95" s="119"/>
      <c r="V95" s="134"/>
      <c r="W95" s="111" t="s">
        <v>1077</v>
      </c>
      <c r="X95" s="120" t="s">
        <v>1090</v>
      </c>
      <c r="Y95" s="213"/>
      <c r="Z95" s="213"/>
      <c r="AA95" s="213"/>
      <c r="AB95" s="212"/>
      <c r="AC95" s="212"/>
      <c r="AD95" s="212"/>
      <c r="AE95" s="212"/>
      <c r="AF95" s="212"/>
      <c r="AG95" s="212"/>
      <c r="AH95" s="212"/>
      <c r="AI95" s="212"/>
      <c r="AJ95" s="212"/>
      <c r="AK95" s="212"/>
      <c r="AL95" s="212"/>
      <c r="AM95" s="212"/>
      <c r="AN95" s="212"/>
      <c r="AO95" s="210" t="s">
        <v>599</v>
      </c>
    </row>
    <row r="96" spans="1:41" s="89" customFormat="1" ht="15" customHeight="1" x14ac:dyDescent="0.25">
      <c r="A96" s="119" t="s">
        <v>536</v>
      </c>
      <c r="B96" s="119" t="s">
        <v>562</v>
      </c>
      <c r="C96" s="123" t="s">
        <v>1456</v>
      </c>
      <c r="D96" s="90" t="s">
        <v>1519</v>
      </c>
      <c r="E96" s="109"/>
      <c r="F96" s="119" t="s">
        <v>214</v>
      </c>
      <c r="G96" s="119" t="s">
        <v>216</v>
      </c>
      <c r="H96" s="120" t="s">
        <v>1486</v>
      </c>
      <c r="I96" s="120" t="s">
        <v>337</v>
      </c>
      <c r="J96" s="120" t="s">
        <v>338</v>
      </c>
      <c r="K96" s="91" t="s">
        <v>267</v>
      </c>
      <c r="L96" s="119"/>
      <c r="M96" s="120" t="s">
        <v>284</v>
      </c>
      <c r="N96" s="120"/>
      <c r="O96" s="119" t="s">
        <v>335</v>
      </c>
      <c r="P96" s="119"/>
      <c r="Q96" s="133" t="s">
        <v>1504</v>
      </c>
      <c r="R96" s="134" t="s">
        <v>2135</v>
      </c>
      <c r="S96" s="119"/>
      <c r="T96" s="119"/>
      <c r="U96" s="119"/>
      <c r="V96" s="134"/>
      <c r="W96" s="111" t="s">
        <v>1077</v>
      </c>
      <c r="X96" s="120" t="s">
        <v>1090</v>
      </c>
      <c r="Y96" s="213"/>
      <c r="Z96" s="213"/>
      <c r="AA96" s="213"/>
      <c r="AB96" s="212"/>
      <c r="AC96" s="212"/>
      <c r="AD96" s="212"/>
      <c r="AE96" s="212"/>
      <c r="AF96" s="212"/>
      <c r="AG96" s="212"/>
      <c r="AH96" s="212"/>
      <c r="AI96" s="212"/>
      <c r="AJ96" s="212"/>
      <c r="AK96" s="212"/>
      <c r="AL96" s="212"/>
      <c r="AM96" s="212"/>
      <c r="AN96" s="212"/>
      <c r="AO96" s="210" t="s">
        <v>599</v>
      </c>
    </row>
    <row r="97" spans="1:41" s="89" customFormat="1" ht="15" customHeight="1" x14ac:dyDescent="0.25">
      <c r="A97" s="119" t="s">
        <v>544</v>
      </c>
      <c r="B97" s="119" t="s">
        <v>543</v>
      </c>
      <c r="C97" s="123" t="s">
        <v>1466</v>
      </c>
      <c r="D97" s="90" t="s">
        <v>1519</v>
      </c>
      <c r="E97" s="109" t="s">
        <v>2161</v>
      </c>
      <c r="F97" s="119" t="s">
        <v>208</v>
      </c>
      <c r="G97" s="119" t="s">
        <v>213</v>
      </c>
      <c r="H97" s="120" t="s">
        <v>1490</v>
      </c>
      <c r="I97" s="120" t="s">
        <v>380</v>
      </c>
      <c r="J97" s="120" t="s">
        <v>381</v>
      </c>
      <c r="K97" s="99" t="s">
        <v>268</v>
      </c>
      <c r="L97" s="119"/>
      <c r="M97" s="120" t="s">
        <v>284</v>
      </c>
      <c r="N97" s="120"/>
      <c r="O97" s="119" t="s">
        <v>282</v>
      </c>
      <c r="P97" s="119"/>
      <c r="Q97" s="111" t="s">
        <v>1547</v>
      </c>
      <c r="R97" s="111" t="s">
        <v>1547</v>
      </c>
      <c r="S97" s="119"/>
      <c r="T97" s="119"/>
      <c r="U97" s="119"/>
      <c r="V97" s="134"/>
      <c r="W97" s="111" t="s">
        <v>1077</v>
      </c>
      <c r="X97" s="120" t="s">
        <v>1090</v>
      </c>
      <c r="Y97" s="213"/>
      <c r="Z97" s="213"/>
      <c r="AA97" s="213"/>
      <c r="AB97" s="212"/>
      <c r="AC97" s="212"/>
      <c r="AD97" s="212"/>
      <c r="AE97" s="212"/>
      <c r="AF97" s="212"/>
      <c r="AG97" s="212"/>
      <c r="AH97" s="212"/>
      <c r="AI97" s="212"/>
      <c r="AJ97" s="212"/>
      <c r="AK97" s="212"/>
      <c r="AL97" s="212"/>
      <c r="AM97" s="212"/>
      <c r="AN97" s="212"/>
      <c r="AO97" s="210" t="s">
        <v>599</v>
      </c>
    </row>
    <row r="98" spans="1:41" s="89" customFormat="1" ht="15" customHeight="1" x14ac:dyDescent="0.25">
      <c r="A98" s="119" t="s">
        <v>544</v>
      </c>
      <c r="B98" s="119" t="s">
        <v>556</v>
      </c>
      <c r="C98" s="123" t="s">
        <v>1467</v>
      </c>
      <c r="D98" s="90" t="s">
        <v>1519</v>
      </c>
      <c r="E98" s="109" t="s">
        <v>2161</v>
      </c>
      <c r="F98" s="119" t="s">
        <v>208</v>
      </c>
      <c r="G98" s="119" t="s">
        <v>213</v>
      </c>
      <c r="H98" s="120" t="s">
        <v>1490</v>
      </c>
      <c r="I98" s="120" t="s">
        <v>353</v>
      </c>
      <c r="J98" s="120" t="s">
        <v>354</v>
      </c>
      <c r="K98" s="99" t="s">
        <v>268</v>
      </c>
      <c r="L98" s="119"/>
      <c r="M98" s="120" t="s">
        <v>284</v>
      </c>
      <c r="N98" s="120"/>
      <c r="O98" s="119" t="s">
        <v>282</v>
      </c>
      <c r="P98" s="119"/>
      <c r="Q98" s="111" t="s">
        <v>1547</v>
      </c>
      <c r="R98" s="111" t="s">
        <v>1547</v>
      </c>
      <c r="S98" s="119"/>
      <c r="T98" s="119"/>
      <c r="U98" s="119"/>
      <c r="V98" s="134"/>
      <c r="W98" s="111" t="s">
        <v>1077</v>
      </c>
      <c r="X98" s="120" t="s">
        <v>1090</v>
      </c>
      <c r="Y98" s="213"/>
      <c r="Z98" s="213"/>
      <c r="AA98" s="213"/>
      <c r="AB98" s="212"/>
      <c r="AC98" s="212"/>
      <c r="AD98" s="212"/>
      <c r="AE98" s="212"/>
      <c r="AF98" s="212"/>
      <c r="AG98" s="212"/>
      <c r="AH98" s="212"/>
      <c r="AI98" s="212"/>
      <c r="AJ98" s="212"/>
      <c r="AK98" s="212"/>
      <c r="AL98" s="212"/>
      <c r="AM98" s="212"/>
      <c r="AN98" s="212"/>
      <c r="AO98" s="210" t="s">
        <v>599</v>
      </c>
    </row>
    <row r="99" spans="1:41" s="89" customFormat="1" ht="15" customHeight="1" x14ac:dyDescent="0.25">
      <c r="A99" s="119" t="s">
        <v>544</v>
      </c>
      <c r="B99" s="119" t="s">
        <v>571</v>
      </c>
      <c r="C99" s="123" t="s">
        <v>1468</v>
      </c>
      <c r="D99" s="90" t="s">
        <v>1519</v>
      </c>
      <c r="E99" s="109"/>
      <c r="F99" s="119" t="s">
        <v>208</v>
      </c>
      <c r="G99" s="119" t="s">
        <v>213</v>
      </c>
      <c r="H99" s="120" t="s">
        <v>1490</v>
      </c>
      <c r="I99" s="120" t="s">
        <v>355</v>
      </c>
      <c r="J99" s="120" t="s">
        <v>356</v>
      </c>
      <c r="K99" s="99" t="s">
        <v>287</v>
      </c>
      <c r="L99" s="119"/>
      <c r="M99" s="120" t="s">
        <v>284</v>
      </c>
      <c r="N99" s="120"/>
      <c r="O99" s="119" t="s">
        <v>282</v>
      </c>
      <c r="P99" s="119"/>
      <c r="Q99" s="111" t="s">
        <v>1547</v>
      </c>
      <c r="R99" s="111" t="s">
        <v>1547</v>
      </c>
      <c r="S99" s="119"/>
      <c r="T99" s="119"/>
      <c r="U99" s="119"/>
      <c r="V99" s="134"/>
      <c r="W99" s="111" t="s">
        <v>1077</v>
      </c>
      <c r="X99" s="120" t="s">
        <v>1090</v>
      </c>
      <c r="Y99" s="213"/>
      <c r="Z99" s="213"/>
      <c r="AA99" s="213"/>
      <c r="AB99" s="212"/>
      <c r="AC99" s="212"/>
      <c r="AD99" s="212"/>
      <c r="AE99" s="212"/>
      <c r="AF99" s="212"/>
      <c r="AG99" s="212"/>
      <c r="AH99" s="212"/>
      <c r="AI99" s="212"/>
      <c r="AJ99" s="212"/>
      <c r="AK99" s="212"/>
      <c r="AL99" s="212"/>
      <c r="AM99" s="212"/>
      <c r="AN99" s="212"/>
      <c r="AO99" s="210" t="s">
        <v>599</v>
      </c>
    </row>
    <row r="100" spans="1:41" s="89" customFormat="1" ht="15" customHeight="1" x14ac:dyDescent="0.25">
      <c r="A100" s="119" t="s">
        <v>544</v>
      </c>
      <c r="B100" s="119" t="s">
        <v>571</v>
      </c>
      <c r="C100" s="123" t="s">
        <v>1471</v>
      </c>
      <c r="D100" s="90" t="s">
        <v>1519</v>
      </c>
      <c r="E100" s="109"/>
      <c r="F100" s="119" t="s">
        <v>208</v>
      </c>
      <c r="G100" s="119" t="s">
        <v>213</v>
      </c>
      <c r="H100" s="120" t="s">
        <v>1490</v>
      </c>
      <c r="I100" s="120" t="s">
        <v>369</v>
      </c>
      <c r="J100" s="120" t="s">
        <v>370</v>
      </c>
      <c r="K100" s="91" t="s">
        <v>267</v>
      </c>
      <c r="L100" s="119"/>
      <c r="M100" s="120" t="s">
        <v>284</v>
      </c>
      <c r="N100" s="120"/>
      <c r="O100" s="119" t="s">
        <v>282</v>
      </c>
      <c r="P100" s="119"/>
      <c r="Q100" s="111" t="s">
        <v>1547</v>
      </c>
      <c r="R100" s="111" t="s">
        <v>1547</v>
      </c>
      <c r="S100" s="119"/>
      <c r="T100" s="119"/>
      <c r="U100" s="119"/>
      <c r="V100" s="134"/>
      <c r="W100" s="111" t="s">
        <v>1077</v>
      </c>
      <c r="X100" s="120" t="s">
        <v>1090</v>
      </c>
      <c r="Y100" s="213"/>
      <c r="Z100" s="213"/>
      <c r="AA100" s="213"/>
      <c r="AB100" s="212"/>
      <c r="AC100" s="212"/>
      <c r="AD100" s="212"/>
      <c r="AE100" s="212"/>
      <c r="AF100" s="212"/>
      <c r="AG100" s="212"/>
      <c r="AH100" s="212"/>
      <c r="AI100" s="212"/>
      <c r="AJ100" s="212"/>
      <c r="AK100" s="212"/>
      <c r="AL100" s="212"/>
      <c r="AM100" s="212"/>
      <c r="AN100" s="212"/>
      <c r="AO100" s="210" t="s">
        <v>599</v>
      </c>
    </row>
    <row r="101" spans="1:41" s="89" customFormat="1" ht="15" customHeight="1" x14ac:dyDescent="0.25">
      <c r="A101" s="119" t="s">
        <v>544</v>
      </c>
      <c r="B101" s="119" t="s">
        <v>564</v>
      </c>
      <c r="C101" s="123" t="s">
        <v>1472</v>
      </c>
      <c r="D101" s="90" t="s">
        <v>1519</v>
      </c>
      <c r="E101" s="109" t="s">
        <v>1518</v>
      </c>
      <c r="F101" s="119" t="s">
        <v>208</v>
      </c>
      <c r="G101" s="119" t="s">
        <v>213</v>
      </c>
      <c r="H101" s="120" t="s">
        <v>1490</v>
      </c>
      <c r="I101" s="120" t="s">
        <v>390</v>
      </c>
      <c r="J101" s="120" t="s">
        <v>391</v>
      </c>
      <c r="K101" s="99" t="s">
        <v>268</v>
      </c>
      <c r="L101" s="119"/>
      <c r="M101" s="120" t="s">
        <v>284</v>
      </c>
      <c r="N101" s="120"/>
      <c r="O101" s="119" t="s">
        <v>282</v>
      </c>
      <c r="P101" s="119"/>
      <c r="Q101" s="111" t="s">
        <v>1547</v>
      </c>
      <c r="R101" s="111" t="s">
        <v>1547</v>
      </c>
      <c r="S101" s="119"/>
      <c r="T101" s="119"/>
      <c r="U101" s="119"/>
      <c r="V101" s="134"/>
      <c r="W101" s="111" t="s">
        <v>1077</v>
      </c>
      <c r="X101" s="120" t="s">
        <v>1090</v>
      </c>
      <c r="Y101" s="213"/>
      <c r="Z101" s="213"/>
      <c r="AA101" s="213"/>
      <c r="AB101" s="212"/>
      <c r="AC101" s="212"/>
      <c r="AD101" s="212"/>
      <c r="AE101" s="212"/>
      <c r="AF101" s="212"/>
      <c r="AG101" s="212"/>
      <c r="AH101" s="212"/>
      <c r="AI101" s="212"/>
      <c r="AJ101" s="212"/>
      <c r="AK101" s="212"/>
      <c r="AL101" s="212"/>
      <c r="AM101" s="212"/>
      <c r="AN101" s="212"/>
      <c r="AO101" s="210" t="s">
        <v>599</v>
      </c>
    </row>
    <row r="102" spans="1:41" s="89" customFormat="1" ht="15" customHeight="1" x14ac:dyDescent="0.25">
      <c r="A102" s="68" t="s">
        <v>536</v>
      </c>
      <c r="B102" s="119" t="s">
        <v>549</v>
      </c>
      <c r="C102" s="123" t="s">
        <v>1473</v>
      </c>
      <c r="D102" s="90" t="s">
        <v>1519</v>
      </c>
      <c r="E102" s="109" t="s">
        <v>1520</v>
      </c>
      <c r="F102" s="119" t="s">
        <v>759</v>
      </c>
      <c r="G102" s="119" t="s">
        <v>758</v>
      </c>
      <c r="H102" s="120" t="s">
        <v>1491</v>
      </c>
      <c r="I102" s="123" t="s">
        <v>405</v>
      </c>
      <c r="J102" s="120" t="s">
        <v>406</v>
      </c>
      <c r="K102" s="99" t="s">
        <v>287</v>
      </c>
      <c r="L102" s="119"/>
      <c r="M102" s="120" t="s">
        <v>407</v>
      </c>
      <c r="N102" s="120"/>
      <c r="O102" s="119" t="s">
        <v>282</v>
      </c>
      <c r="P102" s="119"/>
      <c r="Q102" s="111" t="s">
        <v>1547</v>
      </c>
      <c r="R102" s="111" t="s">
        <v>1547</v>
      </c>
      <c r="S102" s="119"/>
      <c r="T102" s="119"/>
      <c r="U102" s="119"/>
      <c r="V102" s="134"/>
      <c r="W102" s="111" t="s">
        <v>1077</v>
      </c>
      <c r="X102" s="120" t="s">
        <v>1090</v>
      </c>
      <c r="Y102" s="213"/>
      <c r="Z102" s="213"/>
      <c r="AA102" s="213"/>
      <c r="AB102" s="212"/>
      <c r="AC102" s="212"/>
      <c r="AD102" s="212"/>
      <c r="AE102" s="212"/>
      <c r="AF102" s="212"/>
      <c r="AG102" s="212"/>
      <c r="AH102" s="212"/>
      <c r="AI102" s="212"/>
      <c r="AJ102" s="212"/>
      <c r="AK102" s="212"/>
      <c r="AL102" s="212"/>
      <c r="AM102" s="212"/>
      <c r="AN102" s="212"/>
      <c r="AO102" s="210" t="s">
        <v>599</v>
      </c>
    </row>
    <row r="103" spans="1:41" s="89" customFormat="1" ht="15" customHeight="1" x14ac:dyDescent="0.25">
      <c r="A103" s="68" t="s">
        <v>536</v>
      </c>
      <c r="B103" s="119" t="s">
        <v>549</v>
      </c>
      <c r="C103" s="123" t="s">
        <v>1474</v>
      </c>
      <c r="D103" s="90" t="s">
        <v>1519</v>
      </c>
      <c r="E103" s="109" t="s">
        <v>498</v>
      </c>
      <c r="F103" s="119" t="s">
        <v>759</v>
      </c>
      <c r="G103" s="119" t="s">
        <v>758</v>
      </c>
      <c r="H103" s="120" t="s">
        <v>1491</v>
      </c>
      <c r="I103" s="123" t="s">
        <v>372</v>
      </c>
      <c r="J103" s="120" t="s">
        <v>373</v>
      </c>
      <c r="K103" s="99" t="s">
        <v>268</v>
      </c>
      <c r="L103" s="119"/>
      <c r="M103" s="120" t="s">
        <v>284</v>
      </c>
      <c r="N103" s="120"/>
      <c r="O103" s="119" t="s">
        <v>282</v>
      </c>
      <c r="P103" s="119"/>
      <c r="Q103" s="111" t="s">
        <v>1547</v>
      </c>
      <c r="R103" s="111" t="s">
        <v>1547</v>
      </c>
      <c r="S103" s="119"/>
      <c r="T103" s="119"/>
      <c r="U103" s="119"/>
      <c r="V103" s="134"/>
      <c r="W103" s="111" t="s">
        <v>1077</v>
      </c>
      <c r="X103" s="120" t="s">
        <v>1090</v>
      </c>
      <c r="Y103" s="213"/>
      <c r="Z103" s="213"/>
      <c r="AA103" s="213"/>
      <c r="AB103" s="212"/>
      <c r="AC103" s="212"/>
      <c r="AD103" s="212"/>
      <c r="AE103" s="212"/>
      <c r="AF103" s="212"/>
      <c r="AG103" s="212"/>
      <c r="AH103" s="212"/>
      <c r="AI103" s="212"/>
      <c r="AJ103" s="212"/>
      <c r="AK103" s="212"/>
      <c r="AL103" s="212"/>
      <c r="AM103" s="212"/>
      <c r="AN103" s="212"/>
      <c r="AO103" s="210" t="s">
        <v>599</v>
      </c>
    </row>
  </sheetData>
  <autoFilter ref="A3:AM103">
    <sortState ref="A2:AM100">
      <sortCondition ref="AD1:AD100"/>
    </sortState>
  </autoFilter>
  <sortState ref="A2:BK100">
    <sortCondition ref="U2:U100"/>
  </sortState>
  <dataValidations count="2">
    <dataValidation type="list" allowBlank="1" showErrorMessage="1" sqref="G22:G37 G39:G101">
      <formula1>CMSP_SubCategories</formula1>
    </dataValidation>
    <dataValidation type="list" allowBlank="1" showErrorMessage="1" sqref="F22:F101 G38">
      <formula1>CMSP_Categories</formula1>
    </dataValidation>
  </dataValidations>
  <hyperlinks>
    <hyperlink ref="U4:U5" r:id="rId1" display="http://ec2-50-19-218-171.compute-1.amazonaws.com/arcgis1/rest/services/"/>
    <hyperlink ref="T4:T5" r:id="rId2" display="http://www.northeastoceandata.org/data/data-download/"/>
    <hyperlink ref="T42" r:id="rId3" display="http://marinecadastre.gov/data/"/>
    <hyperlink ref="T12" r:id="rId4" display="http://marinecadastre.gov/data/"/>
    <hyperlink ref="L51" r:id="rId5"/>
    <hyperlink ref="N34" r:id="rId6"/>
    <hyperlink ref="T88" r:id="rId7"/>
    <hyperlink ref="T61" r:id="rId8"/>
    <hyperlink ref="T62" r:id="rId9"/>
    <hyperlink ref="T28" r:id="rId10"/>
    <hyperlink ref="T25" r:id="rId11"/>
    <hyperlink ref="L28" r:id="rId12"/>
    <hyperlink ref="E25" r:id="rId13"/>
    <hyperlink ref="T78" r:id="rId14"/>
    <hyperlink ref="L16" r:id="rId15"/>
    <hyperlink ref="U16" r:id="rId16"/>
    <hyperlink ref="T16" r:id="rId17"/>
    <hyperlink ref="U34" r:id="rId18"/>
    <hyperlink ref="U8" r:id="rId19"/>
    <hyperlink ref="U9" r:id="rId20"/>
    <hyperlink ref="T9" r:id="rId21"/>
    <hyperlink ref="P27" r:id="rId22"/>
    <hyperlink ref="T24" r:id="rId23"/>
    <hyperlink ref="L26" r:id="rId24"/>
    <hyperlink ref="T21" r:id="rId25"/>
    <hyperlink ref="T22" r:id="rId26"/>
    <hyperlink ref="T19" r:id="rId27" location="CoastalResourceManagement"/>
    <hyperlink ref="T20" r:id="rId28"/>
    <hyperlink ref="T30" r:id="rId29"/>
    <hyperlink ref="L27" r:id="rId30"/>
    <hyperlink ref="T26" r:id="rId31"/>
    <hyperlink ref="T13" r:id="rId32"/>
    <hyperlink ref="T23" r:id="rId33"/>
    <hyperlink ref="T29" r:id="rId34"/>
    <hyperlink ref="L7" r:id="rId35"/>
    <hyperlink ref="T34" r:id="rId36"/>
  </hyperlinks>
  <pageMargins left="0.7" right="0.7" top="0.75" bottom="0.75" header="0.3" footer="0.3"/>
  <pageSetup orientation="portrait" r:id="rId3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Q140"/>
  <sheetViews>
    <sheetView zoomScale="70" zoomScaleNormal="70" workbookViewId="0">
      <pane ySplit="3" topLeftCell="A4" activePane="bottomLeft" state="frozen"/>
      <selection activeCell="W1" sqref="W1"/>
      <selection pane="bottomLeft" activeCell="A2" sqref="A2"/>
    </sheetView>
  </sheetViews>
  <sheetFormatPr defaultColWidth="9.140625" defaultRowHeight="15" x14ac:dyDescent="0.25"/>
  <cols>
    <col min="1" max="1" width="16.7109375" style="97" customWidth="1"/>
    <col min="2" max="2" width="12" style="97" customWidth="1"/>
    <col min="3" max="3" width="15.42578125" style="97" customWidth="1"/>
    <col min="4" max="4" width="12.140625" style="97" customWidth="1"/>
    <col min="5" max="5" width="9.140625" style="97" customWidth="1"/>
    <col min="6" max="6" width="21.7109375" style="97" customWidth="1"/>
    <col min="7" max="7" width="16.42578125" style="200" customWidth="1"/>
    <col min="8" max="8" width="38.28515625" style="97" customWidth="1"/>
    <col min="9" max="9" width="73.5703125" style="97" customWidth="1"/>
    <col min="10" max="10" width="19.28515625" style="97" customWidth="1"/>
    <col min="11" max="11" width="10.5703125" style="97" customWidth="1"/>
    <col min="12" max="12" width="9.140625" style="97" customWidth="1"/>
    <col min="13" max="13" width="27.140625" style="97" customWidth="1"/>
    <col min="14" max="14" width="58.140625" style="97" customWidth="1"/>
    <col min="15" max="15" width="12" style="97" customWidth="1"/>
    <col min="16" max="16" width="15.28515625" style="97" customWidth="1"/>
    <col min="17" max="17" width="16.28515625" style="97" customWidth="1"/>
    <col min="18" max="18" width="14.85546875" style="97" customWidth="1"/>
    <col min="19" max="19" width="15.7109375" style="97" customWidth="1"/>
    <col min="20" max="20" width="13.85546875" style="97" customWidth="1"/>
    <col min="21" max="21" width="16.28515625" style="97" customWidth="1"/>
    <col min="22" max="25" width="9.140625" style="97" customWidth="1"/>
    <col min="26" max="26" width="11.140625" style="97" bestFit="1" customWidth="1"/>
    <col min="27" max="27" width="9.140625" style="97" customWidth="1"/>
    <col min="28" max="36" width="9.140625" style="97"/>
    <col min="37" max="37" width="18.28515625" style="97" customWidth="1"/>
    <col min="38" max="38" width="19.5703125" style="97" customWidth="1"/>
    <col min="39" max="39" width="9.140625" style="97"/>
    <col min="40" max="40" width="35.5703125" style="97" customWidth="1"/>
    <col min="41" max="41" width="34.42578125" style="97" customWidth="1"/>
    <col min="42" max="42" width="26.42578125" style="97" customWidth="1"/>
    <col min="43" max="16384" width="9.140625" style="97"/>
  </cols>
  <sheetData>
    <row r="1" spans="1:43" s="350" customFormat="1" ht="33" customHeight="1" x14ac:dyDescent="0.35">
      <c r="A1" s="349" t="s">
        <v>3287</v>
      </c>
    </row>
    <row r="2" spans="1:43" s="350" customFormat="1" ht="15.75" customHeight="1" x14ac:dyDescent="0.25"/>
    <row r="3" spans="1:43" ht="90" x14ac:dyDescent="0.25">
      <c r="A3" s="4" t="s">
        <v>678</v>
      </c>
      <c r="B3" s="168" t="s">
        <v>679</v>
      </c>
      <c r="C3" s="168" t="s">
        <v>1094</v>
      </c>
      <c r="D3" s="4" t="s">
        <v>1501</v>
      </c>
      <c r="E3" s="4" t="s">
        <v>1093</v>
      </c>
      <c r="F3" s="168" t="s">
        <v>724</v>
      </c>
      <c r="G3" s="168" t="s">
        <v>725</v>
      </c>
      <c r="H3" s="168" t="s">
        <v>1493</v>
      </c>
      <c r="I3" s="168" t="s">
        <v>601</v>
      </c>
      <c r="J3" s="168" t="s">
        <v>602</v>
      </c>
      <c r="K3" s="168" t="s">
        <v>598</v>
      </c>
      <c r="L3" s="4" t="s">
        <v>596</v>
      </c>
      <c r="M3" s="4" t="s">
        <v>2916</v>
      </c>
      <c r="N3" s="168" t="s">
        <v>595</v>
      </c>
      <c r="O3" s="168" t="s">
        <v>616</v>
      </c>
      <c r="P3" s="168" t="s">
        <v>606</v>
      </c>
      <c r="Q3" s="168" t="s">
        <v>584</v>
      </c>
      <c r="R3" s="168" t="s">
        <v>266</v>
      </c>
      <c r="S3" s="168" t="s">
        <v>614</v>
      </c>
      <c r="T3" s="4" t="s">
        <v>592</v>
      </c>
      <c r="U3" s="168" t="s">
        <v>593</v>
      </c>
      <c r="V3" s="168" t="s">
        <v>585</v>
      </c>
      <c r="W3" s="168" t="s">
        <v>676</v>
      </c>
      <c r="X3" s="168" t="s">
        <v>594</v>
      </c>
      <c r="Y3" s="4" t="s">
        <v>1084</v>
      </c>
      <c r="Z3" s="209" t="s">
        <v>2440</v>
      </c>
      <c r="AA3" s="209" t="s">
        <v>2421</v>
      </c>
      <c r="AB3" s="209" t="s">
        <v>2422</v>
      </c>
      <c r="AC3" s="209" t="s">
        <v>2423</v>
      </c>
      <c r="AD3" s="209" t="s">
        <v>2424</v>
      </c>
      <c r="AE3" s="209" t="s">
        <v>2425</v>
      </c>
      <c r="AF3" s="209" t="s">
        <v>2426</v>
      </c>
      <c r="AG3" s="209" t="s">
        <v>2427</v>
      </c>
      <c r="AH3" s="209" t="s">
        <v>2431</v>
      </c>
      <c r="AI3" s="209" t="s">
        <v>2428</v>
      </c>
      <c r="AJ3" s="209" t="s">
        <v>2429</v>
      </c>
      <c r="AK3" s="209" t="s">
        <v>2430</v>
      </c>
      <c r="AL3" s="209" t="s">
        <v>3013</v>
      </c>
      <c r="AM3" s="209" t="s">
        <v>2827</v>
      </c>
      <c r="AN3" s="209" t="s">
        <v>2908</v>
      </c>
      <c r="AO3" s="209" t="s">
        <v>3053</v>
      </c>
      <c r="AP3" s="209" t="s">
        <v>2933</v>
      </c>
    </row>
    <row r="4" spans="1:43" x14ac:dyDescent="0.25">
      <c r="A4" s="109"/>
      <c r="B4" s="109"/>
      <c r="C4" s="90" t="s">
        <v>1262</v>
      </c>
      <c r="D4" s="90" t="s">
        <v>121</v>
      </c>
      <c r="E4" s="109" t="s">
        <v>1532</v>
      </c>
      <c r="F4" s="109" t="s">
        <v>214</v>
      </c>
      <c r="G4" s="109" t="s">
        <v>219</v>
      </c>
      <c r="H4" s="109" t="s">
        <v>1485</v>
      </c>
      <c r="I4" s="109" t="s">
        <v>1019</v>
      </c>
      <c r="J4" s="109" t="s">
        <v>1074</v>
      </c>
      <c r="K4" s="91" t="s">
        <v>267</v>
      </c>
      <c r="L4" s="109"/>
      <c r="M4" s="109" t="s">
        <v>2917</v>
      </c>
      <c r="N4" s="109" t="s">
        <v>1076</v>
      </c>
      <c r="O4" s="128" t="s">
        <v>1078</v>
      </c>
      <c r="P4" s="109" t="s">
        <v>1081</v>
      </c>
      <c r="Q4" s="109" t="s">
        <v>1082</v>
      </c>
      <c r="R4" s="98" t="s">
        <v>121</v>
      </c>
      <c r="S4" s="135">
        <v>41883</v>
      </c>
      <c r="T4" s="109" t="s">
        <v>1083</v>
      </c>
      <c r="U4" s="109" t="s">
        <v>1082</v>
      </c>
      <c r="V4" s="109"/>
      <c r="W4" s="135">
        <v>41792</v>
      </c>
      <c r="X4" s="111" t="s">
        <v>1077</v>
      </c>
      <c r="Y4" s="109" t="s">
        <v>1089</v>
      </c>
      <c r="Z4" s="264">
        <v>42359</v>
      </c>
      <c r="AA4" s="212">
        <v>1</v>
      </c>
      <c r="AB4" s="212">
        <v>1</v>
      </c>
      <c r="AC4" s="212">
        <v>1</v>
      </c>
      <c r="AD4" s="212">
        <v>1</v>
      </c>
      <c r="AE4" s="212">
        <v>2</v>
      </c>
      <c r="AF4" s="212">
        <v>2</v>
      </c>
      <c r="AG4" s="335">
        <f t="shared" ref="AG4:AG35" si="0">(AA4*AB4*AC4*AD4*AE4*AF4)/10</f>
        <v>0.4</v>
      </c>
      <c r="AH4" s="212" t="s">
        <v>2840</v>
      </c>
      <c r="AI4" s="212" t="s">
        <v>599</v>
      </c>
      <c r="AJ4" s="212" t="s">
        <v>2454</v>
      </c>
      <c r="AK4" s="212" t="s">
        <v>2841</v>
      </c>
      <c r="AL4" s="212" t="s">
        <v>3093</v>
      </c>
      <c r="AM4" s="212" t="s">
        <v>3098</v>
      </c>
      <c r="AN4" s="212" t="s">
        <v>3088</v>
      </c>
      <c r="AO4" s="212" t="s">
        <v>3089</v>
      </c>
      <c r="AP4" s="212" t="s">
        <v>2932</v>
      </c>
      <c r="AQ4" s="89"/>
    </row>
    <row r="5" spans="1:43" x14ac:dyDescent="0.25">
      <c r="A5" s="109"/>
      <c r="B5" s="109"/>
      <c r="C5" s="90" t="s">
        <v>1352</v>
      </c>
      <c r="D5" s="90" t="s">
        <v>1504</v>
      </c>
      <c r="E5" s="109" t="s">
        <v>1532</v>
      </c>
      <c r="F5" s="109" t="s">
        <v>759</v>
      </c>
      <c r="G5" s="109" t="s">
        <v>758</v>
      </c>
      <c r="H5" s="109" t="s">
        <v>1491</v>
      </c>
      <c r="I5" s="90" t="s">
        <v>957</v>
      </c>
      <c r="J5" s="109" t="s">
        <v>1066</v>
      </c>
      <c r="K5" s="91" t="s">
        <v>267</v>
      </c>
      <c r="L5" s="109"/>
      <c r="M5" s="109"/>
      <c r="N5" s="109" t="s">
        <v>1076</v>
      </c>
      <c r="O5" s="128" t="s">
        <v>1078</v>
      </c>
      <c r="P5" s="109" t="s">
        <v>1080</v>
      </c>
      <c r="Q5" s="109" t="s">
        <v>1082</v>
      </c>
      <c r="R5" s="98" t="s">
        <v>121</v>
      </c>
      <c r="S5" s="135">
        <v>41883</v>
      </c>
      <c r="T5" s="109" t="s">
        <v>1083</v>
      </c>
      <c r="U5" s="109" t="s">
        <v>1082</v>
      </c>
      <c r="V5" s="109"/>
      <c r="W5" s="135">
        <v>41792</v>
      </c>
      <c r="X5" s="111" t="s">
        <v>1077</v>
      </c>
      <c r="Y5" s="109" t="s">
        <v>1089</v>
      </c>
      <c r="Z5" s="264">
        <v>42359</v>
      </c>
      <c r="AA5" s="212">
        <v>1</v>
      </c>
      <c r="AB5" s="212">
        <v>1</v>
      </c>
      <c r="AC5" s="212">
        <v>1</v>
      </c>
      <c r="AD5" s="212">
        <v>1</v>
      </c>
      <c r="AE5" s="212">
        <v>2</v>
      </c>
      <c r="AF5" s="212">
        <v>2</v>
      </c>
      <c r="AG5" s="335">
        <f t="shared" si="0"/>
        <v>0.4</v>
      </c>
      <c r="AH5" s="212"/>
      <c r="AI5" s="212"/>
      <c r="AJ5" s="212"/>
      <c r="AK5" s="212"/>
      <c r="AL5" s="212" t="s">
        <v>3093</v>
      </c>
      <c r="AM5" s="212" t="s">
        <v>3098</v>
      </c>
      <c r="AN5" s="212" t="s">
        <v>3090</v>
      </c>
      <c r="AO5" s="212" t="s">
        <v>3091</v>
      </c>
      <c r="AP5" s="212" t="s">
        <v>2932</v>
      </c>
    </row>
    <row r="6" spans="1:43" x14ac:dyDescent="0.25">
      <c r="A6" s="109"/>
      <c r="B6" s="109"/>
      <c r="C6" s="90" t="s">
        <v>1263</v>
      </c>
      <c r="D6" s="90" t="s">
        <v>121</v>
      </c>
      <c r="E6" s="109" t="s">
        <v>1532</v>
      </c>
      <c r="F6" s="109" t="s">
        <v>214</v>
      </c>
      <c r="G6" s="109" t="s">
        <v>219</v>
      </c>
      <c r="H6" s="109" t="s">
        <v>1485</v>
      </c>
      <c r="I6" s="109" t="s">
        <v>1020</v>
      </c>
      <c r="J6" s="109" t="s">
        <v>1074</v>
      </c>
      <c r="K6" s="91" t="s">
        <v>267</v>
      </c>
      <c r="L6" s="109"/>
      <c r="M6" s="109" t="s">
        <v>2917</v>
      </c>
      <c r="N6" s="109" t="s">
        <v>1076</v>
      </c>
      <c r="O6" s="128" t="s">
        <v>1078</v>
      </c>
      <c r="P6" s="109" t="s">
        <v>1081</v>
      </c>
      <c r="Q6" s="109" t="s">
        <v>1082</v>
      </c>
      <c r="R6" s="98" t="s">
        <v>121</v>
      </c>
      <c r="S6" s="135">
        <v>41883</v>
      </c>
      <c r="T6" s="109" t="s">
        <v>1083</v>
      </c>
      <c r="U6" s="109" t="s">
        <v>1082</v>
      </c>
      <c r="V6" s="109"/>
      <c r="W6" s="135">
        <v>41792</v>
      </c>
      <c r="X6" s="111" t="s">
        <v>1077</v>
      </c>
      <c r="Y6" s="109" t="s">
        <v>1089</v>
      </c>
      <c r="Z6" s="264">
        <v>42359</v>
      </c>
      <c r="AA6" s="212">
        <v>1</v>
      </c>
      <c r="AB6" s="212">
        <v>1</v>
      </c>
      <c r="AC6" s="212">
        <v>1</v>
      </c>
      <c r="AD6" s="212">
        <v>1</v>
      </c>
      <c r="AE6" s="212">
        <v>2</v>
      </c>
      <c r="AF6" s="212">
        <v>2</v>
      </c>
      <c r="AG6" s="335">
        <f t="shared" si="0"/>
        <v>0.4</v>
      </c>
      <c r="AH6" s="212" t="s">
        <v>2840</v>
      </c>
      <c r="AI6" s="212" t="s">
        <v>599</v>
      </c>
      <c r="AJ6" s="212" t="s">
        <v>2454</v>
      </c>
      <c r="AK6" s="212" t="s">
        <v>2841</v>
      </c>
      <c r="AL6" s="212" t="s">
        <v>3093</v>
      </c>
      <c r="AM6" s="212" t="s">
        <v>3098</v>
      </c>
      <c r="AN6" s="212" t="s">
        <v>3096</v>
      </c>
      <c r="AO6" s="212" t="s">
        <v>3097</v>
      </c>
      <c r="AP6" s="212" t="s">
        <v>2932</v>
      </c>
    </row>
    <row r="7" spans="1:43" x14ac:dyDescent="0.25">
      <c r="A7" s="109"/>
      <c r="B7" s="109"/>
      <c r="C7" s="90" t="s">
        <v>1274</v>
      </c>
      <c r="D7" s="90" t="s">
        <v>121</v>
      </c>
      <c r="E7" s="109" t="s">
        <v>1532</v>
      </c>
      <c r="F7" s="109" t="s">
        <v>214</v>
      </c>
      <c r="G7" s="109" t="s">
        <v>219</v>
      </c>
      <c r="H7" s="109" t="s">
        <v>1485</v>
      </c>
      <c r="I7" s="109" t="s">
        <v>1005</v>
      </c>
      <c r="J7" s="109" t="s">
        <v>1074</v>
      </c>
      <c r="K7" s="91" t="s">
        <v>267</v>
      </c>
      <c r="L7" s="109"/>
      <c r="M7" s="285" t="s">
        <v>2917</v>
      </c>
      <c r="N7" s="109" t="s">
        <v>1076</v>
      </c>
      <c r="O7" s="128" t="s">
        <v>1078</v>
      </c>
      <c r="P7" s="109" t="s">
        <v>1081</v>
      </c>
      <c r="Q7" s="109" t="s">
        <v>1082</v>
      </c>
      <c r="R7" s="98" t="s">
        <v>121</v>
      </c>
      <c r="S7" s="135">
        <v>41883</v>
      </c>
      <c r="T7" s="109" t="s">
        <v>1083</v>
      </c>
      <c r="U7" s="109" t="s">
        <v>1082</v>
      </c>
      <c r="V7" s="109"/>
      <c r="W7" s="135">
        <v>41792</v>
      </c>
      <c r="X7" s="111" t="s">
        <v>1077</v>
      </c>
      <c r="Y7" s="109" t="s">
        <v>1089</v>
      </c>
      <c r="Z7" s="264">
        <v>42359</v>
      </c>
      <c r="AA7" s="212">
        <v>1</v>
      </c>
      <c r="AB7" s="212">
        <v>1</v>
      </c>
      <c r="AC7" s="212">
        <v>1</v>
      </c>
      <c r="AD7" s="212">
        <v>1</v>
      </c>
      <c r="AE7" s="212">
        <v>2</v>
      </c>
      <c r="AF7" s="212">
        <v>2</v>
      </c>
      <c r="AG7" s="335">
        <f t="shared" si="0"/>
        <v>0.4</v>
      </c>
      <c r="AH7" s="212" t="s">
        <v>2840</v>
      </c>
      <c r="AI7" s="212" t="s">
        <v>599</v>
      </c>
      <c r="AJ7" s="212" t="s">
        <v>2454</v>
      </c>
      <c r="AK7" s="212" t="s">
        <v>2841</v>
      </c>
      <c r="AL7" s="212" t="s">
        <v>3093</v>
      </c>
      <c r="AM7" s="212" t="s">
        <v>3036</v>
      </c>
      <c r="AN7" s="212" t="s">
        <v>3007</v>
      </c>
      <c r="AO7" s="212" t="s">
        <v>3109</v>
      </c>
      <c r="AP7" s="238" t="s">
        <v>2932</v>
      </c>
    </row>
    <row r="8" spans="1:43" x14ac:dyDescent="0.25">
      <c r="A8" s="109"/>
      <c r="B8" s="109"/>
      <c r="C8" s="90" t="s">
        <v>1275</v>
      </c>
      <c r="D8" s="90" t="s">
        <v>121</v>
      </c>
      <c r="E8" s="109" t="s">
        <v>1532</v>
      </c>
      <c r="F8" s="109" t="s">
        <v>214</v>
      </c>
      <c r="G8" s="109" t="s">
        <v>219</v>
      </c>
      <c r="H8" s="109" t="s">
        <v>1485</v>
      </c>
      <c r="I8" s="109" t="s">
        <v>1006</v>
      </c>
      <c r="J8" s="109" t="s">
        <v>1074</v>
      </c>
      <c r="K8" s="91" t="s">
        <v>267</v>
      </c>
      <c r="L8" s="109"/>
      <c r="M8" s="109" t="s">
        <v>2917</v>
      </c>
      <c r="N8" s="109" t="s">
        <v>1076</v>
      </c>
      <c r="O8" s="128" t="s">
        <v>1078</v>
      </c>
      <c r="P8" s="109" t="s">
        <v>1081</v>
      </c>
      <c r="Q8" s="109" t="s">
        <v>1082</v>
      </c>
      <c r="R8" s="98" t="s">
        <v>121</v>
      </c>
      <c r="S8" s="135">
        <v>41883</v>
      </c>
      <c r="T8" s="109" t="s">
        <v>1083</v>
      </c>
      <c r="U8" s="109" t="s">
        <v>1082</v>
      </c>
      <c r="V8" s="109"/>
      <c r="W8" s="135">
        <v>41792</v>
      </c>
      <c r="X8" s="111" t="s">
        <v>1077</v>
      </c>
      <c r="Y8" s="109" t="s">
        <v>1089</v>
      </c>
      <c r="Z8" s="264">
        <v>42359</v>
      </c>
      <c r="AA8" s="212">
        <v>1</v>
      </c>
      <c r="AB8" s="212">
        <v>1</v>
      </c>
      <c r="AC8" s="212">
        <v>1</v>
      </c>
      <c r="AD8" s="212">
        <v>1</v>
      </c>
      <c r="AE8" s="212">
        <v>2</v>
      </c>
      <c r="AF8" s="212">
        <v>2</v>
      </c>
      <c r="AG8" s="335">
        <f t="shared" si="0"/>
        <v>0.4</v>
      </c>
      <c r="AH8" s="212" t="s">
        <v>2840</v>
      </c>
      <c r="AI8" s="212" t="s">
        <v>599</v>
      </c>
      <c r="AJ8" s="212" t="s">
        <v>2454</v>
      </c>
      <c r="AK8" s="212" t="s">
        <v>2841</v>
      </c>
      <c r="AL8" s="212" t="s">
        <v>3093</v>
      </c>
      <c r="AM8" s="212" t="s">
        <v>3036</v>
      </c>
      <c r="AN8" s="212" t="s">
        <v>3104</v>
      </c>
      <c r="AO8" s="212" t="s">
        <v>3104</v>
      </c>
      <c r="AP8" s="238" t="s">
        <v>2932</v>
      </c>
    </row>
    <row r="9" spans="1:43" x14ac:dyDescent="0.25">
      <c r="A9" s="220"/>
      <c r="B9" s="220"/>
      <c r="C9" s="219"/>
      <c r="D9" s="219"/>
      <c r="E9" s="220"/>
      <c r="F9" s="220"/>
      <c r="G9" s="220"/>
      <c r="H9" s="220"/>
      <c r="I9" s="220" t="s">
        <v>3105</v>
      </c>
      <c r="J9" s="220" t="s">
        <v>1074</v>
      </c>
      <c r="K9" s="216" t="s">
        <v>267</v>
      </c>
      <c r="L9" s="220"/>
      <c r="M9" s="220" t="s">
        <v>3107</v>
      </c>
      <c r="N9" s="220"/>
      <c r="O9" s="389"/>
      <c r="P9" s="220"/>
      <c r="Q9" s="220"/>
      <c r="R9" s="223"/>
      <c r="S9" s="390"/>
      <c r="T9" s="220"/>
      <c r="U9" s="220"/>
      <c r="V9" s="220"/>
      <c r="W9" s="390"/>
      <c r="X9" s="283"/>
      <c r="Y9" s="220"/>
      <c r="Z9" s="264">
        <v>42430</v>
      </c>
      <c r="AA9" s="212">
        <v>1</v>
      </c>
      <c r="AB9" s="212">
        <v>1</v>
      </c>
      <c r="AC9" s="212">
        <v>1</v>
      </c>
      <c r="AD9" s="212">
        <v>1</v>
      </c>
      <c r="AE9" s="212">
        <v>2</v>
      </c>
      <c r="AF9" s="212">
        <v>2</v>
      </c>
      <c r="AG9" s="335">
        <f t="shared" si="0"/>
        <v>0.4</v>
      </c>
      <c r="AH9" s="212" t="s">
        <v>2840</v>
      </c>
      <c r="AI9" s="212" t="s">
        <v>599</v>
      </c>
      <c r="AJ9" s="212" t="s">
        <v>2454</v>
      </c>
      <c r="AK9" s="212" t="s">
        <v>2841</v>
      </c>
      <c r="AL9" s="212" t="s">
        <v>3093</v>
      </c>
      <c r="AM9" s="212" t="s">
        <v>3036</v>
      </c>
      <c r="AN9" s="212" t="s">
        <v>3110</v>
      </c>
      <c r="AO9" s="212" t="s">
        <v>3112</v>
      </c>
      <c r="AP9" s="238" t="s">
        <v>2932</v>
      </c>
    </row>
    <row r="10" spans="1:43" x14ac:dyDescent="0.25">
      <c r="A10" s="220"/>
      <c r="B10" s="220"/>
      <c r="C10" s="219"/>
      <c r="D10" s="219"/>
      <c r="E10" s="220"/>
      <c r="F10" s="220"/>
      <c r="G10" s="220"/>
      <c r="H10" s="220"/>
      <c r="I10" s="220" t="s">
        <v>3106</v>
      </c>
      <c r="J10" s="220" t="s">
        <v>1074</v>
      </c>
      <c r="K10" s="216" t="s">
        <v>267</v>
      </c>
      <c r="L10" s="220"/>
      <c r="M10" s="220" t="s">
        <v>3108</v>
      </c>
      <c r="N10" s="220"/>
      <c r="O10" s="389"/>
      <c r="P10" s="220"/>
      <c r="Q10" s="220"/>
      <c r="R10" s="223"/>
      <c r="S10" s="390"/>
      <c r="T10" s="220"/>
      <c r="U10" s="220"/>
      <c r="V10" s="220"/>
      <c r="W10" s="390"/>
      <c r="X10" s="283"/>
      <c r="Y10" s="220"/>
      <c r="Z10" s="264">
        <v>42430</v>
      </c>
      <c r="AA10" s="212">
        <v>1</v>
      </c>
      <c r="AB10" s="212">
        <v>1</v>
      </c>
      <c r="AC10" s="212">
        <v>1</v>
      </c>
      <c r="AD10" s="212">
        <v>1</v>
      </c>
      <c r="AE10" s="212">
        <v>2</v>
      </c>
      <c r="AF10" s="212">
        <v>2</v>
      </c>
      <c r="AG10" s="335">
        <f t="shared" si="0"/>
        <v>0.4</v>
      </c>
      <c r="AH10" s="212" t="s">
        <v>2840</v>
      </c>
      <c r="AI10" s="212" t="s">
        <v>599</v>
      </c>
      <c r="AJ10" s="212" t="s">
        <v>2454</v>
      </c>
      <c r="AK10" s="212" t="s">
        <v>2841</v>
      </c>
      <c r="AL10" s="212" t="s">
        <v>3093</v>
      </c>
      <c r="AM10" s="212" t="s">
        <v>3036</v>
      </c>
      <c r="AN10" s="212" t="s">
        <v>3111</v>
      </c>
      <c r="AO10" s="212" t="s">
        <v>3113</v>
      </c>
      <c r="AP10" s="238" t="s">
        <v>2932</v>
      </c>
    </row>
    <row r="11" spans="1:43" x14ac:dyDescent="0.25">
      <c r="A11" s="109"/>
      <c r="B11" s="109"/>
      <c r="C11" s="90" t="s">
        <v>1287</v>
      </c>
      <c r="D11" s="90" t="s">
        <v>121</v>
      </c>
      <c r="E11" s="109" t="s">
        <v>1532</v>
      </c>
      <c r="F11" s="109" t="s">
        <v>214</v>
      </c>
      <c r="G11" s="109" t="s">
        <v>219</v>
      </c>
      <c r="H11" s="109" t="s">
        <v>1485</v>
      </c>
      <c r="I11" s="90" t="s">
        <v>992</v>
      </c>
      <c r="J11" s="109" t="s">
        <v>1074</v>
      </c>
      <c r="K11" s="91" t="s">
        <v>267</v>
      </c>
      <c r="L11" s="109"/>
      <c r="M11" s="285" t="s">
        <v>2926</v>
      </c>
      <c r="N11" s="109" t="s">
        <v>1076</v>
      </c>
      <c r="O11" s="128" t="s">
        <v>1078</v>
      </c>
      <c r="P11" s="109" t="s">
        <v>1081</v>
      </c>
      <c r="Q11" s="109" t="s">
        <v>1082</v>
      </c>
      <c r="R11" s="98" t="s">
        <v>121</v>
      </c>
      <c r="S11" s="135">
        <v>41883</v>
      </c>
      <c r="T11" s="109" t="s">
        <v>1083</v>
      </c>
      <c r="U11" s="109" t="s">
        <v>1082</v>
      </c>
      <c r="V11" s="109"/>
      <c r="W11" s="135">
        <v>41792</v>
      </c>
      <c r="X11" s="111" t="s">
        <v>1077</v>
      </c>
      <c r="Y11" s="109" t="s">
        <v>1089</v>
      </c>
      <c r="Z11" s="264">
        <v>42359</v>
      </c>
      <c r="AA11" s="212">
        <v>1</v>
      </c>
      <c r="AB11" s="212">
        <v>1</v>
      </c>
      <c r="AC11" s="212">
        <v>1</v>
      </c>
      <c r="AD11" s="212">
        <v>1</v>
      </c>
      <c r="AE11" s="212">
        <v>2</v>
      </c>
      <c r="AF11" s="212">
        <v>3</v>
      </c>
      <c r="AG11" s="335">
        <f t="shared" si="0"/>
        <v>0.6</v>
      </c>
      <c r="AH11" s="212" t="s">
        <v>2840</v>
      </c>
      <c r="AI11" s="212" t="s">
        <v>599</v>
      </c>
      <c r="AJ11" s="212" t="s">
        <v>2454</v>
      </c>
      <c r="AK11" s="212" t="s">
        <v>2843</v>
      </c>
      <c r="AL11" s="212"/>
      <c r="AM11" s="212" t="s">
        <v>3087</v>
      </c>
      <c r="AN11" s="212"/>
      <c r="AO11" s="212"/>
      <c r="AP11" s="238" t="s">
        <v>2937</v>
      </c>
    </row>
    <row r="12" spans="1:43" x14ac:dyDescent="0.25">
      <c r="A12" s="109"/>
      <c r="B12" s="109"/>
      <c r="C12" s="90" t="s">
        <v>1289</v>
      </c>
      <c r="D12" s="90" t="s">
        <v>121</v>
      </c>
      <c r="E12" s="109" t="s">
        <v>1532</v>
      </c>
      <c r="F12" s="109" t="s">
        <v>214</v>
      </c>
      <c r="G12" s="109" t="s">
        <v>219</v>
      </c>
      <c r="H12" s="109" t="s">
        <v>1485</v>
      </c>
      <c r="I12" s="90" t="s">
        <v>991</v>
      </c>
      <c r="J12" s="109" t="s">
        <v>1074</v>
      </c>
      <c r="K12" s="91" t="s">
        <v>267</v>
      </c>
      <c r="L12" s="109"/>
      <c r="M12" s="285" t="s">
        <v>2926</v>
      </c>
      <c r="N12" s="109" t="s">
        <v>1076</v>
      </c>
      <c r="O12" s="128" t="s">
        <v>1078</v>
      </c>
      <c r="P12" s="109" t="s">
        <v>1081</v>
      </c>
      <c r="Q12" s="109" t="s">
        <v>1082</v>
      </c>
      <c r="R12" s="98" t="s">
        <v>121</v>
      </c>
      <c r="S12" s="135">
        <v>41883</v>
      </c>
      <c r="T12" s="109" t="s">
        <v>1083</v>
      </c>
      <c r="U12" s="109" t="s">
        <v>1082</v>
      </c>
      <c r="V12" s="109"/>
      <c r="W12" s="135">
        <v>41792</v>
      </c>
      <c r="X12" s="111" t="s">
        <v>1077</v>
      </c>
      <c r="Y12" s="109" t="s">
        <v>1089</v>
      </c>
      <c r="Z12" s="264">
        <v>42359</v>
      </c>
      <c r="AA12" s="212">
        <v>1</v>
      </c>
      <c r="AB12" s="212">
        <v>1</v>
      </c>
      <c r="AC12" s="212">
        <v>1</v>
      </c>
      <c r="AD12" s="212">
        <v>1</v>
      </c>
      <c r="AE12" s="212">
        <v>2</v>
      </c>
      <c r="AF12" s="212">
        <v>2</v>
      </c>
      <c r="AG12" s="335">
        <f t="shared" si="0"/>
        <v>0.4</v>
      </c>
      <c r="AH12" s="212" t="s">
        <v>2840</v>
      </c>
      <c r="AI12" s="212" t="s">
        <v>599</v>
      </c>
      <c r="AJ12" s="212" t="s">
        <v>2454</v>
      </c>
      <c r="AK12" s="212" t="s">
        <v>2843</v>
      </c>
      <c r="AL12" s="212" t="s">
        <v>3093</v>
      </c>
      <c r="AM12" s="212" t="s">
        <v>3036</v>
      </c>
      <c r="AN12" s="212" t="s">
        <v>3125</v>
      </c>
      <c r="AO12" s="212" t="s">
        <v>3126</v>
      </c>
      <c r="AP12" s="238" t="s">
        <v>2932</v>
      </c>
    </row>
    <row r="13" spans="1:43" x14ac:dyDescent="0.25">
      <c r="A13" s="109"/>
      <c r="B13" s="109"/>
      <c r="C13" s="90" t="s">
        <v>1290</v>
      </c>
      <c r="D13" s="90" t="s">
        <v>121</v>
      </c>
      <c r="E13" s="109" t="s">
        <v>1532</v>
      </c>
      <c r="F13" s="109" t="s">
        <v>214</v>
      </c>
      <c r="G13" s="109" t="s">
        <v>219</v>
      </c>
      <c r="H13" s="109" t="s">
        <v>1485</v>
      </c>
      <c r="I13" s="109" t="s">
        <v>996</v>
      </c>
      <c r="J13" s="109" t="s">
        <v>1074</v>
      </c>
      <c r="K13" s="91" t="s">
        <v>267</v>
      </c>
      <c r="L13" s="109"/>
      <c r="M13" s="285" t="s">
        <v>2917</v>
      </c>
      <c r="N13" s="109" t="s">
        <v>1076</v>
      </c>
      <c r="O13" s="128" t="s">
        <v>1078</v>
      </c>
      <c r="P13" s="109" t="s">
        <v>1081</v>
      </c>
      <c r="Q13" s="109" t="s">
        <v>1082</v>
      </c>
      <c r="R13" s="98" t="s">
        <v>121</v>
      </c>
      <c r="S13" s="135">
        <v>41883</v>
      </c>
      <c r="T13" s="109" t="s">
        <v>1083</v>
      </c>
      <c r="U13" s="109" t="s">
        <v>1082</v>
      </c>
      <c r="V13" s="109"/>
      <c r="W13" s="135">
        <v>41792</v>
      </c>
      <c r="X13" s="111" t="s">
        <v>1077</v>
      </c>
      <c r="Y13" s="109" t="s">
        <v>1089</v>
      </c>
      <c r="Z13" s="264">
        <v>42359</v>
      </c>
      <c r="AA13" s="212">
        <v>1</v>
      </c>
      <c r="AB13" s="212">
        <v>1</v>
      </c>
      <c r="AC13" s="212">
        <v>1</v>
      </c>
      <c r="AD13" s="212">
        <v>1</v>
      </c>
      <c r="AE13" s="212">
        <v>2</v>
      </c>
      <c r="AF13" s="212">
        <v>2</v>
      </c>
      <c r="AG13" s="335">
        <f t="shared" si="0"/>
        <v>0.4</v>
      </c>
      <c r="AH13" s="212" t="s">
        <v>2840</v>
      </c>
      <c r="AI13" s="212" t="s">
        <v>599</v>
      </c>
      <c r="AJ13" s="212" t="s">
        <v>2454</v>
      </c>
      <c r="AK13" s="212" t="s">
        <v>2843</v>
      </c>
      <c r="AL13" s="212" t="s">
        <v>3093</v>
      </c>
      <c r="AM13" s="212" t="s">
        <v>3036</v>
      </c>
      <c r="AN13" s="212" t="s">
        <v>3131</v>
      </c>
      <c r="AO13" s="212" t="s">
        <v>3130</v>
      </c>
      <c r="AP13" s="238" t="s">
        <v>2932</v>
      </c>
    </row>
    <row r="14" spans="1:43" x14ac:dyDescent="0.25">
      <c r="A14" s="109"/>
      <c r="B14" s="109"/>
      <c r="C14" s="90" t="s">
        <v>1291</v>
      </c>
      <c r="D14" s="90" t="s">
        <v>1504</v>
      </c>
      <c r="E14" s="109" t="s">
        <v>1532</v>
      </c>
      <c r="F14" s="109" t="s">
        <v>214</v>
      </c>
      <c r="G14" s="109" t="s">
        <v>219</v>
      </c>
      <c r="H14" s="109" t="s">
        <v>1485</v>
      </c>
      <c r="I14" s="109" t="s">
        <v>987</v>
      </c>
      <c r="J14" s="109" t="s">
        <v>1073</v>
      </c>
      <c r="K14" s="91" t="s">
        <v>267</v>
      </c>
      <c r="L14" s="109"/>
      <c r="M14" s="109"/>
      <c r="N14" s="109" t="s">
        <v>1076</v>
      </c>
      <c r="O14" s="128" t="s">
        <v>1078</v>
      </c>
      <c r="P14" s="109" t="s">
        <v>1081</v>
      </c>
      <c r="Q14" s="109" t="s">
        <v>1082</v>
      </c>
      <c r="R14" s="98" t="s">
        <v>121</v>
      </c>
      <c r="S14" s="135">
        <v>41883</v>
      </c>
      <c r="T14" s="109" t="s">
        <v>1083</v>
      </c>
      <c r="U14" s="109" t="s">
        <v>1082</v>
      </c>
      <c r="V14" s="109"/>
      <c r="W14" s="135">
        <v>41792</v>
      </c>
      <c r="X14" s="111" t="s">
        <v>1077</v>
      </c>
      <c r="Y14" s="109" t="s">
        <v>1089</v>
      </c>
      <c r="Z14" s="264">
        <v>42359</v>
      </c>
      <c r="AA14" s="212">
        <v>1</v>
      </c>
      <c r="AB14" s="212">
        <v>1</v>
      </c>
      <c r="AC14" s="212">
        <v>1</v>
      </c>
      <c r="AD14" s="212">
        <v>1</v>
      </c>
      <c r="AE14" s="212">
        <v>2</v>
      </c>
      <c r="AF14" s="212">
        <v>2</v>
      </c>
      <c r="AG14" s="335">
        <f t="shared" si="0"/>
        <v>0.4</v>
      </c>
      <c r="AH14" s="212" t="s">
        <v>2840</v>
      </c>
      <c r="AI14" s="212" t="s">
        <v>599</v>
      </c>
      <c r="AJ14" s="212" t="s">
        <v>2454</v>
      </c>
      <c r="AK14" s="212" t="s">
        <v>2843</v>
      </c>
      <c r="AL14" s="212" t="s">
        <v>3132</v>
      </c>
      <c r="AM14" s="212" t="s">
        <v>3122</v>
      </c>
      <c r="AN14" s="212" t="s">
        <v>3133</v>
      </c>
      <c r="AO14" s="212" t="s">
        <v>3134</v>
      </c>
      <c r="AP14" s="238" t="s">
        <v>2932</v>
      </c>
    </row>
    <row r="15" spans="1:43" x14ac:dyDescent="0.25">
      <c r="A15" s="109"/>
      <c r="B15" s="109"/>
      <c r="C15" s="90" t="s">
        <v>1302</v>
      </c>
      <c r="D15" s="90" t="s">
        <v>121</v>
      </c>
      <c r="E15" s="109" t="s">
        <v>1532</v>
      </c>
      <c r="F15" s="109" t="s">
        <v>214</v>
      </c>
      <c r="G15" s="109" t="s">
        <v>219</v>
      </c>
      <c r="H15" s="109" t="s">
        <v>1485</v>
      </c>
      <c r="I15" s="90" t="s">
        <v>1017</v>
      </c>
      <c r="J15" s="109" t="s">
        <v>1074</v>
      </c>
      <c r="K15" s="91" t="s">
        <v>267</v>
      </c>
      <c r="L15" s="109"/>
      <c r="M15" s="109" t="s">
        <v>2917</v>
      </c>
      <c r="N15" s="109" t="s">
        <v>1076</v>
      </c>
      <c r="O15" s="128" t="s">
        <v>1078</v>
      </c>
      <c r="P15" s="109" t="s">
        <v>1081</v>
      </c>
      <c r="Q15" s="109" t="s">
        <v>1082</v>
      </c>
      <c r="R15" s="98" t="s">
        <v>121</v>
      </c>
      <c r="S15" s="135">
        <v>41883</v>
      </c>
      <c r="T15" s="109" t="s">
        <v>1083</v>
      </c>
      <c r="U15" s="109" t="s">
        <v>1082</v>
      </c>
      <c r="V15" s="109"/>
      <c r="W15" s="135">
        <v>41792</v>
      </c>
      <c r="X15" s="111" t="s">
        <v>1077</v>
      </c>
      <c r="Y15" s="109" t="s">
        <v>1089</v>
      </c>
      <c r="Z15" s="264">
        <v>42359</v>
      </c>
      <c r="AA15" s="212">
        <v>1</v>
      </c>
      <c r="AB15" s="212">
        <v>1</v>
      </c>
      <c r="AC15" s="212">
        <v>1</v>
      </c>
      <c r="AD15" s="212">
        <v>1</v>
      </c>
      <c r="AE15" s="212">
        <v>2</v>
      </c>
      <c r="AF15" s="212">
        <v>2</v>
      </c>
      <c r="AG15" s="335">
        <f t="shared" si="0"/>
        <v>0.4</v>
      </c>
      <c r="AH15" s="212" t="s">
        <v>2840</v>
      </c>
      <c r="AI15" s="212" t="s">
        <v>599</v>
      </c>
      <c r="AJ15" s="212" t="s">
        <v>2454</v>
      </c>
      <c r="AK15" s="212" t="s">
        <v>2841</v>
      </c>
      <c r="AL15" s="212" t="s">
        <v>3093</v>
      </c>
      <c r="AM15" s="212" t="s">
        <v>3122</v>
      </c>
      <c r="AN15" s="212" t="s">
        <v>3088</v>
      </c>
      <c r="AO15" s="212" t="s">
        <v>3137</v>
      </c>
      <c r="AP15" s="238" t="s">
        <v>2932</v>
      </c>
    </row>
    <row r="16" spans="1:43" x14ac:dyDescent="0.25">
      <c r="A16" s="109"/>
      <c r="B16" s="109"/>
      <c r="C16" s="90" t="s">
        <v>1303</v>
      </c>
      <c r="D16" s="90" t="s">
        <v>121</v>
      </c>
      <c r="E16" s="109" t="s">
        <v>1532</v>
      </c>
      <c r="F16" s="109" t="s">
        <v>214</v>
      </c>
      <c r="G16" s="109" t="s">
        <v>219</v>
      </c>
      <c r="H16" s="109" t="s">
        <v>1485</v>
      </c>
      <c r="I16" s="90" t="s">
        <v>1018</v>
      </c>
      <c r="J16" s="109" t="s">
        <v>1074</v>
      </c>
      <c r="K16" s="91" t="s">
        <v>267</v>
      </c>
      <c r="L16" s="109"/>
      <c r="M16" s="109" t="s">
        <v>2917</v>
      </c>
      <c r="N16" s="109" t="s">
        <v>1076</v>
      </c>
      <c r="O16" s="128" t="s">
        <v>1078</v>
      </c>
      <c r="P16" s="109" t="s">
        <v>1081</v>
      </c>
      <c r="Q16" s="109" t="s">
        <v>1082</v>
      </c>
      <c r="R16" s="98" t="s">
        <v>121</v>
      </c>
      <c r="S16" s="135">
        <v>41883</v>
      </c>
      <c r="T16" s="109" t="s">
        <v>1083</v>
      </c>
      <c r="U16" s="109" t="s">
        <v>1082</v>
      </c>
      <c r="V16" s="109"/>
      <c r="W16" s="135">
        <v>41792</v>
      </c>
      <c r="X16" s="111" t="s">
        <v>1077</v>
      </c>
      <c r="Y16" s="109" t="s">
        <v>1089</v>
      </c>
      <c r="Z16" s="264">
        <v>42359</v>
      </c>
      <c r="AA16" s="212">
        <v>1</v>
      </c>
      <c r="AB16" s="212">
        <v>1</v>
      </c>
      <c r="AC16" s="212">
        <v>1</v>
      </c>
      <c r="AD16" s="212">
        <v>1</v>
      </c>
      <c r="AE16" s="212">
        <v>2</v>
      </c>
      <c r="AF16" s="212">
        <v>2</v>
      </c>
      <c r="AG16" s="335">
        <f t="shared" si="0"/>
        <v>0.4</v>
      </c>
      <c r="AH16" s="212" t="s">
        <v>2840</v>
      </c>
      <c r="AI16" s="212" t="s">
        <v>599</v>
      </c>
      <c r="AJ16" s="212" t="s">
        <v>2454</v>
      </c>
      <c r="AK16" s="212" t="s">
        <v>2841</v>
      </c>
      <c r="AL16" s="212" t="s">
        <v>3093</v>
      </c>
      <c r="AM16" s="212" t="s">
        <v>3122</v>
      </c>
      <c r="AN16" s="212" t="s">
        <v>3096</v>
      </c>
      <c r="AO16" s="212" t="s">
        <v>3138</v>
      </c>
      <c r="AP16" s="238" t="s">
        <v>2932</v>
      </c>
    </row>
    <row r="17" spans="1:42" x14ac:dyDescent="0.25">
      <c r="A17" s="109"/>
      <c r="B17" s="109"/>
      <c r="C17" s="90" t="s">
        <v>1305</v>
      </c>
      <c r="D17" s="90" t="s">
        <v>121</v>
      </c>
      <c r="E17" s="109" t="s">
        <v>1532</v>
      </c>
      <c r="F17" s="109" t="s">
        <v>214</v>
      </c>
      <c r="G17" s="109" t="s">
        <v>219</v>
      </c>
      <c r="H17" s="109" t="s">
        <v>1485</v>
      </c>
      <c r="I17" s="90" t="s">
        <v>1014</v>
      </c>
      <c r="J17" s="109" t="s">
        <v>1074</v>
      </c>
      <c r="K17" s="91" t="s">
        <v>267</v>
      </c>
      <c r="L17" s="109"/>
      <c r="M17" s="109" t="s">
        <v>2917</v>
      </c>
      <c r="N17" s="109" t="s">
        <v>1076</v>
      </c>
      <c r="O17" s="128" t="s">
        <v>1078</v>
      </c>
      <c r="P17" s="109" t="s">
        <v>1081</v>
      </c>
      <c r="Q17" s="109" t="s">
        <v>1082</v>
      </c>
      <c r="R17" s="98" t="s">
        <v>121</v>
      </c>
      <c r="S17" s="135">
        <v>41883</v>
      </c>
      <c r="T17" s="109" t="s">
        <v>1083</v>
      </c>
      <c r="U17" s="109" t="s">
        <v>1082</v>
      </c>
      <c r="V17" s="109"/>
      <c r="W17" s="135">
        <v>41792</v>
      </c>
      <c r="X17" s="111" t="s">
        <v>1077</v>
      </c>
      <c r="Y17" s="109" t="s">
        <v>1089</v>
      </c>
      <c r="Z17" s="264">
        <v>42359</v>
      </c>
      <c r="AA17" s="212">
        <v>1</v>
      </c>
      <c r="AB17" s="212">
        <v>1</v>
      </c>
      <c r="AC17" s="212">
        <v>1</v>
      </c>
      <c r="AD17" s="212">
        <v>1</v>
      </c>
      <c r="AE17" s="212">
        <v>2</v>
      </c>
      <c r="AF17" s="212">
        <v>0.6</v>
      </c>
      <c r="AG17" s="335">
        <f t="shared" si="0"/>
        <v>0.12</v>
      </c>
      <c r="AH17" s="212" t="s">
        <v>2840</v>
      </c>
      <c r="AI17" s="212" t="s">
        <v>599</v>
      </c>
      <c r="AJ17" s="212" t="s">
        <v>2454</v>
      </c>
      <c r="AK17" s="212" t="s">
        <v>2841</v>
      </c>
      <c r="AL17" s="212" t="s">
        <v>3102</v>
      </c>
      <c r="AM17" s="212" t="s">
        <v>3087</v>
      </c>
      <c r="AN17" s="212" t="s">
        <v>3103</v>
      </c>
      <c r="AO17" s="212"/>
      <c r="AP17" s="238" t="s">
        <v>2937</v>
      </c>
    </row>
    <row r="18" spans="1:42" x14ac:dyDescent="0.25">
      <c r="A18" s="109"/>
      <c r="B18" s="109"/>
      <c r="C18" s="90" t="s">
        <v>1306</v>
      </c>
      <c r="D18" s="90" t="s">
        <v>121</v>
      </c>
      <c r="E18" s="109" t="s">
        <v>1532</v>
      </c>
      <c r="F18" s="109" t="s">
        <v>214</v>
      </c>
      <c r="G18" s="109" t="s">
        <v>219</v>
      </c>
      <c r="H18" s="109" t="s">
        <v>1485</v>
      </c>
      <c r="I18" s="90" t="s">
        <v>1023</v>
      </c>
      <c r="J18" s="109" t="s">
        <v>1074</v>
      </c>
      <c r="K18" s="91" t="s">
        <v>267</v>
      </c>
      <c r="L18" s="109"/>
      <c r="M18" s="109" t="s">
        <v>2917</v>
      </c>
      <c r="N18" s="109" t="s">
        <v>1076</v>
      </c>
      <c r="O18" s="128" t="s">
        <v>1078</v>
      </c>
      <c r="P18" s="109" t="s">
        <v>1081</v>
      </c>
      <c r="Q18" s="109" t="s">
        <v>1082</v>
      </c>
      <c r="R18" s="98" t="s">
        <v>121</v>
      </c>
      <c r="S18" s="135">
        <v>41883</v>
      </c>
      <c r="T18" s="109" t="s">
        <v>1083</v>
      </c>
      <c r="U18" s="109" t="s">
        <v>1082</v>
      </c>
      <c r="V18" s="109"/>
      <c r="W18" s="135">
        <v>41792</v>
      </c>
      <c r="X18" s="111" t="s">
        <v>1077</v>
      </c>
      <c r="Y18" s="109" t="s">
        <v>1089</v>
      </c>
      <c r="Z18" s="264">
        <v>42359</v>
      </c>
      <c r="AA18" s="212">
        <v>1</v>
      </c>
      <c r="AB18" s="212">
        <v>1</v>
      </c>
      <c r="AC18" s="212">
        <v>1</v>
      </c>
      <c r="AD18" s="212">
        <v>1</v>
      </c>
      <c r="AE18" s="212">
        <v>2</v>
      </c>
      <c r="AF18" s="212">
        <v>2</v>
      </c>
      <c r="AG18" s="335">
        <f t="shared" si="0"/>
        <v>0.4</v>
      </c>
      <c r="AH18" s="212" t="s">
        <v>2840</v>
      </c>
      <c r="AI18" s="212" t="s">
        <v>599</v>
      </c>
      <c r="AJ18" s="212" t="s">
        <v>2454</v>
      </c>
      <c r="AK18" s="212" t="s">
        <v>2841</v>
      </c>
      <c r="AL18" s="212" t="s">
        <v>3093</v>
      </c>
      <c r="AM18" s="212" t="s">
        <v>3122</v>
      </c>
      <c r="AN18" s="212" t="s">
        <v>3088</v>
      </c>
      <c r="AO18" s="238" t="s">
        <v>3140</v>
      </c>
      <c r="AP18" s="238" t="s">
        <v>2932</v>
      </c>
    </row>
    <row r="19" spans="1:42" x14ac:dyDescent="0.25">
      <c r="A19" s="90"/>
      <c r="B19" s="90"/>
      <c r="C19" s="90" t="s">
        <v>1326</v>
      </c>
      <c r="D19" s="90" t="s">
        <v>121</v>
      </c>
      <c r="E19" s="90" t="s">
        <v>1532</v>
      </c>
      <c r="F19" s="90" t="s">
        <v>759</v>
      </c>
      <c r="G19" s="90" t="s">
        <v>757</v>
      </c>
      <c r="H19" s="90" t="s">
        <v>1494</v>
      </c>
      <c r="I19" s="90" t="s">
        <v>966</v>
      </c>
      <c r="J19" s="90" t="s">
        <v>1069</v>
      </c>
      <c r="K19" s="90" t="s">
        <v>269</v>
      </c>
      <c r="L19" s="90"/>
      <c r="M19" s="90" t="s">
        <v>2918</v>
      </c>
      <c r="N19" s="90" t="s">
        <v>1076</v>
      </c>
      <c r="O19" s="291" t="s">
        <v>1078</v>
      </c>
      <c r="P19" s="90" t="s">
        <v>1079</v>
      </c>
      <c r="Q19" s="90" t="s">
        <v>1082</v>
      </c>
      <c r="R19" s="98" t="s">
        <v>121</v>
      </c>
      <c r="S19" s="106">
        <v>41883</v>
      </c>
      <c r="T19" s="90" t="s">
        <v>1083</v>
      </c>
      <c r="U19" s="90" t="s">
        <v>1082</v>
      </c>
      <c r="V19" s="90"/>
      <c r="W19" s="106">
        <v>41792</v>
      </c>
      <c r="X19" s="111" t="s">
        <v>1077</v>
      </c>
      <c r="Y19" s="90" t="s">
        <v>1089</v>
      </c>
      <c r="Z19" s="292">
        <v>42359</v>
      </c>
      <c r="AA19" s="212">
        <v>1</v>
      </c>
      <c r="AB19" s="212">
        <v>1</v>
      </c>
      <c r="AC19" s="212">
        <v>1</v>
      </c>
      <c r="AD19" s="212">
        <v>1</v>
      </c>
      <c r="AE19" s="212">
        <v>2</v>
      </c>
      <c r="AF19" s="212">
        <v>2</v>
      </c>
      <c r="AG19" s="335">
        <f t="shared" si="0"/>
        <v>0.4</v>
      </c>
      <c r="AH19" s="212" t="s">
        <v>2840</v>
      </c>
      <c r="AI19" s="212"/>
      <c r="AJ19" s="212" t="s">
        <v>2454</v>
      </c>
      <c r="AK19" s="212" t="s">
        <v>3148</v>
      </c>
      <c r="AL19" s="212" t="s">
        <v>3149</v>
      </c>
      <c r="AM19" s="212" t="s">
        <v>3150</v>
      </c>
      <c r="AN19" s="212" t="s">
        <v>3146</v>
      </c>
      <c r="AO19" s="212" t="s">
        <v>3147</v>
      </c>
      <c r="AP19" s="238" t="s">
        <v>2932</v>
      </c>
    </row>
    <row r="20" spans="1:42" x14ac:dyDescent="0.25">
      <c r="A20" s="90"/>
      <c r="B20" s="90"/>
      <c r="C20" s="90" t="s">
        <v>1327</v>
      </c>
      <c r="D20" s="90" t="s">
        <v>121</v>
      </c>
      <c r="E20" s="90" t="s">
        <v>1532</v>
      </c>
      <c r="F20" s="90" t="s">
        <v>759</v>
      </c>
      <c r="G20" s="90" t="s">
        <v>757</v>
      </c>
      <c r="H20" s="90" t="s">
        <v>1494</v>
      </c>
      <c r="I20" s="90" t="s">
        <v>964</v>
      </c>
      <c r="J20" s="90" t="s">
        <v>1069</v>
      </c>
      <c r="K20" s="90" t="s">
        <v>269</v>
      </c>
      <c r="L20" s="90"/>
      <c r="M20" s="90" t="s">
        <v>2918</v>
      </c>
      <c r="N20" s="90" t="s">
        <v>1076</v>
      </c>
      <c r="O20" s="291" t="s">
        <v>1078</v>
      </c>
      <c r="P20" s="90" t="s">
        <v>1079</v>
      </c>
      <c r="Q20" s="90" t="s">
        <v>1082</v>
      </c>
      <c r="R20" s="98" t="s">
        <v>121</v>
      </c>
      <c r="S20" s="106">
        <v>41883</v>
      </c>
      <c r="T20" s="90" t="s">
        <v>1083</v>
      </c>
      <c r="U20" s="90" t="s">
        <v>1082</v>
      </c>
      <c r="V20" s="90"/>
      <c r="W20" s="106">
        <v>41792</v>
      </c>
      <c r="X20" s="111" t="s">
        <v>1077</v>
      </c>
      <c r="Y20" s="90" t="s">
        <v>1089</v>
      </c>
      <c r="Z20" s="292">
        <v>42359</v>
      </c>
      <c r="AA20" s="212">
        <v>1</v>
      </c>
      <c r="AB20" s="212">
        <v>1</v>
      </c>
      <c r="AC20" s="212">
        <v>1</v>
      </c>
      <c r="AD20" s="212">
        <v>1</v>
      </c>
      <c r="AE20" s="212">
        <v>2</v>
      </c>
      <c r="AF20" s="212">
        <v>2</v>
      </c>
      <c r="AG20" s="335">
        <f t="shared" si="0"/>
        <v>0.4</v>
      </c>
      <c r="AH20" s="212" t="s">
        <v>2840</v>
      </c>
      <c r="AI20" s="238"/>
      <c r="AJ20" s="212" t="s">
        <v>2454</v>
      </c>
      <c r="AK20" s="212" t="s">
        <v>3148</v>
      </c>
      <c r="AL20" s="212" t="s">
        <v>3149</v>
      </c>
      <c r="AM20" s="212" t="s">
        <v>3150</v>
      </c>
      <c r="AN20" s="212" t="s">
        <v>3151</v>
      </c>
      <c r="AO20" s="212" t="s">
        <v>3152</v>
      </c>
      <c r="AP20" s="238" t="s">
        <v>2932</v>
      </c>
    </row>
    <row r="21" spans="1:42" x14ac:dyDescent="0.25">
      <c r="A21" s="90"/>
      <c r="B21" s="90"/>
      <c r="C21" s="90" t="s">
        <v>1328</v>
      </c>
      <c r="D21" s="90" t="s">
        <v>121</v>
      </c>
      <c r="E21" s="90" t="s">
        <v>1532</v>
      </c>
      <c r="F21" s="90" t="s">
        <v>759</v>
      </c>
      <c r="G21" s="90" t="s">
        <v>757</v>
      </c>
      <c r="H21" s="90" t="s">
        <v>1494</v>
      </c>
      <c r="I21" s="90" t="s">
        <v>963</v>
      </c>
      <c r="J21" s="90" t="s">
        <v>1069</v>
      </c>
      <c r="K21" s="90" t="s">
        <v>269</v>
      </c>
      <c r="L21" s="90"/>
      <c r="M21" s="285" t="s">
        <v>2919</v>
      </c>
      <c r="N21" s="90" t="s">
        <v>1076</v>
      </c>
      <c r="O21" s="291" t="s">
        <v>1078</v>
      </c>
      <c r="P21" s="90" t="s">
        <v>1079</v>
      </c>
      <c r="Q21" s="90" t="s">
        <v>1082</v>
      </c>
      <c r="R21" s="98" t="s">
        <v>121</v>
      </c>
      <c r="S21" s="106">
        <v>41883</v>
      </c>
      <c r="T21" s="90" t="s">
        <v>1083</v>
      </c>
      <c r="U21" s="90" t="s">
        <v>1082</v>
      </c>
      <c r="V21" s="90"/>
      <c r="W21" s="106">
        <v>41792</v>
      </c>
      <c r="X21" s="111" t="s">
        <v>1077</v>
      </c>
      <c r="Y21" s="90" t="s">
        <v>1089</v>
      </c>
      <c r="Z21" s="292">
        <v>42359</v>
      </c>
      <c r="AA21" s="212">
        <v>1</v>
      </c>
      <c r="AB21" s="212">
        <v>1</v>
      </c>
      <c r="AC21" s="212">
        <v>1</v>
      </c>
      <c r="AD21" s="212">
        <v>1</v>
      </c>
      <c r="AE21" s="212">
        <v>2</v>
      </c>
      <c r="AF21" s="212">
        <v>2</v>
      </c>
      <c r="AG21" s="335">
        <f t="shared" si="0"/>
        <v>0.4</v>
      </c>
      <c r="AH21" s="212" t="s">
        <v>2840</v>
      </c>
      <c r="AI21" s="238"/>
      <c r="AJ21" s="212" t="s">
        <v>2454</v>
      </c>
      <c r="AK21" s="212" t="s">
        <v>3148</v>
      </c>
      <c r="AL21" s="212" t="s">
        <v>3149</v>
      </c>
      <c r="AM21" s="212" t="s">
        <v>3150</v>
      </c>
      <c r="AN21" s="212" t="s">
        <v>3155</v>
      </c>
      <c r="AO21" s="212" t="s">
        <v>3156</v>
      </c>
      <c r="AP21" s="238" t="s">
        <v>2932</v>
      </c>
    </row>
    <row r="22" spans="1:42" x14ac:dyDescent="0.25">
      <c r="A22" s="90"/>
      <c r="B22" s="90"/>
      <c r="C22" s="90" t="s">
        <v>1329</v>
      </c>
      <c r="D22" s="90" t="s">
        <v>121</v>
      </c>
      <c r="E22" s="90" t="s">
        <v>1532</v>
      </c>
      <c r="F22" s="90" t="s">
        <v>759</v>
      </c>
      <c r="G22" s="90" t="s">
        <v>757</v>
      </c>
      <c r="H22" s="90" t="s">
        <v>1494</v>
      </c>
      <c r="I22" s="90" t="s">
        <v>962</v>
      </c>
      <c r="J22" s="90" t="s">
        <v>1069</v>
      </c>
      <c r="K22" s="90" t="s">
        <v>269</v>
      </c>
      <c r="L22" s="90"/>
      <c r="M22" s="90" t="s">
        <v>2919</v>
      </c>
      <c r="N22" s="90" t="s">
        <v>1076</v>
      </c>
      <c r="O22" s="291" t="s">
        <v>1078</v>
      </c>
      <c r="P22" s="90" t="s">
        <v>1079</v>
      </c>
      <c r="Q22" s="90" t="s">
        <v>1082</v>
      </c>
      <c r="R22" s="98" t="s">
        <v>121</v>
      </c>
      <c r="S22" s="106">
        <v>41883</v>
      </c>
      <c r="T22" s="90" t="s">
        <v>1083</v>
      </c>
      <c r="U22" s="90" t="s">
        <v>1082</v>
      </c>
      <c r="V22" s="90"/>
      <c r="W22" s="106">
        <v>41792</v>
      </c>
      <c r="X22" s="111" t="s">
        <v>1077</v>
      </c>
      <c r="Y22" s="90" t="s">
        <v>1089</v>
      </c>
      <c r="Z22" s="292">
        <v>42359</v>
      </c>
      <c r="AA22" s="212">
        <v>1</v>
      </c>
      <c r="AB22" s="212">
        <v>1</v>
      </c>
      <c r="AC22" s="212">
        <v>1</v>
      </c>
      <c r="AD22" s="212">
        <v>1</v>
      </c>
      <c r="AE22" s="212">
        <v>2</v>
      </c>
      <c r="AF22" s="212">
        <v>2</v>
      </c>
      <c r="AG22" s="335">
        <f t="shared" si="0"/>
        <v>0.4</v>
      </c>
      <c r="AH22" s="212" t="s">
        <v>2840</v>
      </c>
      <c r="AI22" s="238"/>
      <c r="AJ22" s="212" t="s">
        <v>2454</v>
      </c>
      <c r="AK22" s="212" t="s">
        <v>3148</v>
      </c>
      <c r="AL22" s="212" t="s">
        <v>3149</v>
      </c>
      <c r="AM22" s="212" t="s">
        <v>3150</v>
      </c>
      <c r="AN22" s="212" t="s">
        <v>3157</v>
      </c>
      <c r="AO22" s="212" t="s">
        <v>3277</v>
      </c>
      <c r="AP22" s="238" t="s">
        <v>2932</v>
      </c>
    </row>
    <row r="23" spans="1:42" x14ac:dyDescent="0.25">
      <c r="A23" s="90"/>
      <c r="B23" s="90"/>
      <c r="C23" s="90" t="s">
        <v>1331</v>
      </c>
      <c r="D23" s="90" t="s">
        <v>121</v>
      </c>
      <c r="E23" s="90" t="s">
        <v>1532</v>
      </c>
      <c r="F23" s="90" t="s">
        <v>759</v>
      </c>
      <c r="G23" s="90" t="s">
        <v>757</v>
      </c>
      <c r="H23" s="90" t="s">
        <v>1494</v>
      </c>
      <c r="I23" s="90" t="s">
        <v>965</v>
      </c>
      <c r="J23" s="90" t="s">
        <v>1069</v>
      </c>
      <c r="K23" s="90" t="s">
        <v>269</v>
      </c>
      <c r="L23" s="90"/>
      <c r="M23" s="90" t="s">
        <v>2918</v>
      </c>
      <c r="N23" s="90" t="s">
        <v>1076</v>
      </c>
      <c r="O23" s="291" t="s">
        <v>1078</v>
      </c>
      <c r="P23" s="90" t="s">
        <v>1079</v>
      </c>
      <c r="Q23" s="90" t="s">
        <v>1082</v>
      </c>
      <c r="R23" s="98" t="s">
        <v>121</v>
      </c>
      <c r="S23" s="106">
        <v>41883</v>
      </c>
      <c r="T23" s="90" t="s">
        <v>1083</v>
      </c>
      <c r="U23" s="90" t="s">
        <v>1082</v>
      </c>
      <c r="V23" s="90"/>
      <c r="W23" s="106">
        <v>41792</v>
      </c>
      <c r="X23" s="111" t="s">
        <v>1077</v>
      </c>
      <c r="Y23" s="90" t="s">
        <v>1089</v>
      </c>
      <c r="Z23" s="292">
        <v>42359</v>
      </c>
      <c r="AA23" s="212">
        <v>1</v>
      </c>
      <c r="AB23" s="212">
        <v>1</v>
      </c>
      <c r="AC23" s="212">
        <v>1</v>
      </c>
      <c r="AD23" s="212">
        <v>1</v>
      </c>
      <c r="AE23" s="212">
        <v>2</v>
      </c>
      <c r="AF23" s="212">
        <v>2</v>
      </c>
      <c r="AG23" s="335">
        <f t="shared" si="0"/>
        <v>0.4</v>
      </c>
      <c r="AH23" s="212" t="s">
        <v>2840</v>
      </c>
      <c r="AI23" s="238"/>
      <c r="AJ23" s="212" t="s">
        <v>2454</v>
      </c>
      <c r="AK23" s="212" t="s">
        <v>3148</v>
      </c>
      <c r="AL23" s="212" t="s">
        <v>3149</v>
      </c>
      <c r="AM23" s="212" t="s">
        <v>3150</v>
      </c>
      <c r="AN23" s="212" t="s">
        <v>3153</v>
      </c>
      <c r="AO23" s="212" t="s">
        <v>3154</v>
      </c>
      <c r="AP23" s="238" t="s">
        <v>2932</v>
      </c>
    </row>
    <row r="24" spans="1:42" x14ac:dyDescent="0.25">
      <c r="A24" s="109"/>
      <c r="B24" s="109"/>
      <c r="C24" s="90" t="s">
        <v>1332</v>
      </c>
      <c r="D24" s="90" t="s">
        <v>121</v>
      </c>
      <c r="E24" s="109" t="s">
        <v>1532</v>
      </c>
      <c r="F24" s="109" t="s">
        <v>759</v>
      </c>
      <c r="G24" s="109" t="s">
        <v>758</v>
      </c>
      <c r="H24" s="109" t="s">
        <v>1491</v>
      </c>
      <c r="I24" s="90" t="s">
        <v>980</v>
      </c>
      <c r="J24" s="109" t="s">
        <v>1071</v>
      </c>
      <c r="K24" s="109" t="s">
        <v>268</v>
      </c>
      <c r="L24" s="109"/>
      <c r="M24" s="109" t="s">
        <v>2981</v>
      </c>
      <c r="N24" s="109" t="s">
        <v>1076</v>
      </c>
      <c r="O24" s="128" t="s">
        <v>1078</v>
      </c>
      <c r="P24" s="109" t="s">
        <v>1081</v>
      </c>
      <c r="Q24" s="109" t="s">
        <v>1082</v>
      </c>
      <c r="R24" s="98" t="s">
        <v>121</v>
      </c>
      <c r="S24" s="135">
        <v>41883</v>
      </c>
      <c r="T24" s="109" t="s">
        <v>1083</v>
      </c>
      <c r="U24" s="109" t="s">
        <v>1082</v>
      </c>
      <c r="V24" s="109"/>
      <c r="W24" s="135">
        <v>41792</v>
      </c>
      <c r="X24" s="111" t="s">
        <v>1077</v>
      </c>
      <c r="Y24" s="109" t="s">
        <v>1089</v>
      </c>
      <c r="Z24" s="264">
        <v>42359</v>
      </c>
      <c r="AA24" s="212">
        <v>1</v>
      </c>
      <c r="AB24" s="212">
        <v>1</v>
      </c>
      <c r="AC24" s="212">
        <v>1</v>
      </c>
      <c r="AD24" s="212">
        <v>1</v>
      </c>
      <c r="AE24" s="212">
        <v>2</v>
      </c>
      <c r="AF24" s="212">
        <v>2</v>
      </c>
      <c r="AG24" s="335">
        <f t="shared" si="0"/>
        <v>0.4</v>
      </c>
      <c r="AH24" s="212" t="s">
        <v>2840</v>
      </c>
      <c r="AI24" s="212"/>
      <c r="AJ24" s="212" t="s">
        <v>2454</v>
      </c>
      <c r="AK24" s="212" t="s">
        <v>2841</v>
      </c>
      <c r="AL24" s="212" t="s">
        <v>3160</v>
      </c>
      <c r="AM24" s="212" t="s">
        <v>3036</v>
      </c>
      <c r="AN24" s="212" t="s">
        <v>3158</v>
      </c>
      <c r="AO24" s="212" t="s">
        <v>3159</v>
      </c>
      <c r="AP24" s="238" t="s">
        <v>2932</v>
      </c>
    </row>
    <row r="25" spans="1:42" x14ac:dyDescent="0.25">
      <c r="A25" s="109"/>
      <c r="B25" s="109"/>
      <c r="C25" s="90" t="s">
        <v>1333</v>
      </c>
      <c r="D25" s="90" t="s">
        <v>121</v>
      </c>
      <c r="E25" s="109" t="s">
        <v>1532</v>
      </c>
      <c r="F25" s="109" t="s">
        <v>759</v>
      </c>
      <c r="G25" s="109" t="s">
        <v>758</v>
      </c>
      <c r="H25" s="109" t="s">
        <v>1491</v>
      </c>
      <c r="I25" s="90" t="s">
        <v>967</v>
      </c>
      <c r="J25" s="109" t="s">
        <v>1068</v>
      </c>
      <c r="K25" s="109" t="s">
        <v>269</v>
      </c>
      <c r="L25" s="109"/>
      <c r="M25" s="285" t="s">
        <v>2982</v>
      </c>
      <c r="N25" s="109" t="s">
        <v>1076</v>
      </c>
      <c r="O25" s="128" t="s">
        <v>1078</v>
      </c>
      <c r="P25" s="109" t="s">
        <v>1079</v>
      </c>
      <c r="Q25" s="109" t="s">
        <v>1082</v>
      </c>
      <c r="R25" s="98" t="s">
        <v>121</v>
      </c>
      <c r="S25" s="135">
        <v>41883</v>
      </c>
      <c r="T25" s="109" t="s">
        <v>1083</v>
      </c>
      <c r="U25" s="109" t="s">
        <v>1082</v>
      </c>
      <c r="V25" s="109"/>
      <c r="W25" s="135">
        <v>41792</v>
      </c>
      <c r="X25" s="111" t="s">
        <v>1077</v>
      </c>
      <c r="Y25" s="109" t="s">
        <v>1089</v>
      </c>
      <c r="Z25" s="264">
        <v>42359</v>
      </c>
      <c r="AA25" s="212">
        <v>1</v>
      </c>
      <c r="AB25" s="212">
        <v>1</v>
      </c>
      <c r="AC25" s="212">
        <v>1</v>
      </c>
      <c r="AD25" s="212">
        <v>1</v>
      </c>
      <c r="AE25" s="212">
        <v>2</v>
      </c>
      <c r="AF25" s="212">
        <v>2</v>
      </c>
      <c r="AG25" s="335">
        <f t="shared" si="0"/>
        <v>0.4</v>
      </c>
      <c r="AH25" s="212" t="s">
        <v>2840</v>
      </c>
      <c r="AI25" s="212"/>
      <c r="AJ25" s="212" t="s">
        <v>2454</v>
      </c>
      <c r="AK25" s="212" t="s">
        <v>3148</v>
      </c>
      <c r="AL25" s="212" t="s">
        <v>3149</v>
      </c>
      <c r="AM25" s="212" t="s">
        <v>3150</v>
      </c>
      <c r="AN25" s="212" t="s">
        <v>3161</v>
      </c>
      <c r="AO25" s="212" t="s">
        <v>3162</v>
      </c>
      <c r="AP25" s="238" t="s">
        <v>2932</v>
      </c>
    </row>
    <row r="26" spans="1:42" x14ac:dyDescent="0.25">
      <c r="A26" s="109"/>
      <c r="B26" s="109"/>
      <c r="C26" s="90" t="s">
        <v>1334</v>
      </c>
      <c r="D26" s="90" t="s">
        <v>121</v>
      </c>
      <c r="E26" s="109" t="s">
        <v>1532</v>
      </c>
      <c r="F26" s="109" t="s">
        <v>759</v>
      </c>
      <c r="G26" s="109" t="s">
        <v>758</v>
      </c>
      <c r="H26" s="109" t="s">
        <v>1491</v>
      </c>
      <c r="I26" s="90" t="s">
        <v>970</v>
      </c>
      <c r="J26" s="109" t="s">
        <v>1068</v>
      </c>
      <c r="K26" s="109" t="s">
        <v>269</v>
      </c>
      <c r="L26" s="109"/>
      <c r="M26" s="90" t="s">
        <v>2919</v>
      </c>
      <c r="N26" s="109" t="s">
        <v>1076</v>
      </c>
      <c r="O26" s="128" t="s">
        <v>1078</v>
      </c>
      <c r="P26" s="109" t="s">
        <v>1079</v>
      </c>
      <c r="Q26" s="109" t="s">
        <v>1082</v>
      </c>
      <c r="R26" s="98" t="s">
        <v>121</v>
      </c>
      <c r="S26" s="135">
        <v>41883</v>
      </c>
      <c r="T26" s="109" t="s">
        <v>1083</v>
      </c>
      <c r="U26" s="109" t="s">
        <v>1082</v>
      </c>
      <c r="V26" s="109"/>
      <c r="W26" s="135">
        <v>41792</v>
      </c>
      <c r="X26" s="111" t="s">
        <v>1077</v>
      </c>
      <c r="Y26" s="109" t="s">
        <v>1089</v>
      </c>
      <c r="Z26" s="264">
        <v>42359</v>
      </c>
      <c r="AA26" s="212">
        <v>1</v>
      </c>
      <c r="AB26" s="212">
        <v>1</v>
      </c>
      <c r="AC26" s="212">
        <v>1</v>
      </c>
      <c r="AD26" s="212">
        <v>1</v>
      </c>
      <c r="AE26" s="212">
        <v>2</v>
      </c>
      <c r="AF26" s="212">
        <v>2</v>
      </c>
      <c r="AG26" s="335">
        <f t="shared" si="0"/>
        <v>0.4</v>
      </c>
      <c r="AH26" s="212" t="s">
        <v>2840</v>
      </c>
      <c r="AI26" s="212"/>
      <c r="AJ26" s="212" t="s">
        <v>2454</v>
      </c>
      <c r="AK26" s="212" t="s">
        <v>3148</v>
      </c>
      <c r="AL26" s="212" t="s">
        <v>3149</v>
      </c>
      <c r="AM26" s="212" t="s">
        <v>3150</v>
      </c>
      <c r="AN26" s="212" t="s">
        <v>3163</v>
      </c>
      <c r="AO26" s="212" t="s">
        <v>3164</v>
      </c>
      <c r="AP26" s="238" t="s">
        <v>2932</v>
      </c>
    </row>
    <row r="27" spans="1:42" x14ac:dyDescent="0.25">
      <c r="A27" s="109"/>
      <c r="B27" s="109"/>
      <c r="C27" s="90" t="s">
        <v>1338</v>
      </c>
      <c r="D27" s="90" t="s">
        <v>121</v>
      </c>
      <c r="E27" s="109" t="s">
        <v>1532</v>
      </c>
      <c r="F27" s="109" t="s">
        <v>759</v>
      </c>
      <c r="G27" s="109" t="s">
        <v>758</v>
      </c>
      <c r="H27" s="109" t="s">
        <v>1491</v>
      </c>
      <c r="I27" s="90" t="s">
        <v>971</v>
      </c>
      <c r="J27" s="109" t="s">
        <v>1068</v>
      </c>
      <c r="K27" s="109" t="s">
        <v>269</v>
      </c>
      <c r="L27" s="109"/>
      <c r="M27" s="90" t="s">
        <v>2919</v>
      </c>
      <c r="N27" s="109" t="s">
        <v>1076</v>
      </c>
      <c r="O27" s="128" t="s">
        <v>1078</v>
      </c>
      <c r="P27" s="109" t="s">
        <v>1079</v>
      </c>
      <c r="Q27" s="109" t="s">
        <v>1082</v>
      </c>
      <c r="R27" s="98" t="s">
        <v>121</v>
      </c>
      <c r="S27" s="135">
        <v>41883</v>
      </c>
      <c r="T27" s="109" t="s">
        <v>1083</v>
      </c>
      <c r="U27" s="109" t="s">
        <v>1082</v>
      </c>
      <c r="V27" s="109"/>
      <c r="W27" s="135">
        <v>41792</v>
      </c>
      <c r="X27" s="111" t="s">
        <v>1077</v>
      </c>
      <c r="Y27" s="109" t="s">
        <v>1089</v>
      </c>
      <c r="Z27" s="264">
        <v>42359</v>
      </c>
      <c r="AA27" s="212">
        <v>1</v>
      </c>
      <c r="AB27" s="212">
        <v>1</v>
      </c>
      <c r="AC27" s="212">
        <v>1</v>
      </c>
      <c r="AD27" s="212">
        <v>1</v>
      </c>
      <c r="AE27" s="212">
        <v>2</v>
      </c>
      <c r="AF27" s="212">
        <v>2</v>
      </c>
      <c r="AG27" s="335">
        <f t="shared" si="0"/>
        <v>0.4</v>
      </c>
      <c r="AH27" s="212" t="s">
        <v>2840</v>
      </c>
      <c r="AI27" s="212"/>
      <c r="AJ27" s="212" t="s">
        <v>2454</v>
      </c>
      <c r="AK27" s="212" t="s">
        <v>3148</v>
      </c>
      <c r="AL27" s="212" t="s">
        <v>3149</v>
      </c>
      <c r="AM27" s="212" t="s">
        <v>3150</v>
      </c>
      <c r="AN27" s="212" t="s">
        <v>3166</v>
      </c>
      <c r="AO27" s="212" t="s">
        <v>3167</v>
      </c>
      <c r="AP27" s="238" t="s">
        <v>2932</v>
      </c>
    </row>
    <row r="28" spans="1:42" x14ac:dyDescent="0.25">
      <c r="A28" s="109"/>
      <c r="B28" s="109"/>
      <c r="C28" s="90" t="s">
        <v>1339</v>
      </c>
      <c r="D28" s="90" t="s">
        <v>121</v>
      </c>
      <c r="E28" s="109" t="s">
        <v>1532</v>
      </c>
      <c r="F28" s="109" t="s">
        <v>759</v>
      </c>
      <c r="G28" s="109" t="s">
        <v>758</v>
      </c>
      <c r="H28" s="109" t="s">
        <v>1491</v>
      </c>
      <c r="I28" s="90" t="s">
        <v>981</v>
      </c>
      <c r="J28" s="109" t="s">
        <v>1068</v>
      </c>
      <c r="K28" s="99" t="s">
        <v>267</v>
      </c>
      <c r="L28" s="109"/>
      <c r="M28" s="109" t="s">
        <v>2986</v>
      </c>
      <c r="N28" s="109" t="s">
        <v>1076</v>
      </c>
      <c r="O28" s="128" t="s">
        <v>1078</v>
      </c>
      <c r="P28" s="109" t="s">
        <v>1081</v>
      </c>
      <c r="Q28" s="109" t="s">
        <v>1082</v>
      </c>
      <c r="R28" s="98" t="s">
        <v>121</v>
      </c>
      <c r="S28" s="135">
        <v>41883</v>
      </c>
      <c r="T28" s="109" t="s">
        <v>1083</v>
      </c>
      <c r="U28" s="109" t="s">
        <v>1082</v>
      </c>
      <c r="V28" s="109"/>
      <c r="W28" s="135">
        <v>41792</v>
      </c>
      <c r="X28" s="111" t="s">
        <v>1077</v>
      </c>
      <c r="Y28" s="109" t="s">
        <v>1089</v>
      </c>
      <c r="Z28" s="264">
        <v>42359</v>
      </c>
      <c r="AA28" s="212">
        <v>1</v>
      </c>
      <c r="AB28" s="212">
        <v>1</v>
      </c>
      <c r="AC28" s="212">
        <v>1</v>
      </c>
      <c r="AD28" s="212">
        <v>1</v>
      </c>
      <c r="AE28" s="212">
        <v>2</v>
      </c>
      <c r="AF28" s="212">
        <v>2</v>
      </c>
      <c r="AG28" s="335">
        <f t="shared" si="0"/>
        <v>0.4</v>
      </c>
      <c r="AH28" s="212" t="s">
        <v>2840</v>
      </c>
      <c r="AI28" s="212"/>
      <c r="AJ28" s="212" t="s">
        <v>2454</v>
      </c>
      <c r="AK28" s="212" t="s">
        <v>3148</v>
      </c>
      <c r="AL28" s="212" t="s">
        <v>3160</v>
      </c>
      <c r="AM28" s="212" t="s">
        <v>3036</v>
      </c>
      <c r="AN28" s="212" t="s">
        <v>3178</v>
      </c>
      <c r="AO28" s="212" t="s">
        <v>3179</v>
      </c>
      <c r="AP28" s="238" t="s">
        <v>2932</v>
      </c>
    </row>
    <row r="29" spans="1:42" s="93" customFormat="1" x14ac:dyDescent="0.25">
      <c r="A29" s="109"/>
      <c r="B29" s="109"/>
      <c r="C29" s="90" t="s">
        <v>1341</v>
      </c>
      <c r="D29" s="90" t="s">
        <v>121</v>
      </c>
      <c r="E29" s="109" t="s">
        <v>1532</v>
      </c>
      <c r="F29" s="109" t="s">
        <v>759</v>
      </c>
      <c r="G29" s="109" t="s">
        <v>758</v>
      </c>
      <c r="H29" s="109" t="s">
        <v>1491</v>
      </c>
      <c r="I29" s="90" t="s">
        <v>974</v>
      </c>
      <c r="J29" s="109" t="s">
        <v>1070</v>
      </c>
      <c r="K29" s="91" t="s">
        <v>267</v>
      </c>
      <c r="L29" s="109"/>
      <c r="M29" s="109" t="s">
        <v>2920</v>
      </c>
      <c r="N29" s="109" t="s">
        <v>1076</v>
      </c>
      <c r="O29" s="128" t="s">
        <v>1078</v>
      </c>
      <c r="P29" s="109" t="s">
        <v>1079</v>
      </c>
      <c r="Q29" s="109" t="s">
        <v>1082</v>
      </c>
      <c r="R29" s="98" t="s">
        <v>121</v>
      </c>
      <c r="S29" s="135">
        <v>41883</v>
      </c>
      <c r="T29" s="109" t="s">
        <v>1083</v>
      </c>
      <c r="U29" s="109" t="s">
        <v>1082</v>
      </c>
      <c r="V29" s="109"/>
      <c r="W29" s="135">
        <v>41792</v>
      </c>
      <c r="X29" s="111" t="s">
        <v>1077</v>
      </c>
      <c r="Y29" s="109" t="s">
        <v>1089</v>
      </c>
      <c r="Z29" s="264">
        <v>42359</v>
      </c>
      <c r="AA29" s="212">
        <v>1</v>
      </c>
      <c r="AB29" s="212">
        <v>1</v>
      </c>
      <c r="AC29" s="212">
        <v>1</v>
      </c>
      <c r="AD29" s="212">
        <v>1</v>
      </c>
      <c r="AE29" s="212">
        <v>2</v>
      </c>
      <c r="AF29" s="212">
        <v>2</v>
      </c>
      <c r="AG29" s="335">
        <f t="shared" si="0"/>
        <v>0.4</v>
      </c>
      <c r="AH29" s="212" t="s">
        <v>2840</v>
      </c>
      <c r="AI29" s="212"/>
      <c r="AJ29" s="212" t="s">
        <v>2454</v>
      </c>
      <c r="AK29" s="212" t="s">
        <v>3148</v>
      </c>
      <c r="AL29" s="212" t="s">
        <v>3160</v>
      </c>
      <c r="AM29" s="212" t="s">
        <v>3036</v>
      </c>
      <c r="AN29" s="212" t="s">
        <v>3170</v>
      </c>
      <c r="AO29" s="212" t="s">
        <v>3171</v>
      </c>
      <c r="AP29" s="238" t="s">
        <v>2932</v>
      </c>
    </row>
    <row r="30" spans="1:42" s="93" customFormat="1" x14ac:dyDescent="0.25">
      <c r="A30" s="362"/>
      <c r="B30" s="362"/>
      <c r="C30" s="361"/>
      <c r="D30" s="361"/>
      <c r="E30" s="362"/>
      <c r="F30" s="362"/>
      <c r="G30" s="362"/>
      <c r="H30" s="362"/>
      <c r="I30" s="361" t="s">
        <v>3169</v>
      </c>
      <c r="J30" s="109" t="s">
        <v>1070</v>
      </c>
      <c r="K30" s="91" t="s">
        <v>267</v>
      </c>
      <c r="L30" s="109"/>
      <c r="M30" s="109" t="s">
        <v>2920</v>
      </c>
      <c r="N30" s="109" t="s">
        <v>1076</v>
      </c>
      <c r="O30" s="128" t="s">
        <v>1078</v>
      </c>
      <c r="P30" s="109" t="s">
        <v>1079</v>
      </c>
      <c r="Q30" s="109" t="s">
        <v>1082</v>
      </c>
      <c r="R30" s="98" t="s">
        <v>121</v>
      </c>
      <c r="S30" s="135">
        <v>41883</v>
      </c>
      <c r="T30" s="109" t="s">
        <v>1083</v>
      </c>
      <c r="U30" s="109" t="s">
        <v>1082</v>
      </c>
      <c r="V30" s="109"/>
      <c r="W30" s="135">
        <v>41792</v>
      </c>
      <c r="X30" s="111" t="s">
        <v>1077</v>
      </c>
      <c r="Y30" s="109" t="s">
        <v>1089</v>
      </c>
      <c r="Z30" s="264">
        <v>42359</v>
      </c>
      <c r="AA30" s="212">
        <v>1</v>
      </c>
      <c r="AB30" s="212">
        <v>1</v>
      </c>
      <c r="AC30" s="212">
        <v>1</v>
      </c>
      <c r="AD30" s="212">
        <v>1</v>
      </c>
      <c r="AE30" s="212">
        <v>2</v>
      </c>
      <c r="AF30" s="212">
        <v>2</v>
      </c>
      <c r="AG30" s="335">
        <f t="shared" si="0"/>
        <v>0.4</v>
      </c>
      <c r="AH30" s="212" t="s">
        <v>2840</v>
      </c>
      <c r="AI30" s="212"/>
      <c r="AJ30" s="212" t="s">
        <v>2454</v>
      </c>
      <c r="AK30" s="212" t="s">
        <v>3148</v>
      </c>
      <c r="AL30" s="212" t="s">
        <v>3160</v>
      </c>
      <c r="AM30" s="212" t="s">
        <v>3036</v>
      </c>
      <c r="AN30" s="212" t="s">
        <v>3090</v>
      </c>
      <c r="AO30" s="212" t="s">
        <v>3091</v>
      </c>
      <c r="AP30" s="238" t="s">
        <v>2932</v>
      </c>
    </row>
    <row r="31" spans="1:42" s="93" customFormat="1" x14ac:dyDescent="0.25">
      <c r="A31" s="109"/>
      <c r="B31" s="109"/>
      <c r="C31" s="90" t="s">
        <v>1342</v>
      </c>
      <c r="D31" s="90" t="s">
        <v>121</v>
      </c>
      <c r="E31" s="109" t="s">
        <v>1532</v>
      </c>
      <c r="F31" s="109" t="s">
        <v>759</v>
      </c>
      <c r="G31" s="109" t="s">
        <v>758</v>
      </c>
      <c r="H31" s="109" t="s">
        <v>1491</v>
      </c>
      <c r="I31" s="90" t="s">
        <v>977</v>
      </c>
      <c r="J31" s="109" t="s">
        <v>1068</v>
      </c>
      <c r="K31" s="99" t="s">
        <v>268</v>
      </c>
      <c r="L31" s="109"/>
      <c r="M31" s="285" t="s">
        <v>2922</v>
      </c>
      <c r="N31" s="109" t="s">
        <v>1076</v>
      </c>
      <c r="O31" s="128" t="s">
        <v>1078</v>
      </c>
      <c r="P31" s="109" t="s">
        <v>1079</v>
      </c>
      <c r="Q31" s="109" t="s">
        <v>1082</v>
      </c>
      <c r="R31" s="98" t="s">
        <v>121</v>
      </c>
      <c r="S31" s="135">
        <v>41883</v>
      </c>
      <c r="T31" s="109" t="s">
        <v>1083</v>
      </c>
      <c r="U31" s="109" t="s">
        <v>1082</v>
      </c>
      <c r="V31" s="109"/>
      <c r="W31" s="135">
        <v>41792</v>
      </c>
      <c r="X31" s="111" t="s">
        <v>1077</v>
      </c>
      <c r="Y31" s="109" t="s">
        <v>1089</v>
      </c>
      <c r="Z31" s="264">
        <v>42359</v>
      </c>
      <c r="AA31" s="212">
        <v>1</v>
      </c>
      <c r="AB31" s="212">
        <v>1</v>
      </c>
      <c r="AC31" s="212">
        <v>1</v>
      </c>
      <c r="AD31" s="212">
        <v>1</v>
      </c>
      <c r="AE31" s="212">
        <v>2</v>
      </c>
      <c r="AF31" s="212">
        <v>2</v>
      </c>
      <c r="AG31" s="335">
        <f t="shared" si="0"/>
        <v>0.4</v>
      </c>
      <c r="AH31" s="212" t="s">
        <v>2840</v>
      </c>
      <c r="AI31" s="212"/>
      <c r="AJ31" s="212" t="s">
        <v>2454</v>
      </c>
      <c r="AK31" s="212" t="s">
        <v>3148</v>
      </c>
      <c r="AL31" s="212" t="s">
        <v>3160</v>
      </c>
      <c r="AM31" s="212" t="s">
        <v>3036</v>
      </c>
      <c r="AN31" s="212" t="s">
        <v>3172</v>
      </c>
      <c r="AO31" s="212" t="s">
        <v>3173</v>
      </c>
      <c r="AP31" s="238" t="s">
        <v>2932</v>
      </c>
    </row>
    <row r="32" spans="1:42" s="93" customFormat="1" x14ac:dyDescent="0.25">
      <c r="A32" s="109"/>
      <c r="B32" s="109"/>
      <c r="C32" s="90" t="s">
        <v>1343</v>
      </c>
      <c r="D32" s="90" t="s">
        <v>121</v>
      </c>
      <c r="E32" s="109" t="s">
        <v>1532</v>
      </c>
      <c r="F32" s="109" t="s">
        <v>759</v>
      </c>
      <c r="G32" s="109" t="s">
        <v>758</v>
      </c>
      <c r="H32" s="109" t="s">
        <v>1491</v>
      </c>
      <c r="I32" s="90" t="s">
        <v>2987</v>
      </c>
      <c r="J32" s="90" t="s">
        <v>1068</v>
      </c>
      <c r="K32" s="99" t="s">
        <v>268</v>
      </c>
      <c r="L32" s="90"/>
      <c r="M32" s="90" t="s">
        <v>2988</v>
      </c>
      <c r="N32" s="109" t="s">
        <v>1076</v>
      </c>
      <c r="O32" s="128" t="s">
        <v>1078</v>
      </c>
      <c r="P32" s="109" t="s">
        <v>1079</v>
      </c>
      <c r="Q32" s="109" t="s">
        <v>1082</v>
      </c>
      <c r="R32" s="98" t="s">
        <v>121</v>
      </c>
      <c r="S32" s="135">
        <v>41883</v>
      </c>
      <c r="T32" s="109" t="s">
        <v>1083</v>
      </c>
      <c r="U32" s="109" t="s">
        <v>1082</v>
      </c>
      <c r="V32" s="109"/>
      <c r="W32" s="135">
        <v>41792</v>
      </c>
      <c r="X32" s="111" t="s">
        <v>1077</v>
      </c>
      <c r="Y32" s="109" t="s">
        <v>1089</v>
      </c>
      <c r="Z32" s="264">
        <v>42359</v>
      </c>
      <c r="AA32" s="212">
        <v>1</v>
      </c>
      <c r="AB32" s="212">
        <v>1</v>
      </c>
      <c r="AC32" s="212">
        <v>1</v>
      </c>
      <c r="AD32" s="212">
        <v>1</v>
      </c>
      <c r="AE32" s="212">
        <v>2</v>
      </c>
      <c r="AF32" s="212">
        <v>2</v>
      </c>
      <c r="AG32" s="335">
        <f t="shared" si="0"/>
        <v>0.4</v>
      </c>
      <c r="AH32" s="212" t="s">
        <v>2840</v>
      </c>
      <c r="AI32" s="212"/>
      <c r="AJ32" s="212" t="s">
        <v>2454</v>
      </c>
      <c r="AK32" s="212" t="s">
        <v>3148</v>
      </c>
      <c r="AL32" s="212" t="s">
        <v>3160</v>
      </c>
      <c r="AM32" s="212" t="s">
        <v>3036</v>
      </c>
      <c r="AN32" s="212" t="s">
        <v>3174</v>
      </c>
      <c r="AO32" s="212" t="s">
        <v>3175</v>
      </c>
      <c r="AP32" s="238" t="s">
        <v>2932</v>
      </c>
    </row>
    <row r="33" spans="1:42" s="93" customFormat="1" x14ac:dyDescent="0.25">
      <c r="A33" s="109"/>
      <c r="B33" s="109"/>
      <c r="C33" s="90" t="s">
        <v>1344</v>
      </c>
      <c r="D33" s="90" t="s">
        <v>121</v>
      </c>
      <c r="E33" s="109" t="s">
        <v>1532</v>
      </c>
      <c r="F33" s="109" t="s">
        <v>759</v>
      </c>
      <c r="G33" s="109" t="s">
        <v>758</v>
      </c>
      <c r="H33" s="109" t="s">
        <v>1491</v>
      </c>
      <c r="I33" s="90" t="s">
        <v>2989</v>
      </c>
      <c r="J33" s="90" t="s">
        <v>1068</v>
      </c>
      <c r="K33" s="99" t="s">
        <v>268</v>
      </c>
      <c r="L33" s="90"/>
      <c r="M33" s="90" t="s">
        <v>2988</v>
      </c>
      <c r="N33" s="109" t="s">
        <v>1076</v>
      </c>
      <c r="O33" s="128" t="s">
        <v>1078</v>
      </c>
      <c r="P33" s="109" t="s">
        <v>1079</v>
      </c>
      <c r="Q33" s="285" t="s">
        <v>1082</v>
      </c>
      <c r="R33" s="98" t="s">
        <v>121</v>
      </c>
      <c r="S33" s="135">
        <v>41883</v>
      </c>
      <c r="T33" s="109" t="s">
        <v>1083</v>
      </c>
      <c r="U33" s="109" t="s">
        <v>1082</v>
      </c>
      <c r="V33" s="109"/>
      <c r="W33" s="135">
        <v>41792</v>
      </c>
      <c r="X33" s="111" t="s">
        <v>1077</v>
      </c>
      <c r="Y33" s="109" t="s">
        <v>1089</v>
      </c>
      <c r="Z33" s="264">
        <v>42359</v>
      </c>
      <c r="AA33" s="212">
        <v>1</v>
      </c>
      <c r="AB33" s="212">
        <v>1</v>
      </c>
      <c r="AC33" s="212">
        <v>1</v>
      </c>
      <c r="AD33" s="212">
        <v>1</v>
      </c>
      <c r="AE33" s="212">
        <v>2</v>
      </c>
      <c r="AF33" s="212">
        <v>2</v>
      </c>
      <c r="AG33" s="335">
        <f t="shared" si="0"/>
        <v>0.4</v>
      </c>
      <c r="AH33" s="212" t="s">
        <v>2840</v>
      </c>
      <c r="AI33" s="212"/>
      <c r="AJ33" s="212" t="s">
        <v>2454</v>
      </c>
      <c r="AK33" s="212" t="s">
        <v>3148</v>
      </c>
      <c r="AL33" s="212" t="s">
        <v>3160</v>
      </c>
      <c r="AM33" s="212" t="s">
        <v>3036</v>
      </c>
      <c r="AN33" s="212" t="s">
        <v>3176</v>
      </c>
      <c r="AO33" s="212" t="s">
        <v>3177</v>
      </c>
      <c r="AP33" s="238" t="s">
        <v>2932</v>
      </c>
    </row>
    <row r="34" spans="1:42" s="93" customFormat="1" x14ac:dyDescent="0.25">
      <c r="A34" s="109"/>
      <c r="B34" s="109"/>
      <c r="C34" s="90" t="s">
        <v>1350</v>
      </c>
      <c r="D34" s="90" t="s">
        <v>121</v>
      </c>
      <c r="E34" s="109" t="s">
        <v>1532</v>
      </c>
      <c r="F34" s="109" t="s">
        <v>759</v>
      </c>
      <c r="G34" s="109" t="s">
        <v>758</v>
      </c>
      <c r="H34" s="109" t="s">
        <v>1491</v>
      </c>
      <c r="I34" s="90" t="s">
        <v>972</v>
      </c>
      <c r="J34" s="109" t="s">
        <v>1070</v>
      </c>
      <c r="K34" s="99" t="s">
        <v>287</v>
      </c>
      <c r="L34" s="109"/>
      <c r="M34" s="109" t="s">
        <v>2990</v>
      </c>
      <c r="N34" s="109" t="s">
        <v>1076</v>
      </c>
      <c r="O34" s="128" t="s">
        <v>1078</v>
      </c>
      <c r="P34" s="109" t="s">
        <v>1079</v>
      </c>
      <c r="Q34" s="109" t="s">
        <v>1082</v>
      </c>
      <c r="R34" s="98" t="s">
        <v>121</v>
      </c>
      <c r="S34" s="135">
        <v>41883</v>
      </c>
      <c r="T34" s="109" t="s">
        <v>1083</v>
      </c>
      <c r="U34" s="109" t="s">
        <v>1082</v>
      </c>
      <c r="V34" s="109"/>
      <c r="W34" s="135">
        <v>41792</v>
      </c>
      <c r="X34" s="111" t="s">
        <v>1077</v>
      </c>
      <c r="Y34" s="109" t="s">
        <v>1089</v>
      </c>
      <c r="Z34" s="264">
        <v>42359</v>
      </c>
      <c r="AA34" s="212">
        <v>1</v>
      </c>
      <c r="AB34" s="212">
        <v>1</v>
      </c>
      <c r="AC34" s="212">
        <v>1</v>
      </c>
      <c r="AD34" s="212">
        <v>1</v>
      </c>
      <c r="AE34" s="212">
        <v>2</v>
      </c>
      <c r="AF34" s="212">
        <v>2</v>
      </c>
      <c r="AG34" s="335">
        <f t="shared" si="0"/>
        <v>0.4</v>
      </c>
      <c r="AH34" s="212" t="s">
        <v>2840</v>
      </c>
      <c r="AI34" s="212"/>
      <c r="AJ34" s="212" t="s">
        <v>2454</v>
      </c>
      <c r="AK34" s="212" t="s">
        <v>3148</v>
      </c>
      <c r="AL34" s="212" t="s">
        <v>3160</v>
      </c>
      <c r="AM34" s="212" t="s">
        <v>3036</v>
      </c>
      <c r="AN34" s="212" t="s">
        <v>3183</v>
      </c>
      <c r="AO34" s="212" t="s">
        <v>3184</v>
      </c>
      <c r="AP34" s="212" t="s">
        <v>2932</v>
      </c>
    </row>
    <row r="35" spans="1:42" s="93" customFormat="1" x14ac:dyDescent="0.25">
      <c r="A35" s="53"/>
      <c r="B35" s="53"/>
      <c r="C35" s="53"/>
      <c r="D35" s="53"/>
      <c r="E35" s="53"/>
      <c r="F35" s="53"/>
      <c r="G35" s="376"/>
      <c r="H35" s="53"/>
      <c r="I35" s="361" t="s">
        <v>3120</v>
      </c>
      <c r="J35" s="362" t="s">
        <v>3118</v>
      </c>
      <c r="K35" s="379" t="s">
        <v>268</v>
      </c>
      <c r="L35" s="377"/>
      <c r="M35" s="377"/>
      <c r="N35" s="377"/>
      <c r="O35" s="377"/>
      <c r="P35" s="377"/>
      <c r="Q35" s="377"/>
      <c r="R35" s="377"/>
      <c r="S35" s="377"/>
      <c r="T35" s="377"/>
      <c r="U35" s="377"/>
      <c r="V35" s="377"/>
      <c r="W35" s="377"/>
      <c r="X35" s="377"/>
      <c r="Y35" s="377"/>
      <c r="Z35" s="264">
        <v>42430</v>
      </c>
      <c r="AA35" s="212">
        <v>1</v>
      </c>
      <c r="AB35" s="212">
        <v>1</v>
      </c>
      <c r="AC35" s="212">
        <v>1</v>
      </c>
      <c r="AD35" s="212">
        <v>1</v>
      </c>
      <c r="AE35" s="212">
        <v>2</v>
      </c>
      <c r="AF35" s="212">
        <v>2</v>
      </c>
      <c r="AG35" s="335">
        <f t="shared" si="0"/>
        <v>0.4</v>
      </c>
      <c r="AH35" s="212" t="s">
        <v>2840</v>
      </c>
      <c r="AI35" s="212" t="s">
        <v>599</v>
      </c>
      <c r="AJ35" s="212" t="s">
        <v>2454</v>
      </c>
      <c r="AK35" s="212" t="s">
        <v>2843</v>
      </c>
      <c r="AL35" s="212" t="s">
        <v>3119</v>
      </c>
      <c r="AM35" s="212" t="s">
        <v>3122</v>
      </c>
      <c r="AN35" s="212" t="s">
        <v>3116</v>
      </c>
      <c r="AO35" s="212" t="s">
        <v>3117</v>
      </c>
      <c r="AP35" s="212" t="s">
        <v>2932</v>
      </c>
    </row>
    <row r="36" spans="1:42" s="93" customFormat="1" x14ac:dyDescent="0.25">
      <c r="A36" s="53"/>
      <c r="B36" s="53"/>
      <c r="C36" s="53"/>
      <c r="D36" s="53"/>
      <c r="E36" s="53"/>
      <c r="F36" s="53"/>
      <c r="G36" s="376"/>
      <c r="H36" s="53"/>
      <c r="I36" s="377" t="s">
        <v>3121</v>
      </c>
      <c r="J36" s="362" t="s">
        <v>3118</v>
      </c>
      <c r="K36" s="379" t="s">
        <v>268</v>
      </c>
      <c r="L36" s="377"/>
      <c r="M36" s="377"/>
      <c r="N36" s="377"/>
      <c r="O36" s="377"/>
      <c r="P36" s="377"/>
      <c r="Q36" s="377"/>
      <c r="R36" s="377"/>
      <c r="S36" s="377"/>
      <c r="T36" s="377"/>
      <c r="U36" s="377"/>
      <c r="V36" s="377"/>
      <c r="W36" s="377"/>
      <c r="X36" s="377"/>
      <c r="Y36" s="377"/>
      <c r="Z36" s="264">
        <v>42430</v>
      </c>
      <c r="AA36" s="212">
        <v>1</v>
      </c>
      <c r="AB36" s="212">
        <v>1</v>
      </c>
      <c r="AC36" s="212">
        <v>1</v>
      </c>
      <c r="AD36" s="212">
        <v>1</v>
      </c>
      <c r="AE36" s="212">
        <v>2</v>
      </c>
      <c r="AF36" s="212">
        <v>2</v>
      </c>
      <c r="AG36" s="335">
        <f t="shared" ref="AG36:AG67" si="1">(AA36*AB36*AC36*AD36*AE36*AF36)/10</f>
        <v>0.4</v>
      </c>
      <c r="AH36" s="212" t="s">
        <v>2840</v>
      </c>
      <c r="AI36" s="212" t="s">
        <v>599</v>
      </c>
      <c r="AJ36" s="212" t="s">
        <v>2454</v>
      </c>
      <c r="AK36" s="212" t="s">
        <v>2843</v>
      </c>
      <c r="AL36" s="212" t="s">
        <v>3119</v>
      </c>
      <c r="AM36" s="212" t="s">
        <v>3122</v>
      </c>
      <c r="AN36" s="212" t="s">
        <v>3123</v>
      </c>
      <c r="AO36" s="212" t="s">
        <v>3124</v>
      </c>
      <c r="AP36" s="212" t="s">
        <v>2932</v>
      </c>
    </row>
    <row r="37" spans="1:42" x14ac:dyDescent="0.25">
      <c r="A37" s="53"/>
      <c r="B37" s="53"/>
      <c r="C37" s="53"/>
      <c r="D37" s="53"/>
      <c r="E37" s="53"/>
      <c r="F37" s="53"/>
      <c r="G37" s="376"/>
      <c r="H37" s="53"/>
      <c r="I37" s="377" t="s">
        <v>3128</v>
      </c>
      <c r="J37" s="362" t="s">
        <v>3118</v>
      </c>
      <c r="K37" s="379" t="s">
        <v>268</v>
      </c>
      <c r="L37" s="377"/>
      <c r="M37" s="377"/>
      <c r="N37" s="377"/>
      <c r="O37" s="377"/>
      <c r="P37" s="377"/>
      <c r="Q37" s="377"/>
      <c r="R37" s="377"/>
      <c r="S37" s="377"/>
      <c r="T37" s="377"/>
      <c r="U37" s="377"/>
      <c r="V37" s="377"/>
      <c r="W37" s="377"/>
      <c r="X37" s="377"/>
      <c r="Y37" s="377"/>
      <c r="Z37" s="264">
        <v>42430</v>
      </c>
      <c r="AA37" s="212">
        <v>1</v>
      </c>
      <c r="AB37" s="212">
        <v>1</v>
      </c>
      <c r="AC37" s="212">
        <v>1</v>
      </c>
      <c r="AD37" s="212">
        <v>1</v>
      </c>
      <c r="AE37" s="212">
        <v>2</v>
      </c>
      <c r="AF37" s="212">
        <v>2</v>
      </c>
      <c r="AG37" s="335">
        <f t="shared" si="1"/>
        <v>0.4</v>
      </c>
      <c r="AH37" s="212" t="s">
        <v>2840</v>
      </c>
      <c r="AI37" s="212" t="s">
        <v>599</v>
      </c>
      <c r="AJ37" s="212" t="s">
        <v>2454</v>
      </c>
      <c r="AK37" s="212" t="s">
        <v>2843</v>
      </c>
      <c r="AL37" s="212" t="s">
        <v>3119</v>
      </c>
      <c r="AM37" s="212" t="s">
        <v>3122</v>
      </c>
      <c r="AN37" s="212" t="s">
        <v>3127</v>
      </c>
      <c r="AO37" s="212" t="s">
        <v>3129</v>
      </c>
      <c r="AP37" s="212" t="s">
        <v>2932</v>
      </c>
    </row>
    <row r="38" spans="1:42" x14ac:dyDescent="0.25">
      <c r="A38" s="53"/>
      <c r="B38" s="53"/>
      <c r="C38" s="53"/>
      <c r="D38" s="53"/>
      <c r="E38" s="53"/>
      <c r="F38" s="53"/>
      <c r="G38" s="376"/>
      <c r="H38" s="53"/>
      <c r="I38" s="377" t="s">
        <v>3185</v>
      </c>
      <c r="J38" s="362" t="s">
        <v>3118</v>
      </c>
      <c r="K38" s="379" t="s">
        <v>287</v>
      </c>
      <c r="L38" s="377"/>
      <c r="M38" s="377"/>
      <c r="N38" s="377"/>
      <c r="O38" s="377"/>
      <c r="P38" s="377"/>
      <c r="Q38" s="377"/>
      <c r="R38" s="377"/>
      <c r="S38" s="377"/>
      <c r="T38" s="377"/>
      <c r="U38" s="377"/>
      <c r="V38" s="377"/>
      <c r="W38" s="377"/>
      <c r="X38" s="377"/>
      <c r="Y38" s="377"/>
      <c r="Z38" s="264">
        <v>42430</v>
      </c>
      <c r="AA38" s="212">
        <v>1</v>
      </c>
      <c r="AB38" s="212">
        <v>1</v>
      </c>
      <c r="AC38" s="212">
        <v>1</v>
      </c>
      <c r="AD38" s="212">
        <v>1</v>
      </c>
      <c r="AE38" s="212">
        <v>2</v>
      </c>
      <c r="AF38" s="212">
        <v>2</v>
      </c>
      <c r="AG38" s="335">
        <f t="shared" si="1"/>
        <v>0.4</v>
      </c>
      <c r="AH38" s="212" t="s">
        <v>2840</v>
      </c>
      <c r="AI38" s="212" t="s">
        <v>599</v>
      </c>
      <c r="AJ38" s="212" t="s">
        <v>2454</v>
      </c>
      <c r="AK38" s="212" t="s">
        <v>2841</v>
      </c>
      <c r="AL38" s="212" t="s">
        <v>3160</v>
      </c>
      <c r="AM38" s="212" t="s">
        <v>3036</v>
      </c>
      <c r="AN38" s="212" t="s">
        <v>3186</v>
      </c>
      <c r="AO38" s="212" t="s">
        <v>3187</v>
      </c>
      <c r="AP38" s="212" t="s">
        <v>2932</v>
      </c>
    </row>
    <row r="39" spans="1:42" x14ac:dyDescent="0.25">
      <c r="A39" s="53"/>
      <c r="B39" s="53"/>
      <c r="C39" s="53"/>
      <c r="D39" s="53"/>
      <c r="E39" s="53"/>
      <c r="F39" s="53"/>
      <c r="G39" s="376"/>
      <c r="H39" s="53"/>
      <c r="I39" s="377" t="s">
        <v>3190</v>
      </c>
      <c r="J39" s="362" t="s">
        <v>3118</v>
      </c>
      <c r="K39" s="379" t="s">
        <v>267</v>
      </c>
      <c r="L39" s="377"/>
      <c r="M39" s="377"/>
      <c r="N39" s="377"/>
      <c r="O39" s="377"/>
      <c r="P39" s="377"/>
      <c r="Q39" s="377"/>
      <c r="R39" s="377"/>
      <c r="S39" s="377"/>
      <c r="T39" s="377"/>
      <c r="U39" s="377"/>
      <c r="V39" s="377"/>
      <c r="W39" s="377"/>
      <c r="X39" s="377"/>
      <c r="Y39" s="377"/>
      <c r="Z39" s="264">
        <v>42430</v>
      </c>
      <c r="AA39" s="212">
        <v>1</v>
      </c>
      <c r="AB39" s="212">
        <v>1</v>
      </c>
      <c r="AC39" s="212">
        <v>1</v>
      </c>
      <c r="AD39" s="212">
        <v>1</v>
      </c>
      <c r="AE39" s="212">
        <v>2</v>
      </c>
      <c r="AF39" s="212">
        <v>2</v>
      </c>
      <c r="AG39" s="335">
        <f t="shared" si="1"/>
        <v>0.4</v>
      </c>
      <c r="AH39" s="212" t="s">
        <v>2840</v>
      </c>
      <c r="AI39" s="212" t="s">
        <v>599</v>
      </c>
      <c r="AJ39" s="212" t="s">
        <v>2454</v>
      </c>
      <c r="AK39" s="212" t="s">
        <v>2841</v>
      </c>
      <c r="AL39" s="212" t="s">
        <v>3160</v>
      </c>
      <c r="AM39" s="212" t="s">
        <v>3036</v>
      </c>
      <c r="AN39" s="212" t="s">
        <v>3188</v>
      </c>
      <c r="AO39" s="212" t="s">
        <v>3189</v>
      </c>
      <c r="AP39" s="212" t="s">
        <v>2932</v>
      </c>
    </row>
    <row r="40" spans="1:42" x14ac:dyDescent="0.25">
      <c r="A40" s="53"/>
      <c r="B40" s="53"/>
      <c r="C40" s="53"/>
      <c r="D40" s="53"/>
      <c r="E40" s="53"/>
      <c r="F40" s="53"/>
      <c r="G40" s="376"/>
      <c r="H40" s="53"/>
      <c r="I40" s="377" t="s">
        <v>3191</v>
      </c>
      <c r="J40" s="362" t="s">
        <v>3118</v>
      </c>
      <c r="K40" s="379" t="s">
        <v>267</v>
      </c>
      <c r="L40" s="377"/>
      <c r="M40" s="377"/>
      <c r="N40" s="377"/>
      <c r="O40" s="377"/>
      <c r="P40" s="377"/>
      <c r="Q40" s="377"/>
      <c r="R40" s="377"/>
      <c r="S40" s="377"/>
      <c r="T40" s="377"/>
      <c r="U40" s="377"/>
      <c r="V40" s="377"/>
      <c r="W40" s="377"/>
      <c r="X40" s="377"/>
      <c r="Y40" s="377"/>
      <c r="Z40" s="264">
        <v>42430</v>
      </c>
      <c r="AA40" s="212">
        <v>1</v>
      </c>
      <c r="AB40" s="212">
        <v>1</v>
      </c>
      <c r="AC40" s="212">
        <v>1</v>
      </c>
      <c r="AD40" s="212">
        <v>1</v>
      </c>
      <c r="AE40" s="212">
        <v>2</v>
      </c>
      <c r="AF40" s="212">
        <v>2</v>
      </c>
      <c r="AG40" s="335">
        <f t="shared" si="1"/>
        <v>0.4</v>
      </c>
      <c r="AH40" s="212" t="s">
        <v>2840</v>
      </c>
      <c r="AI40" s="212" t="s">
        <v>599</v>
      </c>
      <c r="AJ40" s="212" t="s">
        <v>2454</v>
      </c>
      <c r="AK40" s="212" t="s">
        <v>2841</v>
      </c>
      <c r="AL40" s="212" t="s">
        <v>3160</v>
      </c>
      <c r="AM40" s="212" t="s">
        <v>3036</v>
      </c>
      <c r="AN40" s="212" t="s">
        <v>3192</v>
      </c>
      <c r="AO40" s="212" t="s">
        <v>3193</v>
      </c>
      <c r="AP40" s="212" t="s">
        <v>2932</v>
      </c>
    </row>
    <row r="41" spans="1:42" x14ac:dyDescent="0.25">
      <c r="A41" s="53"/>
      <c r="B41" s="53"/>
      <c r="C41" s="53"/>
      <c r="D41" s="53"/>
      <c r="E41" s="53"/>
      <c r="F41" s="53"/>
      <c r="G41" s="376"/>
      <c r="H41" s="53"/>
      <c r="I41" s="377" t="s">
        <v>3194</v>
      </c>
      <c r="J41" s="362" t="s">
        <v>3118</v>
      </c>
      <c r="K41" s="379" t="s">
        <v>267</v>
      </c>
      <c r="L41" s="377"/>
      <c r="M41" s="377"/>
      <c r="N41" s="377"/>
      <c r="O41" s="377"/>
      <c r="P41" s="377"/>
      <c r="Q41" s="377"/>
      <c r="R41" s="377"/>
      <c r="S41" s="377"/>
      <c r="T41" s="377"/>
      <c r="U41" s="377"/>
      <c r="V41" s="377"/>
      <c r="W41" s="377"/>
      <c r="X41" s="377"/>
      <c r="Y41" s="377"/>
      <c r="Z41" s="264">
        <v>42430</v>
      </c>
      <c r="AA41" s="212">
        <v>1</v>
      </c>
      <c r="AB41" s="212">
        <v>1</v>
      </c>
      <c r="AC41" s="212">
        <v>1</v>
      </c>
      <c r="AD41" s="212">
        <v>1</v>
      </c>
      <c r="AE41" s="212">
        <v>2</v>
      </c>
      <c r="AF41" s="212">
        <v>2</v>
      </c>
      <c r="AG41" s="335">
        <f t="shared" si="1"/>
        <v>0.4</v>
      </c>
      <c r="AH41" s="212" t="s">
        <v>2840</v>
      </c>
      <c r="AI41" s="212" t="s">
        <v>599</v>
      </c>
      <c r="AJ41" s="212" t="s">
        <v>2454</v>
      </c>
      <c r="AK41" s="212" t="s">
        <v>2841</v>
      </c>
      <c r="AL41" s="212" t="s">
        <v>3196</v>
      </c>
      <c r="AM41" s="212" t="s">
        <v>3195</v>
      </c>
      <c r="AN41" s="212" t="s">
        <v>3197</v>
      </c>
      <c r="AO41" s="212" t="s">
        <v>3198</v>
      </c>
      <c r="AP41" s="212" t="s">
        <v>2932</v>
      </c>
    </row>
    <row r="42" spans="1:42" x14ac:dyDescent="0.25">
      <c r="A42" s="53"/>
      <c r="B42" s="53"/>
      <c r="C42" s="53"/>
      <c r="D42" s="53"/>
      <c r="E42" s="53"/>
      <c r="F42" s="53"/>
      <c r="G42" s="376"/>
      <c r="H42" s="53"/>
      <c r="I42" s="377" t="s">
        <v>3201</v>
      </c>
      <c r="J42" s="362" t="s">
        <v>3118</v>
      </c>
      <c r="K42" s="379" t="s">
        <v>267</v>
      </c>
      <c r="L42" s="377"/>
      <c r="M42" s="377"/>
      <c r="N42" s="377"/>
      <c r="O42" s="377"/>
      <c r="P42" s="377"/>
      <c r="Q42" s="377"/>
      <c r="R42" s="377"/>
      <c r="S42" s="377"/>
      <c r="T42" s="377"/>
      <c r="U42" s="377"/>
      <c r="V42" s="377"/>
      <c r="W42" s="377"/>
      <c r="X42" s="377"/>
      <c r="Y42" s="377"/>
      <c r="Z42" s="264">
        <v>42430</v>
      </c>
      <c r="AA42" s="212">
        <v>1</v>
      </c>
      <c r="AB42" s="212">
        <v>1</v>
      </c>
      <c r="AC42" s="212">
        <v>1</v>
      </c>
      <c r="AD42" s="212">
        <v>1</v>
      </c>
      <c r="AE42" s="212">
        <v>2</v>
      </c>
      <c r="AF42" s="212">
        <v>2</v>
      </c>
      <c r="AG42" s="335">
        <f t="shared" si="1"/>
        <v>0.4</v>
      </c>
      <c r="AH42" s="212" t="s">
        <v>2840</v>
      </c>
      <c r="AI42" s="212" t="s">
        <v>599</v>
      </c>
      <c r="AJ42" s="212" t="s">
        <v>2454</v>
      </c>
      <c r="AK42" s="212" t="s">
        <v>2841</v>
      </c>
      <c r="AL42" s="212" t="s">
        <v>3196</v>
      </c>
      <c r="AM42" s="212" t="s">
        <v>3195</v>
      </c>
      <c r="AN42" s="212" t="s">
        <v>3199</v>
      </c>
      <c r="AO42" s="212" t="s">
        <v>3200</v>
      </c>
      <c r="AP42" s="212" t="s">
        <v>2932</v>
      </c>
    </row>
    <row r="43" spans="1:42" x14ac:dyDescent="0.25">
      <c r="A43" s="53"/>
      <c r="B43" s="53"/>
      <c r="C43" s="53"/>
      <c r="D43" s="53"/>
      <c r="E43" s="53"/>
      <c r="F43" s="53"/>
      <c r="G43" s="376"/>
      <c r="H43" s="53"/>
      <c r="I43" s="377" t="s">
        <v>3204</v>
      </c>
      <c r="J43" s="362" t="s">
        <v>3118</v>
      </c>
      <c r="K43" s="379" t="s">
        <v>267</v>
      </c>
      <c r="L43" s="377"/>
      <c r="M43" s="377"/>
      <c r="N43" s="377"/>
      <c r="O43" s="377"/>
      <c r="P43" s="377"/>
      <c r="Q43" s="377"/>
      <c r="R43" s="377"/>
      <c r="S43" s="377"/>
      <c r="T43" s="377"/>
      <c r="U43" s="377"/>
      <c r="V43" s="377"/>
      <c r="W43" s="377"/>
      <c r="X43" s="377"/>
      <c r="Y43" s="377"/>
      <c r="Z43" s="264">
        <v>42430</v>
      </c>
      <c r="AA43" s="212">
        <v>1</v>
      </c>
      <c r="AB43" s="212">
        <v>1</v>
      </c>
      <c r="AC43" s="212">
        <v>1</v>
      </c>
      <c r="AD43" s="212">
        <v>1</v>
      </c>
      <c r="AE43" s="212">
        <v>2</v>
      </c>
      <c r="AF43" s="212">
        <v>2</v>
      </c>
      <c r="AG43" s="335">
        <f t="shared" si="1"/>
        <v>0.4</v>
      </c>
      <c r="AH43" s="212" t="s">
        <v>2840</v>
      </c>
      <c r="AI43" s="212" t="s">
        <v>599</v>
      </c>
      <c r="AJ43" s="212" t="s">
        <v>2454</v>
      </c>
      <c r="AK43" s="212" t="s">
        <v>2841</v>
      </c>
      <c r="AL43" s="212" t="s">
        <v>3160</v>
      </c>
      <c r="AM43" s="212" t="s">
        <v>3036</v>
      </c>
      <c r="AN43" s="212" t="s">
        <v>3205</v>
      </c>
      <c r="AO43" s="212" t="s">
        <v>3206</v>
      </c>
      <c r="AP43" s="212" t="s">
        <v>2932</v>
      </c>
    </row>
    <row r="44" spans="1:42" s="227" customFormat="1" x14ac:dyDescent="0.25">
      <c r="A44" s="109"/>
      <c r="B44" s="109"/>
      <c r="C44" s="90" t="s">
        <v>1253</v>
      </c>
      <c r="D44" s="90" t="s">
        <v>121</v>
      </c>
      <c r="E44" s="109" t="s">
        <v>1532</v>
      </c>
      <c r="F44" s="109" t="s">
        <v>214</v>
      </c>
      <c r="G44" s="109" t="s">
        <v>219</v>
      </c>
      <c r="H44" s="109" t="s">
        <v>1485</v>
      </c>
      <c r="I44" s="109" t="s">
        <v>1027</v>
      </c>
      <c r="J44" s="109" t="s">
        <v>1074</v>
      </c>
      <c r="K44" s="91" t="s">
        <v>267</v>
      </c>
      <c r="L44" s="109"/>
      <c r="M44" s="285" t="s">
        <v>2917</v>
      </c>
      <c r="N44" s="109" t="s">
        <v>1076</v>
      </c>
      <c r="O44" s="128" t="s">
        <v>1078</v>
      </c>
      <c r="P44" s="109" t="s">
        <v>1081</v>
      </c>
      <c r="Q44" s="109" t="s">
        <v>1082</v>
      </c>
      <c r="R44" s="98" t="s">
        <v>121</v>
      </c>
      <c r="S44" s="135">
        <v>41883</v>
      </c>
      <c r="T44" s="109" t="s">
        <v>1083</v>
      </c>
      <c r="U44" s="109" t="s">
        <v>1082</v>
      </c>
      <c r="V44" s="109"/>
      <c r="W44" s="135">
        <v>41792</v>
      </c>
      <c r="X44" s="111" t="s">
        <v>1077</v>
      </c>
      <c r="Y44" s="109" t="s">
        <v>1089</v>
      </c>
      <c r="Z44" s="264">
        <v>42359</v>
      </c>
      <c r="AA44" s="212">
        <v>1</v>
      </c>
      <c r="AB44" s="212">
        <v>1</v>
      </c>
      <c r="AC44" s="212">
        <v>1</v>
      </c>
      <c r="AD44" s="212">
        <v>1</v>
      </c>
      <c r="AE44" s="212">
        <v>2</v>
      </c>
      <c r="AF44" s="212">
        <v>3</v>
      </c>
      <c r="AG44" s="335">
        <f t="shared" si="1"/>
        <v>0.6</v>
      </c>
      <c r="AH44" s="212" t="s">
        <v>2840</v>
      </c>
      <c r="AI44" s="212" t="s">
        <v>599</v>
      </c>
      <c r="AJ44" s="212" t="s">
        <v>2454</v>
      </c>
      <c r="AK44" s="212" t="s">
        <v>2841</v>
      </c>
      <c r="AL44" s="212" t="s">
        <v>3092</v>
      </c>
      <c r="AM44" s="212" t="s">
        <v>3087</v>
      </c>
      <c r="AN44" s="212" t="s">
        <v>3086</v>
      </c>
      <c r="AO44" s="212"/>
      <c r="AP44" s="212" t="s">
        <v>2937</v>
      </c>
    </row>
    <row r="45" spans="1:42" s="227" customFormat="1" x14ac:dyDescent="0.25">
      <c r="A45" s="109"/>
      <c r="B45" s="109"/>
      <c r="C45" s="90" t="s">
        <v>1264</v>
      </c>
      <c r="D45" s="90" t="s">
        <v>121</v>
      </c>
      <c r="E45" s="109" t="s">
        <v>1532</v>
      </c>
      <c r="F45" s="109" t="s">
        <v>214</v>
      </c>
      <c r="G45" s="109" t="s">
        <v>219</v>
      </c>
      <c r="H45" s="109" t="s">
        <v>1485</v>
      </c>
      <c r="I45" s="109" t="s">
        <v>1035</v>
      </c>
      <c r="J45" s="109" t="s">
        <v>1074</v>
      </c>
      <c r="K45" s="91" t="s">
        <v>267</v>
      </c>
      <c r="L45" s="109"/>
      <c r="M45" s="109" t="s">
        <v>2917</v>
      </c>
      <c r="N45" s="109" t="s">
        <v>1076</v>
      </c>
      <c r="O45" s="128" t="s">
        <v>1078</v>
      </c>
      <c r="P45" s="109" t="s">
        <v>1081</v>
      </c>
      <c r="Q45" s="109" t="s">
        <v>1082</v>
      </c>
      <c r="R45" s="98" t="s">
        <v>121</v>
      </c>
      <c r="S45" s="135">
        <v>41883</v>
      </c>
      <c r="T45" s="109" t="s">
        <v>1083</v>
      </c>
      <c r="U45" s="109" t="s">
        <v>1082</v>
      </c>
      <c r="V45" s="109"/>
      <c r="W45" s="135">
        <v>41792</v>
      </c>
      <c r="X45" s="111" t="s">
        <v>1077</v>
      </c>
      <c r="Y45" s="109" t="s">
        <v>1089</v>
      </c>
      <c r="Z45" s="264">
        <v>42359</v>
      </c>
      <c r="AA45" s="212">
        <v>1</v>
      </c>
      <c r="AB45" s="212">
        <v>1</v>
      </c>
      <c r="AC45" s="212">
        <v>1</v>
      </c>
      <c r="AD45" s="212">
        <v>1</v>
      </c>
      <c r="AE45" s="212">
        <v>2</v>
      </c>
      <c r="AF45" s="212">
        <v>3</v>
      </c>
      <c r="AG45" s="335">
        <f t="shared" si="1"/>
        <v>0.6</v>
      </c>
      <c r="AH45" s="212" t="s">
        <v>2840</v>
      </c>
      <c r="AI45" s="212" t="s">
        <v>599</v>
      </c>
      <c r="AJ45" s="212" t="s">
        <v>2454</v>
      </c>
      <c r="AK45" s="212" t="s">
        <v>2841</v>
      </c>
      <c r="AL45" s="212" t="s">
        <v>3092</v>
      </c>
      <c r="AM45" s="212" t="s">
        <v>3087</v>
      </c>
      <c r="AN45" s="212" t="s">
        <v>3086</v>
      </c>
      <c r="AO45" s="212"/>
      <c r="AP45" s="212" t="s">
        <v>2937</v>
      </c>
    </row>
    <row r="46" spans="1:42" x14ac:dyDescent="0.25">
      <c r="A46" s="109"/>
      <c r="B46" s="109"/>
      <c r="C46" s="90" t="s">
        <v>1265</v>
      </c>
      <c r="D46" s="90" t="s">
        <v>121</v>
      </c>
      <c r="E46" s="109" t="s">
        <v>1532</v>
      </c>
      <c r="F46" s="109" t="s">
        <v>214</v>
      </c>
      <c r="G46" s="109" t="s">
        <v>219</v>
      </c>
      <c r="H46" s="109" t="s">
        <v>1485</v>
      </c>
      <c r="I46" s="109" t="s">
        <v>1036</v>
      </c>
      <c r="J46" s="109" t="s">
        <v>1074</v>
      </c>
      <c r="K46" s="91" t="s">
        <v>267</v>
      </c>
      <c r="L46" s="109"/>
      <c r="M46" s="109" t="s">
        <v>2917</v>
      </c>
      <c r="N46" s="109" t="s">
        <v>1076</v>
      </c>
      <c r="O46" s="128" t="s">
        <v>1078</v>
      </c>
      <c r="P46" s="109" t="s">
        <v>1081</v>
      </c>
      <c r="Q46" s="109" t="s">
        <v>1082</v>
      </c>
      <c r="R46" s="98" t="s">
        <v>121</v>
      </c>
      <c r="S46" s="135">
        <v>41883</v>
      </c>
      <c r="T46" s="109" t="s">
        <v>1083</v>
      </c>
      <c r="U46" s="109" t="s">
        <v>1082</v>
      </c>
      <c r="V46" s="109"/>
      <c r="W46" s="135">
        <v>41792</v>
      </c>
      <c r="X46" s="111" t="s">
        <v>1077</v>
      </c>
      <c r="Y46" s="109" t="s">
        <v>1089</v>
      </c>
      <c r="Z46" s="264">
        <v>42359</v>
      </c>
      <c r="AA46" s="212">
        <v>1</v>
      </c>
      <c r="AB46" s="212">
        <v>1</v>
      </c>
      <c r="AC46" s="212">
        <v>1</v>
      </c>
      <c r="AD46" s="212">
        <v>1</v>
      </c>
      <c r="AE46" s="212">
        <v>2</v>
      </c>
      <c r="AF46" s="212">
        <v>3</v>
      </c>
      <c r="AG46" s="335">
        <f t="shared" si="1"/>
        <v>0.6</v>
      </c>
      <c r="AH46" s="212" t="s">
        <v>2840</v>
      </c>
      <c r="AI46" s="212" t="s">
        <v>599</v>
      </c>
      <c r="AJ46" s="212" t="s">
        <v>2454</v>
      </c>
      <c r="AK46" s="212" t="s">
        <v>2841</v>
      </c>
      <c r="AL46" s="212" t="s">
        <v>3102</v>
      </c>
      <c r="AM46" s="212" t="s">
        <v>3087</v>
      </c>
      <c r="AN46" s="212" t="s">
        <v>3101</v>
      </c>
      <c r="AO46" s="238"/>
      <c r="AP46" s="238" t="s">
        <v>2937</v>
      </c>
    </row>
    <row r="47" spans="1:42" x14ac:dyDescent="0.25">
      <c r="A47" s="109"/>
      <c r="B47" s="109"/>
      <c r="C47" s="90" t="s">
        <v>1266</v>
      </c>
      <c r="D47" s="90" t="s">
        <v>121</v>
      </c>
      <c r="E47" s="109" t="s">
        <v>1532</v>
      </c>
      <c r="F47" s="109" t="s">
        <v>214</v>
      </c>
      <c r="G47" s="109" t="s">
        <v>219</v>
      </c>
      <c r="H47" s="109" t="s">
        <v>1485</v>
      </c>
      <c r="I47" s="109" t="s">
        <v>1037</v>
      </c>
      <c r="J47" s="109" t="s">
        <v>1074</v>
      </c>
      <c r="K47" s="91" t="s">
        <v>267</v>
      </c>
      <c r="L47" s="109"/>
      <c r="M47" s="109" t="s">
        <v>2917</v>
      </c>
      <c r="N47" s="109" t="s">
        <v>1076</v>
      </c>
      <c r="O47" s="128" t="s">
        <v>1078</v>
      </c>
      <c r="P47" s="109" t="s">
        <v>1081</v>
      </c>
      <c r="Q47" s="109" t="s">
        <v>1082</v>
      </c>
      <c r="R47" s="98" t="s">
        <v>121</v>
      </c>
      <c r="S47" s="135">
        <v>41883</v>
      </c>
      <c r="T47" s="109" t="s">
        <v>1083</v>
      </c>
      <c r="U47" s="109" t="s">
        <v>1082</v>
      </c>
      <c r="V47" s="109"/>
      <c r="W47" s="135">
        <v>41792</v>
      </c>
      <c r="X47" s="111" t="s">
        <v>1077</v>
      </c>
      <c r="Y47" s="109" t="s">
        <v>1089</v>
      </c>
      <c r="Z47" s="264">
        <v>42359</v>
      </c>
      <c r="AA47" s="212">
        <v>1</v>
      </c>
      <c r="AB47" s="212">
        <v>1</v>
      </c>
      <c r="AC47" s="212">
        <v>1</v>
      </c>
      <c r="AD47" s="212">
        <v>1</v>
      </c>
      <c r="AE47" s="212">
        <v>2</v>
      </c>
      <c r="AF47" s="212">
        <v>3</v>
      </c>
      <c r="AG47" s="335">
        <f t="shared" si="1"/>
        <v>0.6</v>
      </c>
      <c r="AH47" s="212" t="s">
        <v>2840</v>
      </c>
      <c r="AI47" s="212" t="s">
        <v>599</v>
      </c>
      <c r="AJ47" s="212" t="s">
        <v>2454</v>
      </c>
      <c r="AK47" s="212" t="s">
        <v>2841</v>
      </c>
      <c r="AL47" s="212" t="s">
        <v>3102</v>
      </c>
      <c r="AM47" s="212" t="s">
        <v>3087</v>
      </c>
      <c r="AN47" s="212" t="s">
        <v>3086</v>
      </c>
      <c r="AO47" s="238"/>
      <c r="AP47" s="238" t="s">
        <v>2937</v>
      </c>
    </row>
    <row r="48" spans="1:42" x14ac:dyDescent="0.25">
      <c r="A48" s="109"/>
      <c r="B48" s="109"/>
      <c r="C48" s="90" t="s">
        <v>1267</v>
      </c>
      <c r="D48" s="90" t="s">
        <v>121</v>
      </c>
      <c r="E48" s="109" t="s">
        <v>1532</v>
      </c>
      <c r="F48" s="109" t="s">
        <v>214</v>
      </c>
      <c r="G48" s="109" t="s">
        <v>219</v>
      </c>
      <c r="H48" s="109" t="s">
        <v>1485</v>
      </c>
      <c r="I48" s="109" t="s">
        <v>1038</v>
      </c>
      <c r="J48" s="109" t="s">
        <v>1074</v>
      </c>
      <c r="K48" s="91" t="s">
        <v>267</v>
      </c>
      <c r="L48" s="109"/>
      <c r="M48" s="109" t="s">
        <v>2917</v>
      </c>
      <c r="N48" s="109" t="s">
        <v>1076</v>
      </c>
      <c r="O48" s="128" t="s">
        <v>1078</v>
      </c>
      <c r="P48" s="109" t="s">
        <v>1081</v>
      </c>
      <c r="Q48" s="109" t="s">
        <v>1082</v>
      </c>
      <c r="R48" s="98" t="s">
        <v>121</v>
      </c>
      <c r="S48" s="135">
        <v>41883</v>
      </c>
      <c r="T48" s="109" t="s">
        <v>1083</v>
      </c>
      <c r="U48" s="109" t="s">
        <v>1082</v>
      </c>
      <c r="V48" s="109"/>
      <c r="W48" s="135">
        <v>41792</v>
      </c>
      <c r="X48" s="111" t="s">
        <v>1077</v>
      </c>
      <c r="Y48" s="109" t="s">
        <v>1089</v>
      </c>
      <c r="Z48" s="264">
        <v>42359</v>
      </c>
      <c r="AA48" s="212">
        <v>1</v>
      </c>
      <c r="AB48" s="212">
        <v>1</v>
      </c>
      <c r="AC48" s="212">
        <v>1</v>
      </c>
      <c r="AD48" s="212">
        <v>1</v>
      </c>
      <c r="AE48" s="212">
        <v>2</v>
      </c>
      <c r="AF48" s="212">
        <v>3</v>
      </c>
      <c r="AG48" s="335">
        <f t="shared" si="1"/>
        <v>0.6</v>
      </c>
      <c r="AH48" s="212" t="s">
        <v>2840</v>
      </c>
      <c r="AI48" s="212" t="s">
        <v>599</v>
      </c>
      <c r="AJ48" s="212" t="s">
        <v>2454</v>
      </c>
      <c r="AK48" s="212" t="s">
        <v>2841</v>
      </c>
      <c r="AL48" s="212" t="s">
        <v>3102</v>
      </c>
      <c r="AM48" s="212" t="s">
        <v>3087</v>
      </c>
      <c r="AN48" s="212" t="s">
        <v>3101</v>
      </c>
      <c r="AO48" s="238"/>
      <c r="AP48" s="238" t="s">
        <v>2937</v>
      </c>
    </row>
    <row r="49" spans="1:42" x14ac:dyDescent="0.25">
      <c r="A49" s="109"/>
      <c r="B49" s="109"/>
      <c r="C49" s="90" t="s">
        <v>1268</v>
      </c>
      <c r="D49" s="90" t="s">
        <v>121</v>
      </c>
      <c r="E49" s="109" t="s">
        <v>1532</v>
      </c>
      <c r="F49" s="109" t="s">
        <v>214</v>
      </c>
      <c r="G49" s="109" t="s">
        <v>219</v>
      </c>
      <c r="H49" s="109" t="s">
        <v>1485</v>
      </c>
      <c r="I49" s="109" t="s">
        <v>1039</v>
      </c>
      <c r="J49" s="109" t="s">
        <v>1074</v>
      </c>
      <c r="K49" s="91" t="s">
        <v>267</v>
      </c>
      <c r="L49" s="109"/>
      <c r="M49" s="109" t="s">
        <v>2917</v>
      </c>
      <c r="N49" s="109" t="s">
        <v>1076</v>
      </c>
      <c r="O49" s="128" t="s">
        <v>1078</v>
      </c>
      <c r="P49" s="109" t="s">
        <v>1081</v>
      </c>
      <c r="Q49" s="109" t="s">
        <v>1082</v>
      </c>
      <c r="R49" s="98" t="s">
        <v>121</v>
      </c>
      <c r="S49" s="135">
        <v>41883</v>
      </c>
      <c r="T49" s="109" t="s">
        <v>1083</v>
      </c>
      <c r="U49" s="109" t="s">
        <v>1082</v>
      </c>
      <c r="V49" s="109"/>
      <c r="W49" s="135">
        <v>41792</v>
      </c>
      <c r="X49" s="111" t="s">
        <v>1077</v>
      </c>
      <c r="Y49" s="109" t="s">
        <v>1089</v>
      </c>
      <c r="Z49" s="264">
        <v>42359</v>
      </c>
      <c r="AA49" s="212">
        <v>1</v>
      </c>
      <c r="AB49" s="212">
        <v>1</v>
      </c>
      <c r="AC49" s="212">
        <v>1</v>
      </c>
      <c r="AD49" s="212">
        <v>1</v>
      </c>
      <c r="AE49" s="212">
        <v>2</v>
      </c>
      <c r="AF49" s="212">
        <v>3</v>
      </c>
      <c r="AG49" s="335">
        <f t="shared" si="1"/>
        <v>0.6</v>
      </c>
      <c r="AH49" s="212" t="s">
        <v>2840</v>
      </c>
      <c r="AI49" s="212" t="s">
        <v>599</v>
      </c>
      <c r="AJ49" s="212" t="s">
        <v>2454</v>
      </c>
      <c r="AK49" s="212" t="s">
        <v>2841</v>
      </c>
      <c r="AL49" s="212" t="s">
        <v>3102</v>
      </c>
      <c r="AM49" s="212" t="s">
        <v>3087</v>
      </c>
      <c r="AN49" s="212" t="s">
        <v>3086</v>
      </c>
      <c r="AO49" s="238"/>
      <c r="AP49" s="238" t="s">
        <v>2937</v>
      </c>
    </row>
    <row r="50" spans="1:42" x14ac:dyDescent="0.25">
      <c r="A50" s="109"/>
      <c r="B50" s="109"/>
      <c r="C50" s="90" t="s">
        <v>1269</v>
      </c>
      <c r="D50" s="90" t="s">
        <v>121</v>
      </c>
      <c r="E50" s="109" t="s">
        <v>1532</v>
      </c>
      <c r="F50" s="109" t="s">
        <v>214</v>
      </c>
      <c r="G50" s="109" t="s">
        <v>219</v>
      </c>
      <c r="H50" s="109" t="s">
        <v>1485</v>
      </c>
      <c r="I50" s="109" t="s">
        <v>1040</v>
      </c>
      <c r="J50" s="109" t="s">
        <v>1074</v>
      </c>
      <c r="K50" s="91" t="s">
        <v>267</v>
      </c>
      <c r="L50" s="109"/>
      <c r="M50" s="109" t="s">
        <v>2917</v>
      </c>
      <c r="N50" s="109" t="s">
        <v>1076</v>
      </c>
      <c r="O50" s="128" t="s">
        <v>1078</v>
      </c>
      <c r="P50" s="109" t="s">
        <v>1081</v>
      </c>
      <c r="Q50" s="109" t="s">
        <v>1082</v>
      </c>
      <c r="R50" s="98" t="s">
        <v>121</v>
      </c>
      <c r="S50" s="135">
        <v>41883</v>
      </c>
      <c r="T50" s="109" t="s">
        <v>1083</v>
      </c>
      <c r="U50" s="109" t="s">
        <v>1082</v>
      </c>
      <c r="V50" s="109"/>
      <c r="W50" s="135">
        <v>41792</v>
      </c>
      <c r="X50" s="111" t="s">
        <v>1077</v>
      </c>
      <c r="Y50" s="109" t="s">
        <v>1089</v>
      </c>
      <c r="Z50" s="264">
        <v>42359</v>
      </c>
      <c r="AA50" s="212">
        <v>1</v>
      </c>
      <c r="AB50" s="212">
        <v>1</v>
      </c>
      <c r="AC50" s="212">
        <v>1</v>
      </c>
      <c r="AD50" s="212">
        <v>1</v>
      </c>
      <c r="AE50" s="212">
        <v>2</v>
      </c>
      <c r="AF50" s="212">
        <v>3</v>
      </c>
      <c r="AG50" s="335">
        <f t="shared" si="1"/>
        <v>0.6</v>
      </c>
      <c r="AH50" s="212" t="s">
        <v>2840</v>
      </c>
      <c r="AI50" s="212" t="s">
        <v>599</v>
      </c>
      <c r="AJ50" s="212" t="s">
        <v>2454</v>
      </c>
      <c r="AK50" s="212" t="s">
        <v>2841</v>
      </c>
      <c r="AL50" s="212" t="s">
        <v>3102</v>
      </c>
      <c r="AM50" s="212" t="s">
        <v>3087</v>
      </c>
      <c r="AN50" s="212" t="s">
        <v>3101</v>
      </c>
      <c r="AO50" s="238"/>
      <c r="AP50" s="238" t="s">
        <v>2937</v>
      </c>
    </row>
    <row r="51" spans="1:42" x14ac:dyDescent="0.25">
      <c r="A51" s="109"/>
      <c r="B51" s="109"/>
      <c r="C51" s="90" t="s">
        <v>1270</v>
      </c>
      <c r="D51" s="90" t="s">
        <v>121</v>
      </c>
      <c r="E51" s="109" t="s">
        <v>1532</v>
      </c>
      <c r="F51" s="109" t="s">
        <v>214</v>
      </c>
      <c r="G51" s="109" t="s">
        <v>219</v>
      </c>
      <c r="H51" s="109" t="s">
        <v>1485</v>
      </c>
      <c r="I51" s="109" t="s">
        <v>1041</v>
      </c>
      <c r="J51" s="109" t="s">
        <v>1074</v>
      </c>
      <c r="K51" s="91" t="s">
        <v>267</v>
      </c>
      <c r="L51" s="109"/>
      <c r="M51" s="109" t="s">
        <v>2917</v>
      </c>
      <c r="N51" s="109" t="s">
        <v>1076</v>
      </c>
      <c r="O51" s="128" t="s">
        <v>1078</v>
      </c>
      <c r="P51" s="109" t="s">
        <v>1081</v>
      </c>
      <c r="Q51" s="109" t="s">
        <v>1082</v>
      </c>
      <c r="R51" s="98" t="s">
        <v>121</v>
      </c>
      <c r="S51" s="135">
        <v>41883</v>
      </c>
      <c r="T51" s="109" t="s">
        <v>1083</v>
      </c>
      <c r="U51" s="109" t="s">
        <v>1082</v>
      </c>
      <c r="V51" s="109"/>
      <c r="W51" s="135">
        <v>41792</v>
      </c>
      <c r="X51" s="111" t="s">
        <v>1077</v>
      </c>
      <c r="Y51" s="109" t="s">
        <v>1089</v>
      </c>
      <c r="Z51" s="264">
        <v>42359</v>
      </c>
      <c r="AA51" s="212">
        <v>1</v>
      </c>
      <c r="AB51" s="212">
        <v>1</v>
      </c>
      <c r="AC51" s="212">
        <v>1</v>
      </c>
      <c r="AD51" s="212">
        <v>1</v>
      </c>
      <c r="AE51" s="212">
        <v>2</v>
      </c>
      <c r="AF51" s="212">
        <v>3</v>
      </c>
      <c r="AG51" s="335">
        <f t="shared" si="1"/>
        <v>0.6</v>
      </c>
      <c r="AH51" s="212" t="s">
        <v>2840</v>
      </c>
      <c r="AI51" s="212" t="s">
        <v>599</v>
      </c>
      <c r="AJ51" s="212" t="s">
        <v>2454</v>
      </c>
      <c r="AK51" s="212" t="s">
        <v>2841</v>
      </c>
      <c r="AL51" s="212" t="s">
        <v>3102</v>
      </c>
      <c r="AM51" s="212" t="s">
        <v>3087</v>
      </c>
      <c r="AN51" s="212" t="s">
        <v>3086</v>
      </c>
      <c r="AO51" s="238"/>
      <c r="AP51" s="238" t="s">
        <v>2937</v>
      </c>
    </row>
    <row r="52" spans="1:42" x14ac:dyDescent="0.25">
      <c r="A52" s="109"/>
      <c r="B52" s="109"/>
      <c r="C52" s="90" t="s">
        <v>1271</v>
      </c>
      <c r="D52" s="90" t="s">
        <v>121</v>
      </c>
      <c r="E52" s="109" t="s">
        <v>1532</v>
      </c>
      <c r="F52" s="109" t="s">
        <v>214</v>
      </c>
      <c r="G52" s="109" t="s">
        <v>219</v>
      </c>
      <c r="H52" s="109" t="s">
        <v>1485</v>
      </c>
      <c r="I52" s="109" t="s">
        <v>1042</v>
      </c>
      <c r="J52" s="109" t="s">
        <v>1074</v>
      </c>
      <c r="K52" s="91" t="s">
        <v>267</v>
      </c>
      <c r="L52" s="109"/>
      <c r="M52" s="109" t="s">
        <v>2917</v>
      </c>
      <c r="N52" s="109" t="s">
        <v>1076</v>
      </c>
      <c r="O52" s="128" t="s">
        <v>1078</v>
      </c>
      <c r="P52" s="109" t="s">
        <v>1081</v>
      </c>
      <c r="Q52" s="109" t="s">
        <v>1082</v>
      </c>
      <c r="R52" s="98" t="s">
        <v>121</v>
      </c>
      <c r="S52" s="135">
        <v>41883</v>
      </c>
      <c r="T52" s="109" t="s">
        <v>1083</v>
      </c>
      <c r="U52" s="109" t="s">
        <v>1082</v>
      </c>
      <c r="V52" s="109"/>
      <c r="W52" s="135">
        <v>41792</v>
      </c>
      <c r="X52" s="111" t="s">
        <v>1077</v>
      </c>
      <c r="Y52" s="109" t="s">
        <v>1089</v>
      </c>
      <c r="Z52" s="264">
        <v>42359</v>
      </c>
      <c r="AA52" s="212">
        <v>1</v>
      </c>
      <c r="AB52" s="212">
        <v>1</v>
      </c>
      <c r="AC52" s="212">
        <v>1</v>
      </c>
      <c r="AD52" s="212">
        <v>1</v>
      </c>
      <c r="AE52" s="212">
        <v>2</v>
      </c>
      <c r="AF52" s="212">
        <v>3</v>
      </c>
      <c r="AG52" s="335">
        <f t="shared" si="1"/>
        <v>0.6</v>
      </c>
      <c r="AH52" s="212" t="s">
        <v>2840</v>
      </c>
      <c r="AI52" s="212" t="s">
        <v>599</v>
      </c>
      <c r="AJ52" s="212" t="s">
        <v>2454</v>
      </c>
      <c r="AK52" s="212" t="s">
        <v>2841</v>
      </c>
      <c r="AL52" s="212" t="s">
        <v>3102</v>
      </c>
      <c r="AM52" s="212" t="s">
        <v>3087</v>
      </c>
      <c r="AN52" s="212" t="s">
        <v>3101</v>
      </c>
      <c r="AO52" s="238"/>
      <c r="AP52" s="238" t="s">
        <v>2937</v>
      </c>
    </row>
    <row r="53" spans="1:42" x14ac:dyDescent="0.25">
      <c r="A53" s="109"/>
      <c r="B53" s="109"/>
      <c r="C53" s="90" t="s">
        <v>1254</v>
      </c>
      <c r="D53" s="90" t="s">
        <v>121</v>
      </c>
      <c r="E53" s="109" t="s">
        <v>1532</v>
      </c>
      <c r="F53" s="109" t="s">
        <v>214</v>
      </c>
      <c r="G53" s="109" t="s">
        <v>219</v>
      </c>
      <c r="H53" s="109" t="s">
        <v>1485</v>
      </c>
      <c r="I53" s="109" t="s">
        <v>1028</v>
      </c>
      <c r="J53" s="109" t="s">
        <v>1074</v>
      </c>
      <c r="K53" s="91" t="s">
        <v>267</v>
      </c>
      <c r="L53" s="109"/>
      <c r="M53" s="109" t="s">
        <v>2917</v>
      </c>
      <c r="N53" s="109" t="s">
        <v>1076</v>
      </c>
      <c r="O53" s="128" t="s">
        <v>1078</v>
      </c>
      <c r="P53" s="109" t="s">
        <v>1081</v>
      </c>
      <c r="Q53" s="109" t="s">
        <v>1082</v>
      </c>
      <c r="R53" s="98" t="s">
        <v>121</v>
      </c>
      <c r="S53" s="135">
        <v>41883</v>
      </c>
      <c r="T53" s="109" t="s">
        <v>1083</v>
      </c>
      <c r="U53" s="109" t="s">
        <v>1082</v>
      </c>
      <c r="V53" s="109"/>
      <c r="W53" s="135">
        <v>41792</v>
      </c>
      <c r="X53" s="111" t="s">
        <v>1077</v>
      </c>
      <c r="Y53" s="109" t="s">
        <v>1089</v>
      </c>
      <c r="Z53" s="264">
        <v>42359</v>
      </c>
      <c r="AA53" s="212">
        <v>1</v>
      </c>
      <c r="AB53" s="212">
        <v>1</v>
      </c>
      <c r="AC53" s="212">
        <v>1</v>
      </c>
      <c r="AD53" s="212">
        <v>1</v>
      </c>
      <c r="AE53" s="212">
        <v>2</v>
      </c>
      <c r="AF53" s="212">
        <v>3</v>
      </c>
      <c r="AG53" s="335">
        <f t="shared" si="1"/>
        <v>0.6</v>
      </c>
      <c r="AH53" s="212" t="s">
        <v>2840</v>
      </c>
      <c r="AI53" s="212" t="s">
        <v>599</v>
      </c>
      <c r="AJ53" s="212" t="s">
        <v>2454</v>
      </c>
      <c r="AK53" s="212" t="s">
        <v>2841</v>
      </c>
      <c r="AL53" s="212" t="s">
        <v>3102</v>
      </c>
      <c r="AM53" s="212" t="s">
        <v>3087</v>
      </c>
      <c r="AN53" s="212" t="s">
        <v>3101</v>
      </c>
      <c r="AO53" s="238"/>
      <c r="AP53" s="238" t="s">
        <v>2937</v>
      </c>
    </row>
    <row r="54" spans="1:42" x14ac:dyDescent="0.25">
      <c r="A54" s="109"/>
      <c r="B54" s="109"/>
      <c r="C54" s="90" t="s">
        <v>1272</v>
      </c>
      <c r="D54" s="90" t="s">
        <v>121</v>
      </c>
      <c r="E54" s="109" t="s">
        <v>1532</v>
      </c>
      <c r="F54" s="109" t="s">
        <v>214</v>
      </c>
      <c r="G54" s="109" t="s">
        <v>219</v>
      </c>
      <c r="H54" s="109" t="s">
        <v>1485</v>
      </c>
      <c r="I54" s="109" t="s">
        <v>1043</v>
      </c>
      <c r="J54" s="109" t="s">
        <v>1074</v>
      </c>
      <c r="K54" s="91" t="s">
        <v>267</v>
      </c>
      <c r="L54" s="109"/>
      <c r="M54" s="109" t="s">
        <v>2917</v>
      </c>
      <c r="N54" s="109" t="s">
        <v>1076</v>
      </c>
      <c r="O54" s="128" t="s">
        <v>1078</v>
      </c>
      <c r="P54" s="109" t="s">
        <v>1081</v>
      </c>
      <c r="Q54" s="285" t="s">
        <v>1082</v>
      </c>
      <c r="R54" s="98" t="s">
        <v>121</v>
      </c>
      <c r="S54" s="135">
        <v>41883</v>
      </c>
      <c r="T54" s="109" t="s">
        <v>1083</v>
      </c>
      <c r="U54" s="109" t="s">
        <v>1082</v>
      </c>
      <c r="V54" s="109"/>
      <c r="W54" s="135">
        <v>41792</v>
      </c>
      <c r="X54" s="111" t="s">
        <v>1077</v>
      </c>
      <c r="Y54" s="109" t="s">
        <v>1089</v>
      </c>
      <c r="Z54" s="264">
        <v>42359</v>
      </c>
      <c r="AA54" s="212">
        <v>1</v>
      </c>
      <c r="AB54" s="212">
        <v>1</v>
      </c>
      <c r="AC54" s="212">
        <v>1</v>
      </c>
      <c r="AD54" s="212">
        <v>1</v>
      </c>
      <c r="AE54" s="212">
        <v>2</v>
      </c>
      <c r="AF54" s="212">
        <v>3</v>
      </c>
      <c r="AG54" s="335">
        <f t="shared" si="1"/>
        <v>0.6</v>
      </c>
      <c r="AH54" s="212" t="s">
        <v>2840</v>
      </c>
      <c r="AI54" s="212" t="s">
        <v>599</v>
      </c>
      <c r="AJ54" s="212" t="s">
        <v>2454</v>
      </c>
      <c r="AK54" s="212" t="s">
        <v>2841</v>
      </c>
      <c r="AL54" s="212" t="s">
        <v>3102</v>
      </c>
      <c r="AM54" s="212" t="s">
        <v>3087</v>
      </c>
      <c r="AN54" s="212" t="s">
        <v>3086</v>
      </c>
      <c r="AO54" s="238"/>
      <c r="AP54" s="238" t="s">
        <v>2937</v>
      </c>
    </row>
    <row r="55" spans="1:42" x14ac:dyDescent="0.25">
      <c r="A55" s="109"/>
      <c r="B55" s="109"/>
      <c r="C55" s="90" t="s">
        <v>1273</v>
      </c>
      <c r="D55" s="90" t="s">
        <v>121</v>
      </c>
      <c r="E55" s="109" t="s">
        <v>1532</v>
      </c>
      <c r="F55" s="109" t="s">
        <v>214</v>
      </c>
      <c r="G55" s="109" t="s">
        <v>219</v>
      </c>
      <c r="H55" s="109" t="s">
        <v>1485</v>
      </c>
      <c r="I55" s="109" t="s">
        <v>1044</v>
      </c>
      <c r="J55" s="109" t="s">
        <v>1074</v>
      </c>
      <c r="K55" s="91" t="s">
        <v>267</v>
      </c>
      <c r="L55" s="109"/>
      <c r="M55" s="285" t="s">
        <v>2917</v>
      </c>
      <c r="N55" s="109" t="s">
        <v>1076</v>
      </c>
      <c r="O55" s="128" t="s">
        <v>1078</v>
      </c>
      <c r="P55" s="109" t="s">
        <v>1081</v>
      </c>
      <c r="Q55" s="109" t="s">
        <v>1082</v>
      </c>
      <c r="R55" s="98" t="s">
        <v>121</v>
      </c>
      <c r="S55" s="135">
        <v>41883</v>
      </c>
      <c r="T55" s="109" t="s">
        <v>1083</v>
      </c>
      <c r="U55" s="109" t="s">
        <v>1082</v>
      </c>
      <c r="V55" s="109"/>
      <c r="W55" s="135">
        <v>41792</v>
      </c>
      <c r="X55" s="111" t="s">
        <v>1077</v>
      </c>
      <c r="Y55" s="109" t="s">
        <v>1089</v>
      </c>
      <c r="Z55" s="264">
        <v>42359</v>
      </c>
      <c r="AA55" s="212">
        <v>1</v>
      </c>
      <c r="AB55" s="212">
        <v>1</v>
      </c>
      <c r="AC55" s="212">
        <v>1</v>
      </c>
      <c r="AD55" s="212">
        <v>1</v>
      </c>
      <c r="AE55" s="212">
        <v>2</v>
      </c>
      <c r="AF55" s="212">
        <v>3</v>
      </c>
      <c r="AG55" s="335">
        <f t="shared" si="1"/>
        <v>0.6</v>
      </c>
      <c r="AH55" s="212" t="s">
        <v>2840</v>
      </c>
      <c r="AI55" s="212" t="s">
        <v>599</v>
      </c>
      <c r="AJ55" s="212" t="s">
        <v>2454</v>
      </c>
      <c r="AK55" s="212" t="s">
        <v>2841</v>
      </c>
      <c r="AL55" s="212" t="s">
        <v>3102</v>
      </c>
      <c r="AM55" s="212" t="s">
        <v>3087</v>
      </c>
      <c r="AN55" s="212" t="s">
        <v>3101</v>
      </c>
      <c r="AO55" s="238"/>
      <c r="AP55" s="238" t="s">
        <v>2937</v>
      </c>
    </row>
    <row r="56" spans="1:42" x14ac:dyDescent="0.25">
      <c r="A56" s="90"/>
      <c r="B56" s="90"/>
      <c r="C56" s="90" t="s">
        <v>1276</v>
      </c>
      <c r="D56" s="90" t="s">
        <v>121</v>
      </c>
      <c r="E56" s="90" t="s">
        <v>1532</v>
      </c>
      <c r="F56" s="90" t="s">
        <v>214</v>
      </c>
      <c r="G56" s="90" t="s">
        <v>219</v>
      </c>
      <c r="H56" s="90" t="s">
        <v>1485</v>
      </c>
      <c r="I56" s="90" t="s">
        <v>1011</v>
      </c>
      <c r="J56" s="90" t="s">
        <v>1074</v>
      </c>
      <c r="K56" s="91" t="s">
        <v>267</v>
      </c>
      <c r="L56" s="90"/>
      <c r="M56" s="285" t="s">
        <v>2917</v>
      </c>
      <c r="N56" s="90" t="s">
        <v>1076</v>
      </c>
      <c r="O56" s="291" t="s">
        <v>1078</v>
      </c>
      <c r="P56" s="90" t="s">
        <v>1081</v>
      </c>
      <c r="Q56" s="90" t="s">
        <v>1082</v>
      </c>
      <c r="R56" s="98" t="s">
        <v>121</v>
      </c>
      <c r="S56" s="106">
        <v>41883</v>
      </c>
      <c r="T56" s="90" t="s">
        <v>1083</v>
      </c>
      <c r="U56" s="90" t="s">
        <v>1082</v>
      </c>
      <c r="V56" s="90"/>
      <c r="W56" s="106">
        <v>41792</v>
      </c>
      <c r="X56" s="111" t="s">
        <v>1077</v>
      </c>
      <c r="Y56" s="90" t="s">
        <v>1089</v>
      </c>
      <c r="Z56" s="264">
        <v>42359</v>
      </c>
      <c r="AA56" s="212">
        <v>1</v>
      </c>
      <c r="AB56" s="212">
        <v>1</v>
      </c>
      <c r="AC56" s="212">
        <v>1</v>
      </c>
      <c r="AD56" s="212">
        <v>1</v>
      </c>
      <c r="AE56" s="212">
        <v>2</v>
      </c>
      <c r="AF56" s="212">
        <v>3</v>
      </c>
      <c r="AG56" s="335">
        <f t="shared" si="1"/>
        <v>0.6</v>
      </c>
      <c r="AH56" s="212" t="s">
        <v>2840</v>
      </c>
      <c r="AI56" s="212" t="s">
        <v>599</v>
      </c>
      <c r="AJ56" s="212" t="s">
        <v>2454</v>
      </c>
      <c r="AK56" s="212" t="s">
        <v>2841</v>
      </c>
      <c r="AL56" s="212" t="s">
        <v>3102</v>
      </c>
      <c r="AM56" s="212" t="s">
        <v>3087</v>
      </c>
      <c r="AN56" s="212" t="s">
        <v>3088</v>
      </c>
      <c r="AO56" s="212"/>
      <c r="AP56" s="238" t="s">
        <v>2937</v>
      </c>
    </row>
    <row r="57" spans="1:42" x14ac:dyDescent="0.25">
      <c r="A57" s="90"/>
      <c r="B57" s="90"/>
      <c r="C57" s="90" t="s">
        <v>1277</v>
      </c>
      <c r="D57" s="90" t="s">
        <v>121</v>
      </c>
      <c r="E57" s="90" t="s">
        <v>1532</v>
      </c>
      <c r="F57" s="90" t="s">
        <v>214</v>
      </c>
      <c r="G57" s="90" t="s">
        <v>219</v>
      </c>
      <c r="H57" s="90" t="s">
        <v>1485</v>
      </c>
      <c r="I57" s="90" t="s">
        <v>1012</v>
      </c>
      <c r="J57" s="90" t="s">
        <v>1074</v>
      </c>
      <c r="K57" s="91" t="s">
        <v>267</v>
      </c>
      <c r="L57" s="90"/>
      <c r="M57" s="109" t="s">
        <v>2917</v>
      </c>
      <c r="N57" s="90" t="s">
        <v>1076</v>
      </c>
      <c r="O57" s="291" t="s">
        <v>1078</v>
      </c>
      <c r="P57" s="90" t="s">
        <v>1081</v>
      </c>
      <c r="Q57" s="90" t="s">
        <v>1082</v>
      </c>
      <c r="R57" s="98" t="s">
        <v>121</v>
      </c>
      <c r="S57" s="106">
        <v>41883</v>
      </c>
      <c r="T57" s="90" t="s">
        <v>1083</v>
      </c>
      <c r="U57" s="90" t="s">
        <v>1082</v>
      </c>
      <c r="V57" s="90"/>
      <c r="W57" s="106">
        <v>41792</v>
      </c>
      <c r="X57" s="111" t="s">
        <v>1077</v>
      </c>
      <c r="Y57" s="90" t="s">
        <v>1089</v>
      </c>
      <c r="Z57" s="264">
        <v>42359</v>
      </c>
      <c r="AA57" s="212">
        <v>1</v>
      </c>
      <c r="AB57" s="212">
        <v>1</v>
      </c>
      <c r="AC57" s="212">
        <v>1</v>
      </c>
      <c r="AD57" s="212">
        <v>1</v>
      </c>
      <c r="AE57" s="212">
        <v>2</v>
      </c>
      <c r="AF57" s="212">
        <v>3</v>
      </c>
      <c r="AG57" s="335">
        <f t="shared" si="1"/>
        <v>0.6</v>
      </c>
      <c r="AH57" s="212" t="s">
        <v>2840</v>
      </c>
      <c r="AI57" s="212" t="s">
        <v>599</v>
      </c>
      <c r="AJ57" s="212" t="s">
        <v>2454</v>
      </c>
      <c r="AK57" s="212" t="s">
        <v>2841</v>
      </c>
      <c r="AL57" s="212" t="s">
        <v>3102</v>
      </c>
      <c r="AM57" s="212" t="s">
        <v>3087</v>
      </c>
      <c r="AN57" s="212" t="s">
        <v>3103</v>
      </c>
      <c r="AO57" s="212"/>
      <c r="AP57" s="238" t="s">
        <v>2937</v>
      </c>
    </row>
    <row r="58" spans="1:42" x14ac:dyDescent="0.25">
      <c r="A58" s="90"/>
      <c r="B58" s="90"/>
      <c r="C58" s="90" t="s">
        <v>1278</v>
      </c>
      <c r="D58" s="90" t="s">
        <v>121</v>
      </c>
      <c r="E58" s="90" t="s">
        <v>1532</v>
      </c>
      <c r="F58" s="90" t="s">
        <v>214</v>
      </c>
      <c r="G58" s="90" t="s">
        <v>219</v>
      </c>
      <c r="H58" s="90" t="s">
        <v>1485</v>
      </c>
      <c r="I58" s="90" t="s">
        <v>1021</v>
      </c>
      <c r="J58" s="90" t="s">
        <v>1074</v>
      </c>
      <c r="K58" s="91" t="s">
        <v>267</v>
      </c>
      <c r="L58" s="90"/>
      <c r="M58" s="285" t="s">
        <v>2917</v>
      </c>
      <c r="N58" s="90" t="s">
        <v>1076</v>
      </c>
      <c r="O58" s="291" t="s">
        <v>1078</v>
      </c>
      <c r="P58" s="90" t="s">
        <v>1081</v>
      </c>
      <c r="Q58" s="90" t="s">
        <v>1082</v>
      </c>
      <c r="R58" s="98" t="s">
        <v>121</v>
      </c>
      <c r="S58" s="106">
        <v>41883</v>
      </c>
      <c r="T58" s="90" t="s">
        <v>1083</v>
      </c>
      <c r="U58" s="90" t="s">
        <v>1082</v>
      </c>
      <c r="V58" s="90"/>
      <c r="W58" s="106">
        <v>41792</v>
      </c>
      <c r="X58" s="111" t="s">
        <v>1077</v>
      </c>
      <c r="Y58" s="90" t="s">
        <v>1089</v>
      </c>
      <c r="Z58" s="264">
        <v>42359</v>
      </c>
      <c r="AA58" s="212">
        <v>1</v>
      </c>
      <c r="AB58" s="212">
        <v>1</v>
      </c>
      <c r="AC58" s="212">
        <v>1</v>
      </c>
      <c r="AD58" s="212">
        <v>1</v>
      </c>
      <c r="AE58" s="212">
        <v>2</v>
      </c>
      <c r="AF58" s="212">
        <v>3</v>
      </c>
      <c r="AG58" s="335">
        <f t="shared" si="1"/>
        <v>0.6</v>
      </c>
      <c r="AH58" s="212" t="s">
        <v>2840</v>
      </c>
      <c r="AI58" s="212" t="s">
        <v>599</v>
      </c>
      <c r="AJ58" s="212" t="s">
        <v>2454</v>
      </c>
      <c r="AK58" s="212" t="s">
        <v>2841</v>
      </c>
      <c r="AL58" s="212" t="s">
        <v>3093</v>
      </c>
      <c r="AM58" s="212" t="s">
        <v>3036</v>
      </c>
      <c r="AN58" s="212" t="s">
        <v>3088</v>
      </c>
      <c r="AO58" s="212" t="s">
        <v>3115</v>
      </c>
      <c r="AP58" s="238" t="s">
        <v>2932</v>
      </c>
    </row>
    <row r="59" spans="1:42" x14ac:dyDescent="0.25">
      <c r="A59" s="90"/>
      <c r="B59" s="90"/>
      <c r="C59" s="90" t="s">
        <v>1279</v>
      </c>
      <c r="D59" s="90" t="s">
        <v>121</v>
      </c>
      <c r="E59" s="90" t="s">
        <v>1532</v>
      </c>
      <c r="F59" s="90" t="s">
        <v>214</v>
      </c>
      <c r="G59" s="90" t="s">
        <v>219</v>
      </c>
      <c r="H59" s="90" t="s">
        <v>1485</v>
      </c>
      <c r="I59" s="90" t="s">
        <v>1022</v>
      </c>
      <c r="J59" s="90" t="s">
        <v>1074</v>
      </c>
      <c r="K59" s="91" t="s">
        <v>267</v>
      </c>
      <c r="L59" s="90"/>
      <c r="M59" s="109" t="s">
        <v>2917</v>
      </c>
      <c r="N59" s="90" t="s">
        <v>1076</v>
      </c>
      <c r="O59" s="291" t="s">
        <v>1078</v>
      </c>
      <c r="P59" s="90" t="s">
        <v>1081</v>
      </c>
      <c r="Q59" s="90" t="s">
        <v>1082</v>
      </c>
      <c r="R59" s="98" t="s">
        <v>121</v>
      </c>
      <c r="S59" s="106">
        <v>41883</v>
      </c>
      <c r="T59" s="90" t="s">
        <v>1083</v>
      </c>
      <c r="U59" s="90" t="s">
        <v>1082</v>
      </c>
      <c r="V59" s="90"/>
      <c r="W59" s="106">
        <v>41792</v>
      </c>
      <c r="X59" s="111" t="s">
        <v>1077</v>
      </c>
      <c r="Y59" s="90" t="s">
        <v>1089</v>
      </c>
      <c r="Z59" s="264">
        <v>42359</v>
      </c>
      <c r="AA59" s="212">
        <v>1</v>
      </c>
      <c r="AB59" s="212">
        <v>1</v>
      </c>
      <c r="AC59" s="212">
        <v>1</v>
      </c>
      <c r="AD59" s="212">
        <v>1</v>
      </c>
      <c r="AE59" s="212">
        <v>2</v>
      </c>
      <c r="AF59" s="212">
        <v>3</v>
      </c>
      <c r="AG59" s="335">
        <f t="shared" si="1"/>
        <v>0.6</v>
      </c>
      <c r="AH59" s="212" t="s">
        <v>2840</v>
      </c>
      <c r="AI59" s="212" t="s">
        <v>599</v>
      </c>
      <c r="AJ59" s="212" t="s">
        <v>2454</v>
      </c>
      <c r="AK59" s="212" t="s">
        <v>2841</v>
      </c>
      <c r="AL59" s="212" t="s">
        <v>3093</v>
      </c>
      <c r="AM59" s="212" t="s">
        <v>3036</v>
      </c>
      <c r="AN59" s="212" t="s">
        <v>3103</v>
      </c>
      <c r="AO59" s="212" t="s">
        <v>3114</v>
      </c>
      <c r="AP59" s="238" t="s">
        <v>2932</v>
      </c>
    </row>
    <row r="60" spans="1:42" x14ac:dyDescent="0.25">
      <c r="A60" s="90"/>
      <c r="B60" s="90"/>
      <c r="C60" s="90" t="s">
        <v>1280</v>
      </c>
      <c r="D60" s="90" t="s">
        <v>121</v>
      </c>
      <c r="E60" s="90" t="s">
        <v>1532</v>
      </c>
      <c r="F60" s="90" t="s">
        <v>214</v>
      </c>
      <c r="G60" s="90" t="s">
        <v>219</v>
      </c>
      <c r="H60" s="90" t="s">
        <v>1485</v>
      </c>
      <c r="I60" s="90" t="s">
        <v>1015</v>
      </c>
      <c r="J60" s="90" t="s">
        <v>1074</v>
      </c>
      <c r="K60" s="91" t="s">
        <v>267</v>
      </c>
      <c r="L60" s="90"/>
      <c r="M60" s="109" t="s">
        <v>2917</v>
      </c>
      <c r="N60" s="90" t="s">
        <v>1076</v>
      </c>
      <c r="O60" s="291" t="s">
        <v>1078</v>
      </c>
      <c r="P60" s="90" t="s">
        <v>1081</v>
      </c>
      <c r="Q60" s="90" t="s">
        <v>1082</v>
      </c>
      <c r="R60" s="98" t="s">
        <v>121</v>
      </c>
      <c r="S60" s="106">
        <v>41883</v>
      </c>
      <c r="T60" s="90" t="s">
        <v>1083</v>
      </c>
      <c r="U60" s="90" t="s">
        <v>1082</v>
      </c>
      <c r="V60" s="90"/>
      <c r="W60" s="106">
        <v>41792</v>
      </c>
      <c r="X60" s="111" t="s">
        <v>1077</v>
      </c>
      <c r="Y60" s="90" t="s">
        <v>1089</v>
      </c>
      <c r="Z60" s="264">
        <v>42359</v>
      </c>
      <c r="AA60" s="212">
        <v>1</v>
      </c>
      <c r="AB60" s="212">
        <v>1</v>
      </c>
      <c r="AC60" s="212">
        <v>1</v>
      </c>
      <c r="AD60" s="212">
        <v>1</v>
      </c>
      <c r="AE60" s="212">
        <v>2</v>
      </c>
      <c r="AF60" s="212">
        <v>3</v>
      </c>
      <c r="AG60" s="335">
        <f t="shared" si="1"/>
        <v>0.6</v>
      </c>
      <c r="AH60" s="212" t="s">
        <v>2840</v>
      </c>
      <c r="AI60" s="212" t="s">
        <v>599</v>
      </c>
      <c r="AJ60" s="212" t="s">
        <v>2454</v>
      </c>
      <c r="AK60" s="212" t="s">
        <v>2841</v>
      </c>
      <c r="AL60" s="212" t="s">
        <v>3102</v>
      </c>
      <c r="AM60" s="212" t="s">
        <v>3087</v>
      </c>
      <c r="AN60" s="212" t="s">
        <v>3088</v>
      </c>
      <c r="AO60" s="212"/>
      <c r="AP60" s="238" t="s">
        <v>2937</v>
      </c>
    </row>
    <row r="61" spans="1:42" x14ac:dyDescent="0.25">
      <c r="A61" s="90"/>
      <c r="B61" s="90"/>
      <c r="C61" s="90" t="s">
        <v>1281</v>
      </c>
      <c r="D61" s="90" t="s">
        <v>121</v>
      </c>
      <c r="E61" s="90" t="s">
        <v>1532</v>
      </c>
      <c r="F61" s="90" t="s">
        <v>214</v>
      </c>
      <c r="G61" s="90" t="s">
        <v>219</v>
      </c>
      <c r="H61" s="90" t="s">
        <v>1485</v>
      </c>
      <c r="I61" s="90" t="s">
        <v>1016</v>
      </c>
      <c r="J61" s="90" t="s">
        <v>1074</v>
      </c>
      <c r="K61" s="91" t="s">
        <v>267</v>
      </c>
      <c r="L61" s="90"/>
      <c r="M61" s="109" t="s">
        <v>2917</v>
      </c>
      <c r="N61" s="90" t="s">
        <v>1076</v>
      </c>
      <c r="O61" s="291" t="s">
        <v>1078</v>
      </c>
      <c r="P61" s="90" t="s">
        <v>1081</v>
      </c>
      <c r="Q61" s="90" t="s">
        <v>1082</v>
      </c>
      <c r="R61" s="98" t="s">
        <v>121</v>
      </c>
      <c r="S61" s="106">
        <v>41883</v>
      </c>
      <c r="T61" s="90" t="s">
        <v>1083</v>
      </c>
      <c r="U61" s="90" t="s">
        <v>1082</v>
      </c>
      <c r="V61" s="90"/>
      <c r="W61" s="106">
        <v>41792</v>
      </c>
      <c r="X61" s="111" t="s">
        <v>1077</v>
      </c>
      <c r="Y61" s="90" t="s">
        <v>1089</v>
      </c>
      <c r="Z61" s="264">
        <v>42359</v>
      </c>
      <c r="AA61" s="212">
        <v>1</v>
      </c>
      <c r="AB61" s="212">
        <v>1</v>
      </c>
      <c r="AC61" s="212">
        <v>1</v>
      </c>
      <c r="AD61" s="212">
        <v>1</v>
      </c>
      <c r="AE61" s="212">
        <v>2</v>
      </c>
      <c r="AF61" s="212">
        <v>3</v>
      </c>
      <c r="AG61" s="335">
        <f t="shared" si="1"/>
        <v>0.6</v>
      </c>
      <c r="AH61" s="212" t="s">
        <v>2840</v>
      </c>
      <c r="AI61" s="212" t="s">
        <v>599</v>
      </c>
      <c r="AJ61" s="212" t="s">
        <v>2454</v>
      </c>
      <c r="AK61" s="212" t="s">
        <v>2841</v>
      </c>
      <c r="AL61" s="212" t="s">
        <v>3102</v>
      </c>
      <c r="AM61" s="212" t="s">
        <v>3087</v>
      </c>
      <c r="AN61" s="212" t="s">
        <v>3103</v>
      </c>
      <c r="AO61" s="212"/>
      <c r="AP61" s="238" t="s">
        <v>2937</v>
      </c>
    </row>
    <row r="62" spans="1:42" x14ac:dyDescent="0.25">
      <c r="A62" s="90"/>
      <c r="B62" s="90"/>
      <c r="C62" s="90" t="s">
        <v>1282</v>
      </c>
      <c r="D62" s="90" t="s">
        <v>121</v>
      </c>
      <c r="E62" s="90" t="s">
        <v>1532</v>
      </c>
      <c r="F62" s="90" t="s">
        <v>214</v>
      </c>
      <c r="G62" s="90" t="s">
        <v>219</v>
      </c>
      <c r="H62" s="90" t="s">
        <v>1485</v>
      </c>
      <c r="I62" s="90" t="s">
        <v>1025</v>
      </c>
      <c r="J62" s="90" t="s">
        <v>1074</v>
      </c>
      <c r="K62" s="91" t="s">
        <v>267</v>
      </c>
      <c r="L62" s="90"/>
      <c r="M62" s="109" t="s">
        <v>2917</v>
      </c>
      <c r="N62" s="90" t="s">
        <v>1076</v>
      </c>
      <c r="O62" s="291" t="s">
        <v>1078</v>
      </c>
      <c r="P62" s="90" t="s">
        <v>1081</v>
      </c>
      <c r="Q62" s="90" t="s">
        <v>1082</v>
      </c>
      <c r="R62" s="98" t="s">
        <v>121</v>
      </c>
      <c r="S62" s="106">
        <v>41883</v>
      </c>
      <c r="T62" s="90" t="s">
        <v>1083</v>
      </c>
      <c r="U62" s="90" t="s">
        <v>1082</v>
      </c>
      <c r="V62" s="90"/>
      <c r="W62" s="106">
        <v>41792</v>
      </c>
      <c r="X62" s="111" t="s">
        <v>1077</v>
      </c>
      <c r="Y62" s="90" t="s">
        <v>1089</v>
      </c>
      <c r="Z62" s="264">
        <v>42359</v>
      </c>
      <c r="AA62" s="212">
        <v>1</v>
      </c>
      <c r="AB62" s="212">
        <v>1</v>
      </c>
      <c r="AC62" s="212">
        <v>1</v>
      </c>
      <c r="AD62" s="212">
        <v>1</v>
      </c>
      <c r="AE62" s="212">
        <v>2</v>
      </c>
      <c r="AF62" s="212">
        <v>3</v>
      </c>
      <c r="AG62" s="335">
        <f t="shared" si="1"/>
        <v>0.6</v>
      </c>
      <c r="AH62" s="212" t="s">
        <v>2840</v>
      </c>
      <c r="AI62" s="212" t="s">
        <v>599</v>
      </c>
      <c r="AJ62" s="212" t="s">
        <v>2454</v>
      </c>
      <c r="AK62" s="212" t="s">
        <v>2841</v>
      </c>
      <c r="AL62" s="212" t="s">
        <v>3102</v>
      </c>
      <c r="AM62" s="212" t="s">
        <v>3087</v>
      </c>
      <c r="AN62" s="212" t="s">
        <v>3088</v>
      </c>
      <c r="AO62" s="212"/>
      <c r="AP62" s="238" t="s">
        <v>2937</v>
      </c>
    </row>
    <row r="63" spans="1:42" x14ac:dyDescent="0.25">
      <c r="A63" s="90"/>
      <c r="B63" s="90"/>
      <c r="C63" s="90" t="s">
        <v>1283</v>
      </c>
      <c r="D63" s="90" t="s">
        <v>121</v>
      </c>
      <c r="E63" s="90" t="s">
        <v>1532</v>
      </c>
      <c r="F63" s="90" t="s">
        <v>214</v>
      </c>
      <c r="G63" s="90" t="s">
        <v>219</v>
      </c>
      <c r="H63" s="90" t="s">
        <v>1485</v>
      </c>
      <c r="I63" s="90" t="s">
        <v>1026</v>
      </c>
      <c r="J63" s="90" t="s">
        <v>1074</v>
      </c>
      <c r="K63" s="91" t="s">
        <v>267</v>
      </c>
      <c r="L63" s="90"/>
      <c r="M63" s="109" t="s">
        <v>2917</v>
      </c>
      <c r="N63" s="90" t="s">
        <v>1076</v>
      </c>
      <c r="O63" s="291" t="s">
        <v>1078</v>
      </c>
      <c r="P63" s="90" t="s">
        <v>1081</v>
      </c>
      <c r="Q63" s="90" t="s">
        <v>1082</v>
      </c>
      <c r="R63" s="98" t="s">
        <v>121</v>
      </c>
      <c r="S63" s="106">
        <v>41883</v>
      </c>
      <c r="T63" s="90" t="s">
        <v>1083</v>
      </c>
      <c r="U63" s="90" t="s">
        <v>1082</v>
      </c>
      <c r="V63" s="90"/>
      <c r="W63" s="106">
        <v>41792</v>
      </c>
      <c r="X63" s="111" t="s">
        <v>1077</v>
      </c>
      <c r="Y63" s="90" t="s">
        <v>1089</v>
      </c>
      <c r="Z63" s="264">
        <v>42359</v>
      </c>
      <c r="AA63" s="212">
        <v>1</v>
      </c>
      <c r="AB63" s="212">
        <v>1</v>
      </c>
      <c r="AC63" s="212">
        <v>1</v>
      </c>
      <c r="AD63" s="212">
        <v>1</v>
      </c>
      <c r="AE63" s="212">
        <v>2</v>
      </c>
      <c r="AF63" s="212">
        <v>3</v>
      </c>
      <c r="AG63" s="335">
        <f t="shared" si="1"/>
        <v>0.6</v>
      </c>
      <c r="AH63" s="212" t="s">
        <v>2840</v>
      </c>
      <c r="AI63" s="212" t="s">
        <v>599</v>
      </c>
      <c r="AJ63" s="212" t="s">
        <v>2454</v>
      </c>
      <c r="AK63" s="212" t="s">
        <v>2841</v>
      </c>
      <c r="AL63" s="212" t="s">
        <v>3102</v>
      </c>
      <c r="AM63" s="212" t="s">
        <v>3087</v>
      </c>
      <c r="AN63" s="212" t="s">
        <v>3103</v>
      </c>
      <c r="AO63" s="212"/>
      <c r="AP63" s="238" t="s">
        <v>2937</v>
      </c>
    </row>
    <row r="64" spans="1:42" x14ac:dyDescent="0.25">
      <c r="A64" s="109"/>
      <c r="B64" s="109"/>
      <c r="C64" s="90" t="s">
        <v>1284</v>
      </c>
      <c r="D64" s="90" t="s">
        <v>121</v>
      </c>
      <c r="E64" s="109" t="s">
        <v>1532</v>
      </c>
      <c r="F64" s="109" t="s">
        <v>214</v>
      </c>
      <c r="G64" s="109" t="s">
        <v>219</v>
      </c>
      <c r="H64" s="109" t="s">
        <v>1485</v>
      </c>
      <c r="I64" s="109" t="s">
        <v>1045</v>
      </c>
      <c r="J64" s="109" t="s">
        <v>1074</v>
      </c>
      <c r="K64" s="91" t="s">
        <v>267</v>
      </c>
      <c r="L64" s="109"/>
      <c r="M64" s="109" t="s">
        <v>2917</v>
      </c>
      <c r="N64" s="109" t="s">
        <v>1076</v>
      </c>
      <c r="O64" s="128" t="s">
        <v>1078</v>
      </c>
      <c r="P64" s="109" t="s">
        <v>1081</v>
      </c>
      <c r="Q64" s="109" t="s">
        <v>1082</v>
      </c>
      <c r="R64" s="98" t="s">
        <v>121</v>
      </c>
      <c r="S64" s="135">
        <v>41883</v>
      </c>
      <c r="T64" s="109" t="s">
        <v>1083</v>
      </c>
      <c r="U64" s="109" t="s">
        <v>1082</v>
      </c>
      <c r="V64" s="109"/>
      <c r="W64" s="135">
        <v>41792</v>
      </c>
      <c r="X64" s="111" t="s">
        <v>1077</v>
      </c>
      <c r="Y64" s="109" t="s">
        <v>1089</v>
      </c>
      <c r="Z64" s="264">
        <v>42359</v>
      </c>
      <c r="AA64" s="212">
        <v>1</v>
      </c>
      <c r="AB64" s="212">
        <v>1</v>
      </c>
      <c r="AC64" s="212">
        <v>1</v>
      </c>
      <c r="AD64" s="212">
        <v>1</v>
      </c>
      <c r="AE64" s="212">
        <v>2</v>
      </c>
      <c r="AF64" s="212">
        <v>3</v>
      </c>
      <c r="AG64" s="335">
        <f t="shared" si="1"/>
        <v>0.6</v>
      </c>
      <c r="AH64" s="212" t="s">
        <v>2840</v>
      </c>
      <c r="AI64" s="212" t="s">
        <v>599</v>
      </c>
      <c r="AJ64" s="212" t="s">
        <v>2454</v>
      </c>
      <c r="AK64" s="212" t="s">
        <v>2841</v>
      </c>
      <c r="AL64" s="212" t="s">
        <v>3102</v>
      </c>
      <c r="AM64" s="212" t="s">
        <v>3087</v>
      </c>
      <c r="AN64" s="212" t="s">
        <v>3086</v>
      </c>
      <c r="AO64" s="238"/>
      <c r="AP64" s="238" t="s">
        <v>2937</v>
      </c>
    </row>
    <row r="65" spans="1:42" x14ac:dyDescent="0.25">
      <c r="A65" s="109"/>
      <c r="B65" s="109"/>
      <c r="C65" s="90" t="s">
        <v>1285</v>
      </c>
      <c r="D65" s="90" t="s">
        <v>121</v>
      </c>
      <c r="E65" s="109" t="s">
        <v>1532</v>
      </c>
      <c r="F65" s="109" t="s">
        <v>214</v>
      </c>
      <c r="G65" s="109" t="s">
        <v>219</v>
      </c>
      <c r="H65" s="109" t="s">
        <v>1485</v>
      </c>
      <c r="I65" s="109" t="s">
        <v>1046</v>
      </c>
      <c r="J65" s="109" t="s">
        <v>1074</v>
      </c>
      <c r="K65" s="91" t="s">
        <v>267</v>
      </c>
      <c r="L65" s="109"/>
      <c r="M65" s="109" t="s">
        <v>2917</v>
      </c>
      <c r="N65" s="109" t="s">
        <v>1076</v>
      </c>
      <c r="O65" s="128" t="s">
        <v>1078</v>
      </c>
      <c r="P65" s="109" t="s">
        <v>1081</v>
      </c>
      <c r="Q65" s="109" t="s">
        <v>1082</v>
      </c>
      <c r="R65" s="98" t="s">
        <v>121</v>
      </c>
      <c r="S65" s="135">
        <v>41883</v>
      </c>
      <c r="T65" s="109" t="s">
        <v>1083</v>
      </c>
      <c r="U65" s="109" t="s">
        <v>1082</v>
      </c>
      <c r="V65" s="109"/>
      <c r="W65" s="135">
        <v>41792</v>
      </c>
      <c r="X65" s="111" t="s">
        <v>1077</v>
      </c>
      <c r="Y65" s="109" t="s">
        <v>1089</v>
      </c>
      <c r="Z65" s="264">
        <v>42359</v>
      </c>
      <c r="AA65" s="212">
        <v>1</v>
      </c>
      <c r="AB65" s="212">
        <v>1</v>
      </c>
      <c r="AC65" s="212">
        <v>1</v>
      </c>
      <c r="AD65" s="212">
        <v>1</v>
      </c>
      <c r="AE65" s="212">
        <v>2</v>
      </c>
      <c r="AF65" s="212">
        <v>3</v>
      </c>
      <c r="AG65" s="335">
        <f t="shared" si="1"/>
        <v>0.6</v>
      </c>
      <c r="AH65" s="212" t="s">
        <v>2840</v>
      </c>
      <c r="AI65" s="212" t="s">
        <v>599</v>
      </c>
      <c r="AJ65" s="212" t="s">
        <v>2454</v>
      </c>
      <c r="AK65" s="212" t="s">
        <v>2841</v>
      </c>
      <c r="AL65" s="212" t="s">
        <v>3102</v>
      </c>
      <c r="AM65" s="212" t="s">
        <v>3087</v>
      </c>
      <c r="AN65" s="212" t="s">
        <v>3101</v>
      </c>
      <c r="AO65" s="238"/>
      <c r="AP65" s="238" t="s">
        <v>2937</v>
      </c>
    </row>
    <row r="66" spans="1:42" x14ac:dyDescent="0.25">
      <c r="A66" s="109"/>
      <c r="B66" s="109"/>
      <c r="C66" s="90" t="s">
        <v>1256</v>
      </c>
      <c r="D66" s="90" t="s">
        <v>121</v>
      </c>
      <c r="E66" s="109" t="s">
        <v>1532</v>
      </c>
      <c r="F66" s="109" t="s">
        <v>214</v>
      </c>
      <c r="G66" s="109" t="s">
        <v>219</v>
      </c>
      <c r="H66" s="109" t="s">
        <v>1485</v>
      </c>
      <c r="I66" s="109" t="s">
        <v>1029</v>
      </c>
      <c r="J66" s="109" t="s">
        <v>1074</v>
      </c>
      <c r="K66" s="91" t="s">
        <v>267</v>
      </c>
      <c r="L66" s="109"/>
      <c r="M66" s="109" t="s">
        <v>2917</v>
      </c>
      <c r="N66" s="109" t="s">
        <v>1076</v>
      </c>
      <c r="O66" s="128" t="s">
        <v>1078</v>
      </c>
      <c r="P66" s="109" t="s">
        <v>1081</v>
      </c>
      <c r="Q66" s="109" t="s">
        <v>1082</v>
      </c>
      <c r="R66" s="98" t="s">
        <v>121</v>
      </c>
      <c r="S66" s="135">
        <v>41883</v>
      </c>
      <c r="T66" s="109" t="s">
        <v>1083</v>
      </c>
      <c r="U66" s="109" t="s">
        <v>1082</v>
      </c>
      <c r="V66" s="109"/>
      <c r="W66" s="135">
        <v>41792</v>
      </c>
      <c r="X66" s="111" t="s">
        <v>1077</v>
      </c>
      <c r="Y66" s="109" t="s">
        <v>1089</v>
      </c>
      <c r="Z66" s="264">
        <v>42359</v>
      </c>
      <c r="AA66" s="212">
        <v>1</v>
      </c>
      <c r="AB66" s="212">
        <v>1</v>
      </c>
      <c r="AC66" s="212">
        <v>1</v>
      </c>
      <c r="AD66" s="212">
        <v>1</v>
      </c>
      <c r="AE66" s="212">
        <v>2</v>
      </c>
      <c r="AF66" s="212">
        <v>3</v>
      </c>
      <c r="AG66" s="335">
        <f t="shared" si="1"/>
        <v>0.6</v>
      </c>
      <c r="AH66" s="212" t="s">
        <v>2840</v>
      </c>
      <c r="AI66" s="212" t="s">
        <v>599</v>
      </c>
      <c r="AJ66" s="212" t="s">
        <v>2454</v>
      </c>
      <c r="AK66" s="212" t="s">
        <v>2841</v>
      </c>
      <c r="AL66" s="212" t="s">
        <v>3102</v>
      </c>
      <c r="AM66" s="212" t="s">
        <v>3087</v>
      </c>
      <c r="AN66" s="212" t="s">
        <v>3086</v>
      </c>
      <c r="AO66" s="238"/>
      <c r="AP66" s="238" t="s">
        <v>2937</v>
      </c>
    </row>
    <row r="67" spans="1:42" x14ac:dyDescent="0.25">
      <c r="A67" s="109"/>
      <c r="B67" s="109"/>
      <c r="C67" s="90" t="s">
        <v>1292</v>
      </c>
      <c r="D67" s="90" t="s">
        <v>121</v>
      </c>
      <c r="E67" s="109" t="s">
        <v>1532</v>
      </c>
      <c r="F67" s="109" t="s">
        <v>214</v>
      </c>
      <c r="G67" s="109" t="s">
        <v>219</v>
      </c>
      <c r="H67" s="109" t="s">
        <v>1485</v>
      </c>
      <c r="I67" s="109" t="s">
        <v>990</v>
      </c>
      <c r="J67" s="109" t="s">
        <v>1074</v>
      </c>
      <c r="K67" s="91" t="s">
        <v>267</v>
      </c>
      <c r="L67" s="109"/>
      <c r="M67" s="285" t="s">
        <v>2926</v>
      </c>
      <c r="N67" s="109" t="s">
        <v>1076</v>
      </c>
      <c r="O67" s="128" t="s">
        <v>1078</v>
      </c>
      <c r="P67" s="109" t="s">
        <v>1081</v>
      </c>
      <c r="Q67" s="109" t="s">
        <v>1082</v>
      </c>
      <c r="R67" s="98" t="s">
        <v>121</v>
      </c>
      <c r="S67" s="135">
        <v>41883</v>
      </c>
      <c r="T67" s="109" t="s">
        <v>1083</v>
      </c>
      <c r="U67" s="109" t="s">
        <v>1082</v>
      </c>
      <c r="V67" s="109"/>
      <c r="W67" s="135">
        <v>41792</v>
      </c>
      <c r="X67" s="111" t="s">
        <v>1077</v>
      </c>
      <c r="Y67" s="109" t="s">
        <v>1089</v>
      </c>
      <c r="Z67" s="264">
        <v>42359</v>
      </c>
      <c r="AA67" s="212">
        <v>1</v>
      </c>
      <c r="AB67" s="212">
        <v>1</v>
      </c>
      <c r="AC67" s="212">
        <v>1</v>
      </c>
      <c r="AD67" s="212">
        <v>1</v>
      </c>
      <c r="AE67" s="212">
        <v>2</v>
      </c>
      <c r="AF67" s="212">
        <v>3</v>
      </c>
      <c r="AG67" s="335">
        <f t="shared" si="1"/>
        <v>0.6</v>
      </c>
      <c r="AH67" s="212" t="s">
        <v>2840</v>
      </c>
      <c r="AI67" s="212" t="s">
        <v>599</v>
      </c>
      <c r="AJ67" s="212" t="s">
        <v>2454</v>
      </c>
      <c r="AK67" s="212" t="s">
        <v>2843</v>
      </c>
      <c r="AL67" s="212" t="s">
        <v>3135</v>
      </c>
      <c r="AM67" s="212" t="s">
        <v>3087</v>
      </c>
      <c r="AN67" s="212" t="s">
        <v>3136</v>
      </c>
      <c r="AO67" s="212"/>
      <c r="AP67" s="238" t="s">
        <v>2937</v>
      </c>
    </row>
    <row r="68" spans="1:42" x14ac:dyDescent="0.25">
      <c r="A68" s="109"/>
      <c r="B68" s="109"/>
      <c r="C68" s="90" t="s">
        <v>1293</v>
      </c>
      <c r="D68" s="90" t="s">
        <v>121</v>
      </c>
      <c r="E68" s="109" t="s">
        <v>1532</v>
      </c>
      <c r="F68" s="109" t="s">
        <v>214</v>
      </c>
      <c r="G68" s="109" t="s">
        <v>219</v>
      </c>
      <c r="H68" s="109" t="s">
        <v>1485</v>
      </c>
      <c r="I68" s="109" t="s">
        <v>995</v>
      </c>
      <c r="J68" s="109" t="s">
        <v>1074</v>
      </c>
      <c r="K68" s="91" t="s">
        <v>267</v>
      </c>
      <c r="L68" s="109"/>
      <c r="M68" s="109" t="s">
        <v>2928</v>
      </c>
      <c r="N68" s="109" t="s">
        <v>1076</v>
      </c>
      <c r="O68" s="128" t="s">
        <v>1078</v>
      </c>
      <c r="P68" s="109" t="s">
        <v>1081</v>
      </c>
      <c r="Q68" s="109" t="s">
        <v>1082</v>
      </c>
      <c r="R68" s="98" t="s">
        <v>121</v>
      </c>
      <c r="S68" s="135">
        <v>41883</v>
      </c>
      <c r="T68" s="109" t="s">
        <v>1083</v>
      </c>
      <c r="U68" s="109" t="s">
        <v>1082</v>
      </c>
      <c r="V68" s="109"/>
      <c r="W68" s="135">
        <v>41792</v>
      </c>
      <c r="X68" s="111" t="s">
        <v>1077</v>
      </c>
      <c r="Y68" s="109" t="s">
        <v>1089</v>
      </c>
      <c r="Z68" s="264">
        <v>42359</v>
      </c>
      <c r="AA68" s="212">
        <v>1</v>
      </c>
      <c r="AB68" s="212">
        <v>1</v>
      </c>
      <c r="AC68" s="212">
        <v>1</v>
      </c>
      <c r="AD68" s="212">
        <v>1</v>
      </c>
      <c r="AE68" s="212">
        <v>2</v>
      </c>
      <c r="AF68" s="212">
        <v>3</v>
      </c>
      <c r="AG68" s="335">
        <f t="shared" ref="AG68:AG99" si="2">(AA68*AB68*AC68*AD68*AE68*AF68)/10</f>
        <v>0.6</v>
      </c>
      <c r="AH68" s="212" t="s">
        <v>2840</v>
      </c>
      <c r="AI68" s="212" t="s">
        <v>599</v>
      </c>
      <c r="AJ68" s="212" t="s">
        <v>2454</v>
      </c>
      <c r="AK68" s="212" t="s">
        <v>2843</v>
      </c>
      <c r="AL68" s="212" t="s">
        <v>3135</v>
      </c>
      <c r="AM68" s="212" t="s">
        <v>3087</v>
      </c>
      <c r="AN68" s="212" t="s">
        <v>3131</v>
      </c>
      <c r="AO68" s="212"/>
      <c r="AP68" s="238" t="s">
        <v>2937</v>
      </c>
    </row>
    <row r="69" spans="1:42" x14ac:dyDescent="0.25">
      <c r="A69" s="109"/>
      <c r="B69" s="109"/>
      <c r="C69" s="90" t="s">
        <v>1294</v>
      </c>
      <c r="D69" s="90" t="s">
        <v>121</v>
      </c>
      <c r="E69" s="109" t="s">
        <v>1532</v>
      </c>
      <c r="F69" s="109" t="s">
        <v>214</v>
      </c>
      <c r="G69" s="109" t="s">
        <v>219</v>
      </c>
      <c r="H69" s="109" t="s">
        <v>1485</v>
      </c>
      <c r="I69" s="109" t="s">
        <v>989</v>
      </c>
      <c r="J69" s="109" t="s">
        <v>1074</v>
      </c>
      <c r="K69" s="91" t="s">
        <v>267</v>
      </c>
      <c r="L69" s="109"/>
      <c r="M69" s="109" t="s">
        <v>2926</v>
      </c>
      <c r="N69" s="109" t="s">
        <v>1076</v>
      </c>
      <c r="O69" s="128" t="s">
        <v>1078</v>
      </c>
      <c r="P69" s="109" t="s">
        <v>1081</v>
      </c>
      <c r="Q69" s="109" t="s">
        <v>1082</v>
      </c>
      <c r="R69" s="98" t="s">
        <v>121</v>
      </c>
      <c r="S69" s="135">
        <v>41883</v>
      </c>
      <c r="T69" s="109" t="s">
        <v>1083</v>
      </c>
      <c r="U69" s="109" t="s">
        <v>1082</v>
      </c>
      <c r="V69" s="109"/>
      <c r="W69" s="135">
        <v>41792</v>
      </c>
      <c r="X69" s="111" t="s">
        <v>1077</v>
      </c>
      <c r="Y69" s="109" t="s">
        <v>1089</v>
      </c>
      <c r="Z69" s="264">
        <v>42359</v>
      </c>
      <c r="AA69" s="212">
        <v>1</v>
      </c>
      <c r="AB69" s="212">
        <v>1</v>
      </c>
      <c r="AC69" s="212">
        <v>1</v>
      </c>
      <c r="AD69" s="212">
        <v>1</v>
      </c>
      <c r="AE69" s="212">
        <v>2</v>
      </c>
      <c r="AF69" s="212">
        <v>3</v>
      </c>
      <c r="AG69" s="335">
        <f t="shared" si="2"/>
        <v>0.6</v>
      </c>
      <c r="AH69" s="212" t="s">
        <v>2840</v>
      </c>
      <c r="AI69" s="212" t="s">
        <v>599</v>
      </c>
      <c r="AJ69" s="212" t="s">
        <v>2454</v>
      </c>
      <c r="AK69" s="212" t="s">
        <v>2843</v>
      </c>
      <c r="AL69" s="212" t="s">
        <v>3135</v>
      </c>
      <c r="AM69" s="212" t="s">
        <v>3087</v>
      </c>
      <c r="AN69" s="212" t="s">
        <v>3136</v>
      </c>
      <c r="AO69" s="212"/>
      <c r="AP69" s="238" t="s">
        <v>2937</v>
      </c>
    </row>
    <row r="70" spans="1:42" x14ac:dyDescent="0.25">
      <c r="A70" s="109"/>
      <c r="B70" s="109"/>
      <c r="C70" s="90" t="s">
        <v>1295</v>
      </c>
      <c r="D70" s="90" t="s">
        <v>121</v>
      </c>
      <c r="E70" s="109" t="s">
        <v>1532</v>
      </c>
      <c r="F70" s="109" t="s">
        <v>214</v>
      </c>
      <c r="G70" s="109" t="s">
        <v>219</v>
      </c>
      <c r="H70" s="109" t="s">
        <v>1485</v>
      </c>
      <c r="I70" s="109" t="s">
        <v>989</v>
      </c>
      <c r="J70" s="109" t="s">
        <v>1074</v>
      </c>
      <c r="K70" s="91" t="s">
        <v>267</v>
      </c>
      <c r="L70" s="109"/>
      <c r="M70" s="109" t="s">
        <v>2928</v>
      </c>
      <c r="N70" s="109" t="s">
        <v>1076</v>
      </c>
      <c r="O70" s="128" t="s">
        <v>1078</v>
      </c>
      <c r="P70" s="109" t="s">
        <v>1081</v>
      </c>
      <c r="Q70" s="109" t="s">
        <v>1082</v>
      </c>
      <c r="R70" s="98" t="s">
        <v>121</v>
      </c>
      <c r="S70" s="135">
        <v>41883</v>
      </c>
      <c r="T70" s="109" t="s">
        <v>1083</v>
      </c>
      <c r="U70" s="109" t="s">
        <v>1082</v>
      </c>
      <c r="V70" s="109"/>
      <c r="W70" s="135">
        <v>41792</v>
      </c>
      <c r="X70" s="111" t="s">
        <v>1077</v>
      </c>
      <c r="Y70" s="109" t="s">
        <v>1089</v>
      </c>
      <c r="Z70" s="264">
        <v>42359</v>
      </c>
      <c r="AA70" s="212">
        <v>1</v>
      </c>
      <c r="AB70" s="212">
        <v>1</v>
      </c>
      <c r="AC70" s="212">
        <v>1</v>
      </c>
      <c r="AD70" s="212">
        <v>1</v>
      </c>
      <c r="AE70" s="212">
        <v>2</v>
      </c>
      <c r="AF70" s="212">
        <v>3</v>
      </c>
      <c r="AG70" s="335">
        <f t="shared" si="2"/>
        <v>0.6</v>
      </c>
      <c r="AH70" s="212" t="s">
        <v>2840</v>
      </c>
      <c r="AI70" s="212" t="s">
        <v>599</v>
      </c>
      <c r="AJ70" s="212" t="s">
        <v>2454</v>
      </c>
      <c r="AK70" s="212" t="s">
        <v>2843</v>
      </c>
      <c r="AL70" s="212" t="s">
        <v>3135</v>
      </c>
      <c r="AM70" s="212" t="s">
        <v>3087</v>
      </c>
      <c r="AN70" s="212" t="s">
        <v>3131</v>
      </c>
      <c r="AO70" s="212"/>
      <c r="AP70" s="238" t="s">
        <v>2937</v>
      </c>
    </row>
    <row r="71" spans="1:42" x14ac:dyDescent="0.25">
      <c r="A71" s="109"/>
      <c r="B71" s="109"/>
      <c r="C71" s="90" t="s">
        <v>1296</v>
      </c>
      <c r="D71" s="90" t="s">
        <v>121</v>
      </c>
      <c r="E71" s="109" t="s">
        <v>1532</v>
      </c>
      <c r="F71" s="109" t="s">
        <v>214</v>
      </c>
      <c r="G71" s="109" t="s">
        <v>219</v>
      </c>
      <c r="H71" s="109" t="s">
        <v>1485</v>
      </c>
      <c r="I71" s="109" t="s">
        <v>988</v>
      </c>
      <c r="J71" s="109" t="s">
        <v>1074</v>
      </c>
      <c r="K71" s="91" t="s">
        <v>267</v>
      </c>
      <c r="L71" s="109"/>
      <c r="M71" s="109" t="s">
        <v>2926</v>
      </c>
      <c r="N71" s="109" t="s">
        <v>1076</v>
      </c>
      <c r="O71" s="128" t="s">
        <v>1078</v>
      </c>
      <c r="P71" s="109" t="s">
        <v>1081</v>
      </c>
      <c r="Q71" s="109" t="s">
        <v>1082</v>
      </c>
      <c r="R71" s="98" t="s">
        <v>121</v>
      </c>
      <c r="S71" s="135">
        <v>41883</v>
      </c>
      <c r="T71" s="109" t="s">
        <v>1083</v>
      </c>
      <c r="U71" s="109" t="s">
        <v>1082</v>
      </c>
      <c r="V71" s="109"/>
      <c r="W71" s="135">
        <v>41792</v>
      </c>
      <c r="X71" s="111" t="s">
        <v>1077</v>
      </c>
      <c r="Y71" s="109" t="s">
        <v>1089</v>
      </c>
      <c r="Z71" s="264">
        <v>42359</v>
      </c>
      <c r="AA71" s="212">
        <v>1</v>
      </c>
      <c r="AB71" s="212">
        <v>1</v>
      </c>
      <c r="AC71" s="212">
        <v>1</v>
      </c>
      <c r="AD71" s="212">
        <v>1</v>
      </c>
      <c r="AE71" s="212">
        <v>2</v>
      </c>
      <c r="AF71" s="212">
        <v>3</v>
      </c>
      <c r="AG71" s="335">
        <f t="shared" si="2"/>
        <v>0.6</v>
      </c>
      <c r="AH71" s="212" t="s">
        <v>2840</v>
      </c>
      <c r="AI71" s="212" t="s">
        <v>599</v>
      </c>
      <c r="AJ71" s="212" t="s">
        <v>2454</v>
      </c>
      <c r="AK71" s="212" t="s">
        <v>2843</v>
      </c>
      <c r="AL71" s="212" t="s">
        <v>3135</v>
      </c>
      <c r="AM71" s="212" t="s">
        <v>3087</v>
      </c>
      <c r="AN71" s="212" t="s">
        <v>3136</v>
      </c>
      <c r="AO71" s="212"/>
      <c r="AP71" s="238" t="s">
        <v>2937</v>
      </c>
    </row>
    <row r="72" spans="1:42" x14ac:dyDescent="0.25">
      <c r="A72" s="109"/>
      <c r="B72" s="109"/>
      <c r="C72" s="90" t="s">
        <v>1297</v>
      </c>
      <c r="D72" s="90" t="s">
        <v>121</v>
      </c>
      <c r="E72" s="109" t="s">
        <v>1532</v>
      </c>
      <c r="F72" s="109" t="s">
        <v>214</v>
      </c>
      <c r="G72" s="109" t="s">
        <v>219</v>
      </c>
      <c r="H72" s="109" t="s">
        <v>1485</v>
      </c>
      <c r="I72" s="109" t="s">
        <v>993</v>
      </c>
      <c r="J72" s="109" t="s">
        <v>1074</v>
      </c>
      <c r="K72" s="91" t="s">
        <v>267</v>
      </c>
      <c r="L72" s="109"/>
      <c r="M72" s="109" t="s">
        <v>2928</v>
      </c>
      <c r="N72" s="109" t="s">
        <v>1076</v>
      </c>
      <c r="O72" s="128" t="s">
        <v>1078</v>
      </c>
      <c r="P72" s="109" t="s">
        <v>1081</v>
      </c>
      <c r="Q72" s="109" t="s">
        <v>1082</v>
      </c>
      <c r="R72" s="98" t="s">
        <v>121</v>
      </c>
      <c r="S72" s="135">
        <v>41883</v>
      </c>
      <c r="T72" s="109" t="s">
        <v>1083</v>
      </c>
      <c r="U72" s="109" t="s">
        <v>1082</v>
      </c>
      <c r="V72" s="109"/>
      <c r="W72" s="135">
        <v>41792</v>
      </c>
      <c r="X72" s="111" t="s">
        <v>1077</v>
      </c>
      <c r="Y72" s="109" t="s">
        <v>1089</v>
      </c>
      <c r="Z72" s="264">
        <v>42359</v>
      </c>
      <c r="AA72" s="212">
        <v>1</v>
      </c>
      <c r="AB72" s="212">
        <v>1</v>
      </c>
      <c r="AC72" s="212">
        <v>1</v>
      </c>
      <c r="AD72" s="212">
        <v>1</v>
      </c>
      <c r="AE72" s="212">
        <v>2</v>
      </c>
      <c r="AF72" s="212">
        <v>3</v>
      </c>
      <c r="AG72" s="335">
        <f t="shared" si="2"/>
        <v>0.6</v>
      </c>
      <c r="AH72" s="212" t="s">
        <v>2840</v>
      </c>
      <c r="AI72" s="212" t="s">
        <v>599</v>
      </c>
      <c r="AJ72" s="212" t="s">
        <v>2454</v>
      </c>
      <c r="AK72" s="212" t="s">
        <v>2843</v>
      </c>
      <c r="AL72" s="212" t="s">
        <v>3135</v>
      </c>
      <c r="AM72" s="212" t="s">
        <v>3087</v>
      </c>
      <c r="AN72" s="212" t="s">
        <v>3131</v>
      </c>
      <c r="AO72" s="212"/>
      <c r="AP72" s="238" t="s">
        <v>2937</v>
      </c>
    </row>
    <row r="73" spans="1:42" x14ac:dyDescent="0.25">
      <c r="A73" s="109"/>
      <c r="B73" s="109"/>
      <c r="C73" s="90" t="s">
        <v>1298</v>
      </c>
      <c r="D73" s="90" t="s">
        <v>121</v>
      </c>
      <c r="E73" s="109" t="s">
        <v>1532</v>
      </c>
      <c r="F73" s="109" t="s">
        <v>214</v>
      </c>
      <c r="G73" s="109" t="s">
        <v>219</v>
      </c>
      <c r="H73" s="109" t="s">
        <v>1485</v>
      </c>
      <c r="I73" s="90" t="s">
        <v>1049</v>
      </c>
      <c r="J73" s="109" t="s">
        <v>1074</v>
      </c>
      <c r="K73" s="91" t="s">
        <v>267</v>
      </c>
      <c r="L73" s="109"/>
      <c r="M73" s="109" t="s">
        <v>2917</v>
      </c>
      <c r="N73" s="109" t="s">
        <v>1076</v>
      </c>
      <c r="O73" s="128" t="s">
        <v>1078</v>
      </c>
      <c r="P73" s="109" t="s">
        <v>1081</v>
      </c>
      <c r="Q73" s="109" t="s">
        <v>1082</v>
      </c>
      <c r="R73" s="98" t="s">
        <v>121</v>
      </c>
      <c r="S73" s="135">
        <v>41883</v>
      </c>
      <c r="T73" s="109" t="s">
        <v>1083</v>
      </c>
      <c r="U73" s="109" t="s">
        <v>1082</v>
      </c>
      <c r="V73" s="109"/>
      <c r="W73" s="135">
        <v>41792</v>
      </c>
      <c r="X73" s="111" t="s">
        <v>1077</v>
      </c>
      <c r="Y73" s="109" t="s">
        <v>1089</v>
      </c>
      <c r="Z73" s="264">
        <v>42359</v>
      </c>
      <c r="AA73" s="212">
        <v>1</v>
      </c>
      <c r="AB73" s="212">
        <v>1</v>
      </c>
      <c r="AC73" s="212">
        <v>1</v>
      </c>
      <c r="AD73" s="212">
        <v>1</v>
      </c>
      <c r="AE73" s="212">
        <v>2</v>
      </c>
      <c r="AF73" s="212">
        <v>3</v>
      </c>
      <c r="AG73" s="335">
        <f t="shared" si="2"/>
        <v>0.6</v>
      </c>
      <c r="AH73" s="212" t="s">
        <v>2840</v>
      </c>
      <c r="AI73" s="212" t="s">
        <v>599</v>
      </c>
      <c r="AJ73" s="212" t="s">
        <v>2454</v>
      </c>
      <c r="AK73" s="212" t="s">
        <v>2841</v>
      </c>
      <c r="AL73" s="212" t="s">
        <v>3102</v>
      </c>
      <c r="AM73" s="212" t="s">
        <v>3087</v>
      </c>
      <c r="AN73" s="212" t="s">
        <v>3086</v>
      </c>
      <c r="AO73" s="238"/>
      <c r="AP73" s="238" t="s">
        <v>2937</v>
      </c>
    </row>
    <row r="74" spans="1:42" x14ac:dyDescent="0.25">
      <c r="A74" s="109"/>
      <c r="B74" s="109"/>
      <c r="C74" s="90" t="s">
        <v>1299</v>
      </c>
      <c r="D74" s="90" t="s">
        <v>121</v>
      </c>
      <c r="E74" s="109" t="s">
        <v>1532</v>
      </c>
      <c r="F74" s="109" t="s">
        <v>214</v>
      </c>
      <c r="G74" s="109" t="s">
        <v>219</v>
      </c>
      <c r="H74" s="109" t="s">
        <v>1485</v>
      </c>
      <c r="I74" s="90" t="s">
        <v>1050</v>
      </c>
      <c r="J74" s="109" t="s">
        <v>1074</v>
      </c>
      <c r="K74" s="91" t="s">
        <v>267</v>
      </c>
      <c r="L74" s="109"/>
      <c r="M74" s="109" t="s">
        <v>2917</v>
      </c>
      <c r="N74" s="109" t="s">
        <v>1076</v>
      </c>
      <c r="O74" s="128" t="s">
        <v>1078</v>
      </c>
      <c r="P74" s="109" t="s">
        <v>1081</v>
      </c>
      <c r="Q74" s="109" t="s">
        <v>1082</v>
      </c>
      <c r="R74" s="98" t="s">
        <v>121</v>
      </c>
      <c r="S74" s="135">
        <v>41883</v>
      </c>
      <c r="T74" s="109" t="s">
        <v>1083</v>
      </c>
      <c r="U74" s="109" t="s">
        <v>1082</v>
      </c>
      <c r="V74" s="109"/>
      <c r="W74" s="135">
        <v>41792</v>
      </c>
      <c r="X74" s="111" t="s">
        <v>1077</v>
      </c>
      <c r="Y74" s="109" t="s">
        <v>1089</v>
      </c>
      <c r="Z74" s="264">
        <v>42359</v>
      </c>
      <c r="AA74" s="212">
        <v>1</v>
      </c>
      <c r="AB74" s="212">
        <v>1</v>
      </c>
      <c r="AC74" s="212">
        <v>1</v>
      </c>
      <c r="AD74" s="212">
        <v>1</v>
      </c>
      <c r="AE74" s="212">
        <v>2</v>
      </c>
      <c r="AF74" s="212">
        <v>3</v>
      </c>
      <c r="AG74" s="335">
        <f t="shared" si="2"/>
        <v>0.6</v>
      </c>
      <c r="AH74" s="212" t="s">
        <v>2840</v>
      </c>
      <c r="AI74" s="212" t="s">
        <v>599</v>
      </c>
      <c r="AJ74" s="212" t="s">
        <v>2454</v>
      </c>
      <c r="AK74" s="212" t="s">
        <v>2841</v>
      </c>
      <c r="AL74" s="212" t="s">
        <v>3102</v>
      </c>
      <c r="AM74" s="212" t="s">
        <v>3087</v>
      </c>
      <c r="AN74" s="212" t="s">
        <v>3101</v>
      </c>
      <c r="AO74" s="212"/>
      <c r="AP74" s="238" t="s">
        <v>2937</v>
      </c>
    </row>
    <row r="75" spans="1:42" x14ac:dyDescent="0.25">
      <c r="A75" s="109"/>
      <c r="B75" s="109"/>
      <c r="C75" s="90" t="s">
        <v>1300</v>
      </c>
      <c r="D75" s="90" t="s">
        <v>121</v>
      </c>
      <c r="E75" s="109" t="s">
        <v>1532</v>
      </c>
      <c r="F75" s="109" t="s">
        <v>214</v>
      </c>
      <c r="G75" s="109" t="s">
        <v>219</v>
      </c>
      <c r="H75" s="109" t="s">
        <v>1485</v>
      </c>
      <c r="I75" s="90" t="s">
        <v>1007</v>
      </c>
      <c r="J75" s="109" t="s">
        <v>1074</v>
      </c>
      <c r="K75" s="91" t="s">
        <v>267</v>
      </c>
      <c r="L75" s="109"/>
      <c r="M75" s="109" t="s">
        <v>2917</v>
      </c>
      <c r="N75" s="109" t="s">
        <v>1076</v>
      </c>
      <c r="O75" s="128" t="s">
        <v>1078</v>
      </c>
      <c r="P75" s="109" t="s">
        <v>1081</v>
      </c>
      <c r="Q75" s="109" t="s">
        <v>1082</v>
      </c>
      <c r="R75" s="98" t="s">
        <v>121</v>
      </c>
      <c r="S75" s="135">
        <v>41883</v>
      </c>
      <c r="T75" s="109" t="s">
        <v>1083</v>
      </c>
      <c r="U75" s="109" t="s">
        <v>1082</v>
      </c>
      <c r="V75" s="109"/>
      <c r="W75" s="135">
        <v>41792</v>
      </c>
      <c r="X75" s="111" t="s">
        <v>1077</v>
      </c>
      <c r="Y75" s="109" t="s">
        <v>1089</v>
      </c>
      <c r="Z75" s="264">
        <v>42359</v>
      </c>
      <c r="AA75" s="212">
        <v>1</v>
      </c>
      <c r="AB75" s="212">
        <v>1</v>
      </c>
      <c r="AC75" s="212">
        <v>1</v>
      </c>
      <c r="AD75" s="212">
        <v>1</v>
      </c>
      <c r="AE75" s="212">
        <v>2</v>
      </c>
      <c r="AF75" s="212">
        <v>3</v>
      </c>
      <c r="AG75" s="335">
        <f t="shared" si="2"/>
        <v>0.6</v>
      </c>
      <c r="AH75" s="212" t="s">
        <v>2840</v>
      </c>
      <c r="AI75" s="212" t="s">
        <v>599</v>
      </c>
      <c r="AJ75" s="212" t="s">
        <v>2454</v>
      </c>
      <c r="AK75" s="212" t="s">
        <v>2841</v>
      </c>
      <c r="AL75" s="212" t="s">
        <v>3102</v>
      </c>
      <c r="AM75" s="212" t="s">
        <v>3087</v>
      </c>
      <c r="AN75" s="212" t="s">
        <v>3088</v>
      </c>
      <c r="AO75" s="212"/>
      <c r="AP75" s="238" t="s">
        <v>2937</v>
      </c>
    </row>
    <row r="76" spans="1:42" x14ac:dyDescent="0.25">
      <c r="A76" s="109"/>
      <c r="B76" s="109"/>
      <c r="C76" s="90" t="s">
        <v>1301</v>
      </c>
      <c r="D76" s="90" t="s">
        <v>121</v>
      </c>
      <c r="E76" s="109" t="s">
        <v>1532</v>
      </c>
      <c r="F76" s="109" t="s">
        <v>214</v>
      </c>
      <c r="G76" s="109" t="s">
        <v>219</v>
      </c>
      <c r="H76" s="109" t="s">
        <v>1485</v>
      </c>
      <c r="I76" s="90" t="s">
        <v>1008</v>
      </c>
      <c r="J76" s="109" t="s">
        <v>1074</v>
      </c>
      <c r="K76" s="91" t="s">
        <v>267</v>
      </c>
      <c r="L76" s="109"/>
      <c r="M76" s="109" t="s">
        <v>2917</v>
      </c>
      <c r="N76" s="109" t="s">
        <v>1076</v>
      </c>
      <c r="O76" s="128" t="s">
        <v>1078</v>
      </c>
      <c r="P76" s="109" t="s">
        <v>1081</v>
      </c>
      <c r="Q76" s="109" t="s">
        <v>1082</v>
      </c>
      <c r="R76" s="98" t="s">
        <v>121</v>
      </c>
      <c r="S76" s="135">
        <v>41883</v>
      </c>
      <c r="T76" s="109" t="s">
        <v>1083</v>
      </c>
      <c r="U76" s="109" t="s">
        <v>1082</v>
      </c>
      <c r="V76" s="109"/>
      <c r="W76" s="135">
        <v>41792</v>
      </c>
      <c r="X76" s="111" t="s">
        <v>1077</v>
      </c>
      <c r="Y76" s="109" t="s">
        <v>1089</v>
      </c>
      <c r="Z76" s="264">
        <v>42359</v>
      </c>
      <c r="AA76" s="212">
        <v>1</v>
      </c>
      <c r="AB76" s="212">
        <v>1</v>
      </c>
      <c r="AC76" s="212">
        <v>1</v>
      </c>
      <c r="AD76" s="212">
        <v>1</v>
      </c>
      <c r="AE76" s="212">
        <v>2</v>
      </c>
      <c r="AF76" s="212">
        <v>3</v>
      </c>
      <c r="AG76" s="335">
        <f t="shared" si="2"/>
        <v>0.6</v>
      </c>
      <c r="AH76" s="212" t="s">
        <v>2840</v>
      </c>
      <c r="AI76" s="212" t="s">
        <v>599</v>
      </c>
      <c r="AJ76" s="212" t="s">
        <v>2454</v>
      </c>
      <c r="AK76" s="212" t="s">
        <v>2841</v>
      </c>
      <c r="AL76" s="212" t="s">
        <v>3102</v>
      </c>
      <c r="AM76" s="212" t="s">
        <v>3087</v>
      </c>
      <c r="AN76" s="212" t="s">
        <v>3103</v>
      </c>
      <c r="AO76" s="212"/>
      <c r="AP76" s="238" t="s">
        <v>2937</v>
      </c>
    </row>
    <row r="77" spans="1:42" s="92" customFormat="1" x14ac:dyDescent="0.25">
      <c r="A77" s="109"/>
      <c r="B77" s="109"/>
      <c r="C77" s="90" t="s">
        <v>1257</v>
      </c>
      <c r="D77" s="90" t="s">
        <v>121</v>
      </c>
      <c r="E77" s="109" t="s">
        <v>1532</v>
      </c>
      <c r="F77" s="109" t="s">
        <v>214</v>
      </c>
      <c r="G77" s="109" t="s">
        <v>219</v>
      </c>
      <c r="H77" s="109" t="s">
        <v>1485</v>
      </c>
      <c r="I77" s="109" t="s">
        <v>1030</v>
      </c>
      <c r="J77" s="109" t="s">
        <v>1074</v>
      </c>
      <c r="K77" s="91" t="s">
        <v>267</v>
      </c>
      <c r="L77" s="109"/>
      <c r="M77" s="109" t="s">
        <v>2917</v>
      </c>
      <c r="N77" s="109" t="s">
        <v>1076</v>
      </c>
      <c r="O77" s="128" t="s">
        <v>1078</v>
      </c>
      <c r="P77" s="109" t="s">
        <v>1081</v>
      </c>
      <c r="Q77" s="109" t="s">
        <v>1082</v>
      </c>
      <c r="R77" s="98" t="s">
        <v>121</v>
      </c>
      <c r="S77" s="135">
        <v>41883</v>
      </c>
      <c r="T77" s="109" t="s">
        <v>1083</v>
      </c>
      <c r="U77" s="109" t="s">
        <v>1082</v>
      </c>
      <c r="V77" s="109"/>
      <c r="W77" s="135">
        <v>41792</v>
      </c>
      <c r="X77" s="111" t="s">
        <v>1077</v>
      </c>
      <c r="Y77" s="109" t="s">
        <v>1089</v>
      </c>
      <c r="Z77" s="264">
        <v>42359</v>
      </c>
      <c r="AA77" s="212">
        <v>1</v>
      </c>
      <c r="AB77" s="212">
        <v>1</v>
      </c>
      <c r="AC77" s="212">
        <v>1</v>
      </c>
      <c r="AD77" s="212">
        <v>1</v>
      </c>
      <c r="AE77" s="212">
        <v>2</v>
      </c>
      <c r="AF77" s="212">
        <v>3</v>
      </c>
      <c r="AG77" s="335">
        <f t="shared" si="2"/>
        <v>0.6</v>
      </c>
      <c r="AH77" s="212" t="s">
        <v>2840</v>
      </c>
      <c r="AI77" s="212" t="s">
        <v>599</v>
      </c>
      <c r="AJ77" s="212" t="s">
        <v>2454</v>
      </c>
      <c r="AK77" s="212" t="s">
        <v>2841</v>
      </c>
      <c r="AL77" s="212" t="s">
        <v>3102</v>
      </c>
      <c r="AM77" s="212" t="s">
        <v>3087</v>
      </c>
      <c r="AN77" s="212" t="s">
        <v>3101</v>
      </c>
      <c r="AO77" s="212"/>
      <c r="AP77" s="238" t="s">
        <v>2937</v>
      </c>
    </row>
    <row r="78" spans="1:42" s="92" customFormat="1" x14ac:dyDescent="0.25">
      <c r="A78" s="109"/>
      <c r="B78" s="109"/>
      <c r="C78" s="90" t="s">
        <v>1304</v>
      </c>
      <c r="D78" s="90" t="s">
        <v>121</v>
      </c>
      <c r="E78" s="109" t="s">
        <v>1532</v>
      </c>
      <c r="F78" s="109" t="s">
        <v>214</v>
      </c>
      <c r="G78" s="109" t="s">
        <v>219</v>
      </c>
      <c r="H78" s="109" t="s">
        <v>1485</v>
      </c>
      <c r="I78" s="90" t="s">
        <v>1013</v>
      </c>
      <c r="J78" s="109" t="s">
        <v>1074</v>
      </c>
      <c r="K78" s="91" t="s">
        <v>267</v>
      </c>
      <c r="L78" s="109"/>
      <c r="M78" s="109" t="s">
        <v>2917</v>
      </c>
      <c r="N78" s="109" t="s">
        <v>1076</v>
      </c>
      <c r="O78" s="128" t="s">
        <v>1078</v>
      </c>
      <c r="P78" s="109" t="s">
        <v>1081</v>
      </c>
      <c r="Q78" s="109" t="s">
        <v>1082</v>
      </c>
      <c r="R78" s="98" t="s">
        <v>121</v>
      </c>
      <c r="S78" s="135">
        <v>41883</v>
      </c>
      <c r="T78" s="109" t="s">
        <v>1083</v>
      </c>
      <c r="U78" s="109" t="s">
        <v>1082</v>
      </c>
      <c r="V78" s="109"/>
      <c r="W78" s="135">
        <v>41792</v>
      </c>
      <c r="X78" s="111" t="s">
        <v>1077</v>
      </c>
      <c r="Y78" s="109" t="s">
        <v>1089</v>
      </c>
      <c r="Z78" s="264">
        <v>42359</v>
      </c>
      <c r="AA78" s="212">
        <v>1</v>
      </c>
      <c r="AB78" s="212">
        <v>1</v>
      </c>
      <c r="AC78" s="212">
        <v>1</v>
      </c>
      <c r="AD78" s="212">
        <v>1</v>
      </c>
      <c r="AE78" s="212">
        <v>2</v>
      </c>
      <c r="AF78" s="212">
        <v>3</v>
      </c>
      <c r="AG78" s="335">
        <f t="shared" si="2"/>
        <v>0.6</v>
      </c>
      <c r="AH78" s="212" t="s">
        <v>2840</v>
      </c>
      <c r="AI78" s="212" t="s">
        <v>599</v>
      </c>
      <c r="AJ78" s="212" t="s">
        <v>2454</v>
      </c>
      <c r="AK78" s="212" t="s">
        <v>2841</v>
      </c>
      <c r="AL78" s="212" t="s">
        <v>3102</v>
      </c>
      <c r="AM78" s="212" t="s">
        <v>3087</v>
      </c>
      <c r="AN78" s="212" t="s">
        <v>3088</v>
      </c>
      <c r="AO78" s="212"/>
      <c r="AP78" s="238" t="s">
        <v>2937</v>
      </c>
    </row>
    <row r="79" spans="1:42" s="92" customFormat="1" x14ac:dyDescent="0.25">
      <c r="A79" s="109"/>
      <c r="B79" s="109"/>
      <c r="C79" s="90" t="s">
        <v>1307</v>
      </c>
      <c r="D79" s="90" t="s">
        <v>121</v>
      </c>
      <c r="E79" s="109" t="s">
        <v>1532</v>
      </c>
      <c r="F79" s="109" t="s">
        <v>214</v>
      </c>
      <c r="G79" s="109" t="s">
        <v>219</v>
      </c>
      <c r="H79" s="109" t="s">
        <v>1485</v>
      </c>
      <c r="I79" s="90" t="s">
        <v>1024</v>
      </c>
      <c r="J79" s="109" t="s">
        <v>1074</v>
      </c>
      <c r="K79" s="91" t="s">
        <v>267</v>
      </c>
      <c r="L79" s="109"/>
      <c r="M79" s="109" t="s">
        <v>2917</v>
      </c>
      <c r="N79" s="109" t="s">
        <v>1076</v>
      </c>
      <c r="O79" s="128" t="s">
        <v>1078</v>
      </c>
      <c r="P79" s="109" t="s">
        <v>1081</v>
      </c>
      <c r="Q79" s="109" t="s">
        <v>1082</v>
      </c>
      <c r="R79" s="98" t="s">
        <v>121</v>
      </c>
      <c r="S79" s="135">
        <v>41883</v>
      </c>
      <c r="T79" s="109" t="s">
        <v>1083</v>
      </c>
      <c r="U79" s="109" t="s">
        <v>1082</v>
      </c>
      <c r="V79" s="109"/>
      <c r="W79" s="135">
        <v>41792</v>
      </c>
      <c r="X79" s="111" t="s">
        <v>1077</v>
      </c>
      <c r="Y79" s="109" t="s">
        <v>1089</v>
      </c>
      <c r="Z79" s="264">
        <v>42359</v>
      </c>
      <c r="AA79" s="212">
        <v>1</v>
      </c>
      <c r="AB79" s="212">
        <v>1</v>
      </c>
      <c r="AC79" s="212">
        <v>1</v>
      </c>
      <c r="AD79" s="212">
        <v>1</v>
      </c>
      <c r="AE79" s="212">
        <v>2</v>
      </c>
      <c r="AF79" s="212">
        <v>3</v>
      </c>
      <c r="AG79" s="335">
        <f t="shared" si="2"/>
        <v>0.6</v>
      </c>
      <c r="AH79" s="212" t="s">
        <v>2840</v>
      </c>
      <c r="AI79" s="212" t="s">
        <v>599</v>
      </c>
      <c r="AJ79" s="212" t="s">
        <v>2454</v>
      </c>
      <c r="AK79" s="212" t="s">
        <v>2841</v>
      </c>
      <c r="AL79" s="212" t="s">
        <v>3093</v>
      </c>
      <c r="AM79" s="212" t="s">
        <v>3122</v>
      </c>
      <c r="AN79" s="212" t="s">
        <v>3096</v>
      </c>
      <c r="AO79" s="238" t="s">
        <v>3139</v>
      </c>
      <c r="AP79" s="238" t="s">
        <v>2932</v>
      </c>
    </row>
    <row r="80" spans="1:42" s="92" customFormat="1" x14ac:dyDescent="0.25">
      <c r="A80" s="109"/>
      <c r="B80" s="109"/>
      <c r="C80" s="90" t="s">
        <v>1308</v>
      </c>
      <c r="D80" s="90" t="s">
        <v>121</v>
      </c>
      <c r="E80" s="109" t="s">
        <v>1532</v>
      </c>
      <c r="F80" s="109" t="s">
        <v>214</v>
      </c>
      <c r="G80" s="109" t="s">
        <v>219</v>
      </c>
      <c r="H80" s="109" t="s">
        <v>1485</v>
      </c>
      <c r="I80" s="109" t="s">
        <v>1053</v>
      </c>
      <c r="J80" s="109" t="s">
        <v>1074</v>
      </c>
      <c r="K80" s="91" t="s">
        <v>267</v>
      </c>
      <c r="L80" s="109"/>
      <c r="M80" s="109" t="s">
        <v>2917</v>
      </c>
      <c r="N80" s="109" t="s">
        <v>1076</v>
      </c>
      <c r="O80" s="128" t="s">
        <v>1078</v>
      </c>
      <c r="P80" s="109" t="s">
        <v>1081</v>
      </c>
      <c r="Q80" s="109" t="s">
        <v>1082</v>
      </c>
      <c r="R80" s="98" t="s">
        <v>121</v>
      </c>
      <c r="S80" s="135">
        <v>41883</v>
      </c>
      <c r="T80" s="109" t="s">
        <v>1083</v>
      </c>
      <c r="U80" s="109" t="s">
        <v>1082</v>
      </c>
      <c r="V80" s="109"/>
      <c r="W80" s="135">
        <v>41792</v>
      </c>
      <c r="X80" s="111" t="s">
        <v>1077</v>
      </c>
      <c r="Y80" s="109" t="s">
        <v>1089</v>
      </c>
      <c r="Z80" s="264">
        <v>42359</v>
      </c>
      <c r="AA80" s="212">
        <v>1</v>
      </c>
      <c r="AB80" s="212">
        <v>1</v>
      </c>
      <c r="AC80" s="212">
        <v>1</v>
      </c>
      <c r="AD80" s="212">
        <v>1</v>
      </c>
      <c r="AE80" s="212">
        <v>2</v>
      </c>
      <c r="AF80" s="212">
        <v>3</v>
      </c>
      <c r="AG80" s="335">
        <f t="shared" si="2"/>
        <v>0.6</v>
      </c>
      <c r="AH80" s="212" t="s">
        <v>2840</v>
      </c>
      <c r="AI80" s="212" t="s">
        <v>599</v>
      </c>
      <c r="AJ80" s="212" t="s">
        <v>2454</v>
      </c>
      <c r="AK80" s="212" t="s">
        <v>2841</v>
      </c>
      <c r="AL80" s="212" t="s">
        <v>3102</v>
      </c>
      <c r="AM80" s="212" t="s">
        <v>3087</v>
      </c>
      <c r="AN80" s="212" t="s">
        <v>3086</v>
      </c>
      <c r="AO80" s="238"/>
      <c r="AP80" s="238" t="s">
        <v>2937</v>
      </c>
    </row>
    <row r="81" spans="1:42" s="92" customFormat="1" x14ac:dyDescent="0.25">
      <c r="A81" s="109"/>
      <c r="B81" s="109"/>
      <c r="C81" s="90" t="s">
        <v>1309</v>
      </c>
      <c r="D81" s="90" t="s">
        <v>121</v>
      </c>
      <c r="E81" s="109" t="s">
        <v>1532</v>
      </c>
      <c r="F81" s="109" t="s">
        <v>214</v>
      </c>
      <c r="G81" s="109" t="s">
        <v>219</v>
      </c>
      <c r="H81" s="109" t="s">
        <v>1485</v>
      </c>
      <c r="I81" s="109" t="s">
        <v>1054</v>
      </c>
      <c r="J81" s="109" t="s">
        <v>1074</v>
      </c>
      <c r="K81" s="91" t="s">
        <v>267</v>
      </c>
      <c r="L81" s="109"/>
      <c r="M81" s="109" t="s">
        <v>2917</v>
      </c>
      <c r="N81" s="109" t="s">
        <v>1076</v>
      </c>
      <c r="O81" s="128" t="s">
        <v>1078</v>
      </c>
      <c r="P81" s="109" t="s">
        <v>1081</v>
      </c>
      <c r="Q81" s="109" t="s">
        <v>1082</v>
      </c>
      <c r="R81" s="98" t="s">
        <v>121</v>
      </c>
      <c r="S81" s="135">
        <v>41883</v>
      </c>
      <c r="T81" s="109" t="s">
        <v>1083</v>
      </c>
      <c r="U81" s="109" t="s">
        <v>1082</v>
      </c>
      <c r="V81" s="109"/>
      <c r="W81" s="135">
        <v>41792</v>
      </c>
      <c r="X81" s="111" t="s">
        <v>1077</v>
      </c>
      <c r="Y81" s="109" t="s">
        <v>1089</v>
      </c>
      <c r="Z81" s="264">
        <v>42359</v>
      </c>
      <c r="AA81" s="212">
        <v>1</v>
      </c>
      <c r="AB81" s="212">
        <v>1</v>
      </c>
      <c r="AC81" s="212">
        <v>1</v>
      </c>
      <c r="AD81" s="212">
        <v>1</v>
      </c>
      <c r="AE81" s="212">
        <v>2</v>
      </c>
      <c r="AF81" s="212">
        <v>3</v>
      </c>
      <c r="AG81" s="335">
        <f t="shared" si="2"/>
        <v>0.6</v>
      </c>
      <c r="AH81" s="212" t="s">
        <v>2840</v>
      </c>
      <c r="AI81" s="212" t="s">
        <v>599</v>
      </c>
      <c r="AJ81" s="212" t="s">
        <v>2454</v>
      </c>
      <c r="AK81" s="212" t="s">
        <v>2841</v>
      </c>
      <c r="AL81" s="212" t="s">
        <v>3102</v>
      </c>
      <c r="AM81" s="212" t="s">
        <v>3087</v>
      </c>
      <c r="AN81" s="212" t="s">
        <v>3101</v>
      </c>
      <c r="AO81" s="212"/>
      <c r="AP81" s="238" t="s">
        <v>2937</v>
      </c>
    </row>
    <row r="82" spans="1:42" s="92" customFormat="1" x14ac:dyDescent="0.25">
      <c r="A82" s="109"/>
      <c r="B82" s="109"/>
      <c r="C82" s="90" t="s">
        <v>1310</v>
      </c>
      <c r="D82" s="90" t="s">
        <v>121</v>
      </c>
      <c r="E82" s="109" t="s">
        <v>1532</v>
      </c>
      <c r="F82" s="109" t="s">
        <v>214</v>
      </c>
      <c r="G82" s="109" t="s">
        <v>219</v>
      </c>
      <c r="H82" s="109" t="s">
        <v>1485</v>
      </c>
      <c r="I82" s="109" t="s">
        <v>1033</v>
      </c>
      <c r="J82" s="109" t="s">
        <v>1074</v>
      </c>
      <c r="K82" s="91" t="s">
        <v>267</v>
      </c>
      <c r="L82" s="109"/>
      <c r="M82" s="109" t="s">
        <v>2917</v>
      </c>
      <c r="N82" s="109" t="s">
        <v>1076</v>
      </c>
      <c r="O82" s="128" t="s">
        <v>1078</v>
      </c>
      <c r="P82" s="109" t="s">
        <v>1081</v>
      </c>
      <c r="Q82" s="109" t="s">
        <v>1082</v>
      </c>
      <c r="R82" s="98" t="s">
        <v>121</v>
      </c>
      <c r="S82" s="135">
        <v>41883</v>
      </c>
      <c r="T82" s="109" t="s">
        <v>1083</v>
      </c>
      <c r="U82" s="109" t="s">
        <v>1082</v>
      </c>
      <c r="V82" s="109"/>
      <c r="W82" s="135">
        <v>41792</v>
      </c>
      <c r="X82" s="111" t="s">
        <v>1077</v>
      </c>
      <c r="Y82" s="109" t="s">
        <v>1089</v>
      </c>
      <c r="Z82" s="264">
        <v>42359</v>
      </c>
      <c r="AA82" s="212">
        <v>1</v>
      </c>
      <c r="AB82" s="212">
        <v>1</v>
      </c>
      <c r="AC82" s="212">
        <v>1</v>
      </c>
      <c r="AD82" s="212">
        <v>1</v>
      </c>
      <c r="AE82" s="212">
        <v>2</v>
      </c>
      <c r="AF82" s="212">
        <v>3</v>
      </c>
      <c r="AG82" s="335">
        <f t="shared" si="2"/>
        <v>0.6</v>
      </c>
      <c r="AH82" s="212" t="s">
        <v>2840</v>
      </c>
      <c r="AI82" s="212" t="s">
        <v>599</v>
      </c>
      <c r="AJ82" s="212" t="s">
        <v>2454</v>
      </c>
      <c r="AK82" s="212" t="s">
        <v>2841</v>
      </c>
      <c r="AL82" s="212" t="s">
        <v>3102</v>
      </c>
      <c r="AM82" s="212" t="s">
        <v>3087</v>
      </c>
      <c r="AN82" s="212" t="s">
        <v>3086</v>
      </c>
      <c r="AO82" s="238"/>
      <c r="AP82" s="238" t="s">
        <v>2937</v>
      </c>
    </row>
    <row r="83" spans="1:42" x14ac:dyDescent="0.25">
      <c r="A83" s="109"/>
      <c r="B83" s="109"/>
      <c r="C83" s="90" t="s">
        <v>1311</v>
      </c>
      <c r="D83" s="90" t="s">
        <v>121</v>
      </c>
      <c r="E83" s="109" t="s">
        <v>1532</v>
      </c>
      <c r="F83" s="109" t="s">
        <v>214</v>
      </c>
      <c r="G83" s="109" t="s">
        <v>219</v>
      </c>
      <c r="H83" s="109" t="s">
        <v>1485</v>
      </c>
      <c r="I83" s="109" t="s">
        <v>1034</v>
      </c>
      <c r="J83" s="109" t="s">
        <v>1074</v>
      </c>
      <c r="K83" s="91" t="s">
        <v>267</v>
      </c>
      <c r="L83" s="109"/>
      <c r="M83" s="109" t="s">
        <v>2917</v>
      </c>
      <c r="N83" s="109" t="s">
        <v>1076</v>
      </c>
      <c r="O83" s="128" t="s">
        <v>1078</v>
      </c>
      <c r="P83" s="109" t="s">
        <v>1081</v>
      </c>
      <c r="Q83" s="109" t="s">
        <v>1082</v>
      </c>
      <c r="R83" s="98" t="s">
        <v>121</v>
      </c>
      <c r="S83" s="135">
        <v>41883</v>
      </c>
      <c r="T83" s="109" t="s">
        <v>1083</v>
      </c>
      <c r="U83" s="285" t="s">
        <v>1082</v>
      </c>
      <c r="V83" s="109"/>
      <c r="W83" s="135">
        <v>41792</v>
      </c>
      <c r="X83" s="111" t="s">
        <v>1077</v>
      </c>
      <c r="Y83" s="109" t="s">
        <v>1089</v>
      </c>
      <c r="Z83" s="264">
        <v>42359</v>
      </c>
      <c r="AA83" s="212">
        <v>1</v>
      </c>
      <c r="AB83" s="212">
        <v>1</v>
      </c>
      <c r="AC83" s="212">
        <v>1</v>
      </c>
      <c r="AD83" s="212">
        <v>1</v>
      </c>
      <c r="AE83" s="212">
        <v>2</v>
      </c>
      <c r="AF83" s="212">
        <v>3</v>
      </c>
      <c r="AG83" s="335">
        <f t="shared" si="2"/>
        <v>0.6</v>
      </c>
      <c r="AH83" s="212" t="s">
        <v>2840</v>
      </c>
      <c r="AI83" s="212" t="s">
        <v>599</v>
      </c>
      <c r="AJ83" s="212" t="s">
        <v>2454</v>
      </c>
      <c r="AK83" s="212" t="s">
        <v>2841</v>
      </c>
      <c r="AL83" s="212" t="s">
        <v>3102</v>
      </c>
      <c r="AM83" s="212" t="s">
        <v>3087</v>
      </c>
      <c r="AN83" s="212" t="s">
        <v>3101</v>
      </c>
      <c r="AO83" s="212"/>
      <c r="AP83" s="238" t="s">
        <v>2937</v>
      </c>
    </row>
    <row r="84" spans="1:42" x14ac:dyDescent="0.25">
      <c r="A84" s="109"/>
      <c r="B84" s="109"/>
      <c r="C84" s="90" t="s">
        <v>1258</v>
      </c>
      <c r="D84" s="90" t="s">
        <v>121</v>
      </c>
      <c r="E84" s="109" t="s">
        <v>1532</v>
      </c>
      <c r="F84" s="109" t="s">
        <v>214</v>
      </c>
      <c r="G84" s="109" t="s">
        <v>219</v>
      </c>
      <c r="H84" s="109" t="s">
        <v>1485</v>
      </c>
      <c r="I84" s="109" t="s">
        <v>1031</v>
      </c>
      <c r="J84" s="109" t="s">
        <v>1074</v>
      </c>
      <c r="K84" s="91" t="s">
        <v>267</v>
      </c>
      <c r="L84" s="109"/>
      <c r="M84" s="109" t="s">
        <v>2917</v>
      </c>
      <c r="N84" s="109" t="s">
        <v>1076</v>
      </c>
      <c r="O84" s="128" t="s">
        <v>1078</v>
      </c>
      <c r="P84" s="109" t="s">
        <v>1081</v>
      </c>
      <c r="Q84" s="109" t="s">
        <v>1082</v>
      </c>
      <c r="R84" s="98" t="s">
        <v>121</v>
      </c>
      <c r="S84" s="135">
        <v>41883</v>
      </c>
      <c r="T84" s="109" t="s">
        <v>1083</v>
      </c>
      <c r="U84" s="109" t="s">
        <v>1082</v>
      </c>
      <c r="V84" s="109"/>
      <c r="W84" s="135">
        <v>41792</v>
      </c>
      <c r="X84" s="111" t="s">
        <v>1077</v>
      </c>
      <c r="Y84" s="109" t="s">
        <v>1089</v>
      </c>
      <c r="Z84" s="264">
        <v>42359</v>
      </c>
      <c r="AA84" s="212">
        <v>1</v>
      </c>
      <c r="AB84" s="212">
        <v>1</v>
      </c>
      <c r="AC84" s="212">
        <v>1</v>
      </c>
      <c r="AD84" s="212">
        <v>1</v>
      </c>
      <c r="AE84" s="212">
        <v>2</v>
      </c>
      <c r="AF84" s="212">
        <v>3</v>
      </c>
      <c r="AG84" s="335">
        <f t="shared" si="2"/>
        <v>0.6</v>
      </c>
      <c r="AH84" s="212" t="s">
        <v>2840</v>
      </c>
      <c r="AI84" s="212" t="s">
        <v>599</v>
      </c>
      <c r="AJ84" s="212" t="s">
        <v>2454</v>
      </c>
      <c r="AK84" s="212" t="s">
        <v>2841</v>
      </c>
      <c r="AL84" s="212" t="s">
        <v>3102</v>
      </c>
      <c r="AM84" s="212" t="s">
        <v>3087</v>
      </c>
      <c r="AN84" s="212" t="s">
        <v>3086</v>
      </c>
      <c r="AO84" s="238"/>
      <c r="AP84" s="238" t="s">
        <v>2937</v>
      </c>
    </row>
    <row r="85" spans="1:42" x14ac:dyDescent="0.25">
      <c r="A85" s="109"/>
      <c r="B85" s="109"/>
      <c r="C85" s="90" t="s">
        <v>1312</v>
      </c>
      <c r="D85" s="90" t="s">
        <v>121</v>
      </c>
      <c r="E85" s="109" t="s">
        <v>1532</v>
      </c>
      <c r="F85" s="109" t="s">
        <v>214</v>
      </c>
      <c r="G85" s="109" t="s">
        <v>219</v>
      </c>
      <c r="H85" s="109" t="s">
        <v>1485</v>
      </c>
      <c r="I85" s="109" t="s">
        <v>1047</v>
      </c>
      <c r="J85" s="109" t="s">
        <v>1074</v>
      </c>
      <c r="K85" s="91" t="s">
        <v>267</v>
      </c>
      <c r="L85" s="109"/>
      <c r="M85" s="109" t="s">
        <v>2917</v>
      </c>
      <c r="N85" s="109" t="s">
        <v>1076</v>
      </c>
      <c r="O85" s="128" t="s">
        <v>1078</v>
      </c>
      <c r="P85" s="109" t="s">
        <v>1081</v>
      </c>
      <c r="Q85" s="109" t="s">
        <v>1082</v>
      </c>
      <c r="R85" s="98" t="s">
        <v>121</v>
      </c>
      <c r="S85" s="135">
        <v>41883</v>
      </c>
      <c r="T85" s="109" t="s">
        <v>1083</v>
      </c>
      <c r="U85" s="285" t="s">
        <v>1082</v>
      </c>
      <c r="V85" s="109"/>
      <c r="W85" s="135">
        <v>41792</v>
      </c>
      <c r="X85" s="111" t="s">
        <v>1077</v>
      </c>
      <c r="Y85" s="109" t="s">
        <v>1089</v>
      </c>
      <c r="Z85" s="264">
        <v>42359</v>
      </c>
      <c r="AA85" s="212">
        <v>1</v>
      </c>
      <c r="AB85" s="212">
        <v>1</v>
      </c>
      <c r="AC85" s="212">
        <v>1</v>
      </c>
      <c r="AD85" s="212">
        <v>1</v>
      </c>
      <c r="AE85" s="212">
        <v>2</v>
      </c>
      <c r="AF85" s="212">
        <v>3</v>
      </c>
      <c r="AG85" s="335">
        <f t="shared" si="2"/>
        <v>0.6</v>
      </c>
      <c r="AH85" s="212" t="s">
        <v>2840</v>
      </c>
      <c r="AI85" s="212" t="s">
        <v>599</v>
      </c>
      <c r="AJ85" s="212" t="s">
        <v>2454</v>
      </c>
      <c r="AK85" s="212" t="s">
        <v>2841</v>
      </c>
      <c r="AL85" s="212" t="s">
        <v>3102</v>
      </c>
      <c r="AM85" s="212" t="s">
        <v>3087</v>
      </c>
      <c r="AN85" s="212" t="s">
        <v>3086</v>
      </c>
      <c r="AO85" s="238"/>
      <c r="AP85" s="238" t="s">
        <v>2937</v>
      </c>
    </row>
    <row r="86" spans="1:42" x14ac:dyDescent="0.25">
      <c r="A86" s="109"/>
      <c r="B86" s="109"/>
      <c r="C86" s="90" t="s">
        <v>1313</v>
      </c>
      <c r="D86" s="90" t="s">
        <v>121</v>
      </c>
      <c r="E86" s="109" t="s">
        <v>1532</v>
      </c>
      <c r="F86" s="109" t="s">
        <v>214</v>
      </c>
      <c r="G86" s="109" t="s">
        <v>219</v>
      </c>
      <c r="H86" s="109" t="s">
        <v>1485</v>
      </c>
      <c r="I86" s="109" t="s">
        <v>1048</v>
      </c>
      <c r="J86" s="109" t="s">
        <v>1074</v>
      </c>
      <c r="K86" s="91" t="s">
        <v>267</v>
      </c>
      <c r="L86" s="109"/>
      <c r="M86" s="109" t="s">
        <v>2917</v>
      </c>
      <c r="N86" s="109" t="s">
        <v>1076</v>
      </c>
      <c r="O86" s="128" t="s">
        <v>1078</v>
      </c>
      <c r="P86" s="109" t="s">
        <v>1081</v>
      </c>
      <c r="Q86" s="109" t="s">
        <v>1082</v>
      </c>
      <c r="R86" s="98" t="s">
        <v>121</v>
      </c>
      <c r="S86" s="135">
        <v>41883</v>
      </c>
      <c r="T86" s="109" t="s">
        <v>1083</v>
      </c>
      <c r="U86" s="109" t="s">
        <v>1082</v>
      </c>
      <c r="V86" s="109"/>
      <c r="W86" s="135">
        <v>41792</v>
      </c>
      <c r="X86" s="111" t="s">
        <v>1077</v>
      </c>
      <c r="Y86" s="109" t="s">
        <v>1089</v>
      </c>
      <c r="Z86" s="264">
        <v>42359</v>
      </c>
      <c r="AA86" s="212">
        <v>1</v>
      </c>
      <c r="AB86" s="212">
        <v>1</v>
      </c>
      <c r="AC86" s="212">
        <v>1</v>
      </c>
      <c r="AD86" s="212">
        <v>1</v>
      </c>
      <c r="AE86" s="212">
        <v>2</v>
      </c>
      <c r="AF86" s="212">
        <v>3</v>
      </c>
      <c r="AG86" s="335">
        <f t="shared" si="2"/>
        <v>0.6</v>
      </c>
      <c r="AH86" s="212" t="s">
        <v>2840</v>
      </c>
      <c r="AI86" s="212" t="s">
        <v>599</v>
      </c>
      <c r="AJ86" s="212" t="s">
        <v>2454</v>
      </c>
      <c r="AK86" s="212" t="s">
        <v>2841</v>
      </c>
      <c r="AL86" s="212" t="s">
        <v>3102</v>
      </c>
      <c r="AM86" s="212" t="s">
        <v>3087</v>
      </c>
      <c r="AN86" s="212" t="s">
        <v>3101</v>
      </c>
      <c r="AO86" s="212"/>
      <c r="AP86" s="238" t="s">
        <v>2937</v>
      </c>
    </row>
    <row r="87" spans="1:42" x14ac:dyDescent="0.25">
      <c r="A87" s="109"/>
      <c r="B87" s="109"/>
      <c r="C87" s="90" t="s">
        <v>1314</v>
      </c>
      <c r="D87" s="90" t="s">
        <v>121</v>
      </c>
      <c r="E87" s="109" t="s">
        <v>1532</v>
      </c>
      <c r="F87" s="109" t="s">
        <v>214</v>
      </c>
      <c r="G87" s="109" t="s">
        <v>219</v>
      </c>
      <c r="H87" s="109" t="s">
        <v>1485</v>
      </c>
      <c r="I87" s="109" t="s">
        <v>1055</v>
      </c>
      <c r="J87" s="109" t="s">
        <v>1074</v>
      </c>
      <c r="K87" s="91" t="s">
        <v>267</v>
      </c>
      <c r="L87" s="109"/>
      <c r="M87" s="109" t="s">
        <v>2917</v>
      </c>
      <c r="N87" s="109" t="s">
        <v>1076</v>
      </c>
      <c r="O87" s="128" t="s">
        <v>1078</v>
      </c>
      <c r="P87" s="109" t="s">
        <v>1081</v>
      </c>
      <c r="Q87" s="109" t="s">
        <v>1082</v>
      </c>
      <c r="R87" s="98" t="s">
        <v>121</v>
      </c>
      <c r="S87" s="135">
        <v>41883</v>
      </c>
      <c r="T87" s="109" t="s">
        <v>1083</v>
      </c>
      <c r="U87" s="109" t="s">
        <v>1082</v>
      </c>
      <c r="V87" s="109"/>
      <c r="W87" s="135">
        <v>41792</v>
      </c>
      <c r="X87" s="111" t="s">
        <v>1077</v>
      </c>
      <c r="Y87" s="109" t="s">
        <v>1089</v>
      </c>
      <c r="Z87" s="264">
        <v>42359</v>
      </c>
      <c r="AA87" s="212">
        <v>1</v>
      </c>
      <c r="AB87" s="212">
        <v>1</v>
      </c>
      <c r="AC87" s="212">
        <v>1</v>
      </c>
      <c r="AD87" s="212">
        <v>1</v>
      </c>
      <c r="AE87" s="212">
        <v>2</v>
      </c>
      <c r="AF87" s="212">
        <v>3</v>
      </c>
      <c r="AG87" s="335">
        <f t="shared" si="2"/>
        <v>0.6</v>
      </c>
      <c r="AH87" s="212" t="s">
        <v>2840</v>
      </c>
      <c r="AI87" s="212" t="s">
        <v>599</v>
      </c>
      <c r="AJ87" s="212" t="s">
        <v>2454</v>
      </c>
      <c r="AK87" s="212" t="s">
        <v>2841</v>
      </c>
      <c r="AL87" s="212" t="s">
        <v>3102</v>
      </c>
      <c r="AM87" s="212" t="s">
        <v>3087</v>
      </c>
      <c r="AN87" s="212" t="s">
        <v>3086</v>
      </c>
      <c r="AO87" s="238"/>
      <c r="AP87" s="238" t="s">
        <v>2937</v>
      </c>
    </row>
    <row r="88" spans="1:42" x14ac:dyDescent="0.25">
      <c r="A88" s="109"/>
      <c r="B88" s="109"/>
      <c r="C88" s="90" t="s">
        <v>1315</v>
      </c>
      <c r="D88" s="90" t="s">
        <v>121</v>
      </c>
      <c r="E88" s="109" t="s">
        <v>1532</v>
      </c>
      <c r="F88" s="109" t="s">
        <v>214</v>
      </c>
      <c r="G88" s="109" t="s">
        <v>219</v>
      </c>
      <c r="H88" s="109" t="s">
        <v>1485</v>
      </c>
      <c r="I88" s="109" t="s">
        <v>1056</v>
      </c>
      <c r="J88" s="109" t="s">
        <v>1074</v>
      </c>
      <c r="K88" s="91" t="s">
        <v>267</v>
      </c>
      <c r="L88" s="109"/>
      <c r="M88" s="109" t="s">
        <v>2917</v>
      </c>
      <c r="N88" s="109" t="s">
        <v>1076</v>
      </c>
      <c r="O88" s="128" t="s">
        <v>1078</v>
      </c>
      <c r="P88" s="109" t="s">
        <v>1081</v>
      </c>
      <c r="Q88" s="109" t="s">
        <v>1082</v>
      </c>
      <c r="R88" s="98" t="s">
        <v>121</v>
      </c>
      <c r="S88" s="135">
        <v>41883</v>
      </c>
      <c r="T88" s="109" t="s">
        <v>1083</v>
      </c>
      <c r="U88" s="109" t="s">
        <v>1082</v>
      </c>
      <c r="V88" s="109"/>
      <c r="W88" s="135">
        <v>41792</v>
      </c>
      <c r="X88" s="111" t="s">
        <v>1077</v>
      </c>
      <c r="Y88" s="109" t="s">
        <v>1089</v>
      </c>
      <c r="Z88" s="264">
        <v>42359</v>
      </c>
      <c r="AA88" s="212">
        <v>1</v>
      </c>
      <c r="AB88" s="212">
        <v>1</v>
      </c>
      <c r="AC88" s="212">
        <v>1</v>
      </c>
      <c r="AD88" s="212">
        <v>1</v>
      </c>
      <c r="AE88" s="212">
        <v>2</v>
      </c>
      <c r="AF88" s="212">
        <v>3</v>
      </c>
      <c r="AG88" s="335">
        <f t="shared" si="2"/>
        <v>0.6</v>
      </c>
      <c r="AH88" s="212" t="s">
        <v>2840</v>
      </c>
      <c r="AI88" s="212" t="s">
        <v>599</v>
      </c>
      <c r="AJ88" s="212" t="s">
        <v>2454</v>
      </c>
      <c r="AK88" s="212" t="s">
        <v>2841</v>
      </c>
      <c r="AL88" s="212" t="s">
        <v>3102</v>
      </c>
      <c r="AM88" s="212" t="s">
        <v>3087</v>
      </c>
      <c r="AN88" s="212" t="s">
        <v>3101</v>
      </c>
      <c r="AO88" s="212"/>
      <c r="AP88" s="238" t="s">
        <v>2937</v>
      </c>
    </row>
    <row r="89" spans="1:42" x14ac:dyDescent="0.25">
      <c r="A89" s="109"/>
      <c r="B89" s="109"/>
      <c r="C89" s="90" t="s">
        <v>1317</v>
      </c>
      <c r="D89" s="90" t="s">
        <v>1504</v>
      </c>
      <c r="E89" s="109" t="s">
        <v>1532</v>
      </c>
      <c r="F89" s="109" t="s">
        <v>214</v>
      </c>
      <c r="G89" s="109" t="s">
        <v>219</v>
      </c>
      <c r="H89" s="109" t="s">
        <v>1485</v>
      </c>
      <c r="I89" s="90" t="s">
        <v>1057</v>
      </c>
      <c r="J89" s="109" t="s">
        <v>1074</v>
      </c>
      <c r="K89" s="91" t="s">
        <v>267</v>
      </c>
      <c r="L89" s="109"/>
      <c r="M89" s="109" t="s">
        <v>2917</v>
      </c>
      <c r="N89" s="109" t="s">
        <v>1076</v>
      </c>
      <c r="O89" s="128" t="s">
        <v>1078</v>
      </c>
      <c r="P89" s="109" t="s">
        <v>1081</v>
      </c>
      <c r="Q89" s="109" t="s">
        <v>1082</v>
      </c>
      <c r="R89" s="98" t="s">
        <v>121</v>
      </c>
      <c r="S89" s="135">
        <v>41883</v>
      </c>
      <c r="T89" s="109" t="s">
        <v>1083</v>
      </c>
      <c r="U89" s="109" t="s">
        <v>1082</v>
      </c>
      <c r="V89" s="109"/>
      <c r="W89" s="135">
        <v>41792</v>
      </c>
      <c r="X89" s="111" t="s">
        <v>1077</v>
      </c>
      <c r="Y89" s="109" t="s">
        <v>1089</v>
      </c>
      <c r="Z89" s="264">
        <v>42359</v>
      </c>
      <c r="AA89" s="212">
        <v>1</v>
      </c>
      <c r="AB89" s="212">
        <v>1</v>
      </c>
      <c r="AC89" s="212">
        <v>1</v>
      </c>
      <c r="AD89" s="212">
        <v>1</v>
      </c>
      <c r="AE89" s="212">
        <v>2</v>
      </c>
      <c r="AF89" s="212">
        <v>3</v>
      </c>
      <c r="AG89" s="335">
        <f t="shared" si="2"/>
        <v>0.6</v>
      </c>
      <c r="AH89" s="212" t="s">
        <v>2840</v>
      </c>
      <c r="AI89" s="212" t="s">
        <v>599</v>
      </c>
      <c r="AJ89" s="212" t="s">
        <v>2454</v>
      </c>
      <c r="AK89" s="212" t="s">
        <v>2841</v>
      </c>
      <c r="AL89" s="212" t="s">
        <v>3102</v>
      </c>
      <c r="AM89" s="212" t="s">
        <v>3087</v>
      </c>
      <c r="AN89" s="212" t="s">
        <v>3142</v>
      </c>
      <c r="AO89" s="212"/>
      <c r="AP89" s="238" t="s">
        <v>2937</v>
      </c>
    </row>
    <row r="90" spans="1:42" x14ac:dyDescent="0.25">
      <c r="A90" s="109"/>
      <c r="B90" s="109"/>
      <c r="C90" s="90" t="s">
        <v>1318</v>
      </c>
      <c r="D90" s="90" t="s">
        <v>1504</v>
      </c>
      <c r="E90" s="109" t="s">
        <v>1532</v>
      </c>
      <c r="F90" s="109" t="s">
        <v>214</v>
      </c>
      <c r="G90" s="109" t="s">
        <v>219</v>
      </c>
      <c r="H90" s="109" t="s">
        <v>1485</v>
      </c>
      <c r="I90" s="90" t="s">
        <v>1058</v>
      </c>
      <c r="J90" s="109" t="s">
        <v>1074</v>
      </c>
      <c r="K90" s="91" t="s">
        <v>267</v>
      </c>
      <c r="L90" s="109"/>
      <c r="M90" s="109" t="s">
        <v>2917</v>
      </c>
      <c r="N90" s="109" t="s">
        <v>1076</v>
      </c>
      <c r="O90" s="128" t="s">
        <v>1078</v>
      </c>
      <c r="P90" s="109" t="s">
        <v>1081</v>
      </c>
      <c r="Q90" s="109" t="s">
        <v>1082</v>
      </c>
      <c r="R90" s="98" t="s">
        <v>121</v>
      </c>
      <c r="S90" s="135">
        <v>41883</v>
      </c>
      <c r="T90" s="109" t="s">
        <v>1083</v>
      </c>
      <c r="U90" s="109" t="s">
        <v>1082</v>
      </c>
      <c r="V90" s="109"/>
      <c r="W90" s="135">
        <v>41792</v>
      </c>
      <c r="X90" s="111" t="s">
        <v>1077</v>
      </c>
      <c r="Y90" s="109" t="s">
        <v>1089</v>
      </c>
      <c r="Z90" s="264">
        <v>42359</v>
      </c>
      <c r="AA90" s="212">
        <v>1</v>
      </c>
      <c r="AB90" s="212">
        <v>1</v>
      </c>
      <c r="AC90" s="212">
        <v>1</v>
      </c>
      <c r="AD90" s="212">
        <v>1</v>
      </c>
      <c r="AE90" s="212">
        <v>2</v>
      </c>
      <c r="AF90" s="212">
        <v>3</v>
      </c>
      <c r="AG90" s="335">
        <f t="shared" si="2"/>
        <v>0.6</v>
      </c>
      <c r="AH90" s="212" t="s">
        <v>2840</v>
      </c>
      <c r="AI90" s="212" t="s">
        <v>599</v>
      </c>
      <c r="AJ90" s="212" t="s">
        <v>2454</v>
      </c>
      <c r="AK90" s="212" t="s">
        <v>2841</v>
      </c>
      <c r="AL90" s="212" t="s">
        <v>3102</v>
      </c>
      <c r="AM90" s="212" t="s">
        <v>3087</v>
      </c>
      <c r="AN90" s="212" t="s">
        <v>3143</v>
      </c>
      <c r="AO90" s="212"/>
      <c r="AP90" s="238" t="s">
        <v>2937</v>
      </c>
    </row>
    <row r="91" spans="1:42" x14ac:dyDescent="0.25">
      <c r="A91" s="109"/>
      <c r="B91" s="109"/>
      <c r="C91" s="90" t="s">
        <v>1319</v>
      </c>
      <c r="D91" s="90" t="s">
        <v>1504</v>
      </c>
      <c r="E91" s="109" t="s">
        <v>1532</v>
      </c>
      <c r="F91" s="109" t="s">
        <v>214</v>
      </c>
      <c r="G91" s="109" t="s">
        <v>219</v>
      </c>
      <c r="H91" s="109" t="s">
        <v>1485</v>
      </c>
      <c r="I91" s="90" t="s">
        <v>1001</v>
      </c>
      <c r="J91" s="109" t="s">
        <v>1074</v>
      </c>
      <c r="K91" s="91" t="s">
        <v>267</v>
      </c>
      <c r="L91" s="109"/>
      <c r="M91" s="109" t="s">
        <v>2927</v>
      </c>
      <c r="N91" s="109" t="s">
        <v>1076</v>
      </c>
      <c r="O91" s="128" t="s">
        <v>1078</v>
      </c>
      <c r="P91" s="109" t="s">
        <v>1081</v>
      </c>
      <c r="Q91" s="109" t="s">
        <v>1082</v>
      </c>
      <c r="R91" s="98" t="s">
        <v>121</v>
      </c>
      <c r="S91" s="135">
        <v>41883</v>
      </c>
      <c r="T91" s="109" t="s">
        <v>1083</v>
      </c>
      <c r="U91" s="109" t="s">
        <v>1082</v>
      </c>
      <c r="V91" s="109"/>
      <c r="W91" s="135">
        <v>41792</v>
      </c>
      <c r="X91" s="111" t="s">
        <v>1077</v>
      </c>
      <c r="Y91" s="109" t="s">
        <v>1089</v>
      </c>
      <c r="Z91" s="264">
        <v>42359</v>
      </c>
      <c r="AA91" s="212">
        <v>1</v>
      </c>
      <c r="AB91" s="212">
        <v>1</v>
      </c>
      <c r="AC91" s="212">
        <v>1</v>
      </c>
      <c r="AD91" s="212">
        <v>1</v>
      </c>
      <c r="AE91" s="212">
        <v>2</v>
      </c>
      <c r="AF91" s="212">
        <v>3</v>
      </c>
      <c r="AG91" s="335">
        <f t="shared" si="2"/>
        <v>0.6</v>
      </c>
      <c r="AH91" s="212" t="s">
        <v>2840</v>
      </c>
      <c r="AI91" s="212" t="s">
        <v>599</v>
      </c>
      <c r="AJ91" s="212" t="s">
        <v>2454</v>
      </c>
      <c r="AK91" s="212" t="s">
        <v>2841</v>
      </c>
      <c r="AL91" s="212" t="s">
        <v>3102</v>
      </c>
      <c r="AM91" s="212" t="s">
        <v>3087</v>
      </c>
      <c r="AN91" s="212" t="s">
        <v>3144</v>
      </c>
      <c r="AO91" s="212"/>
      <c r="AP91" s="238" t="s">
        <v>2937</v>
      </c>
    </row>
    <row r="92" spans="1:42" x14ac:dyDescent="0.25">
      <c r="A92" s="109"/>
      <c r="B92" s="109"/>
      <c r="C92" s="90" t="s">
        <v>1320</v>
      </c>
      <c r="D92" s="90" t="s">
        <v>1504</v>
      </c>
      <c r="E92" s="109" t="s">
        <v>1532</v>
      </c>
      <c r="F92" s="109" t="s">
        <v>214</v>
      </c>
      <c r="G92" s="109" t="s">
        <v>219</v>
      </c>
      <c r="H92" s="109" t="s">
        <v>1485</v>
      </c>
      <c r="I92" s="90" t="s">
        <v>1000</v>
      </c>
      <c r="J92" s="109" t="s">
        <v>1074</v>
      </c>
      <c r="K92" s="91" t="s">
        <v>267</v>
      </c>
      <c r="L92" s="86"/>
      <c r="M92" s="109" t="s">
        <v>2927</v>
      </c>
      <c r="N92" s="109" t="s">
        <v>1076</v>
      </c>
      <c r="O92" s="128" t="s">
        <v>1078</v>
      </c>
      <c r="P92" s="109" t="s">
        <v>1081</v>
      </c>
      <c r="Q92" s="109" t="s">
        <v>1082</v>
      </c>
      <c r="R92" s="98" t="s">
        <v>121</v>
      </c>
      <c r="S92" s="135">
        <v>41883</v>
      </c>
      <c r="T92" s="109" t="s">
        <v>1083</v>
      </c>
      <c r="U92" s="109" t="s">
        <v>1082</v>
      </c>
      <c r="V92" s="109"/>
      <c r="W92" s="135">
        <v>41792</v>
      </c>
      <c r="X92" s="111" t="s">
        <v>1077</v>
      </c>
      <c r="Y92" s="109" t="s">
        <v>1089</v>
      </c>
      <c r="Z92" s="264">
        <v>42359</v>
      </c>
      <c r="AA92" s="212">
        <v>1</v>
      </c>
      <c r="AB92" s="212">
        <v>1</v>
      </c>
      <c r="AC92" s="212">
        <v>1</v>
      </c>
      <c r="AD92" s="212">
        <v>1</v>
      </c>
      <c r="AE92" s="212">
        <v>2</v>
      </c>
      <c r="AF92" s="212">
        <v>3</v>
      </c>
      <c r="AG92" s="335">
        <f t="shared" si="2"/>
        <v>0.6</v>
      </c>
      <c r="AH92" s="212" t="s">
        <v>2840</v>
      </c>
      <c r="AI92" s="212" t="s">
        <v>599</v>
      </c>
      <c r="AJ92" s="212" t="s">
        <v>2454</v>
      </c>
      <c r="AK92" s="212" t="s">
        <v>2841</v>
      </c>
      <c r="AL92" s="212" t="s">
        <v>3102</v>
      </c>
      <c r="AM92" s="212" t="s">
        <v>3087</v>
      </c>
      <c r="AN92" s="212" t="s">
        <v>3136</v>
      </c>
      <c r="AO92" s="212"/>
      <c r="AP92" s="238" t="s">
        <v>2937</v>
      </c>
    </row>
    <row r="93" spans="1:42" x14ac:dyDescent="0.25">
      <c r="A93" s="109"/>
      <c r="B93" s="109"/>
      <c r="C93" s="90" t="s">
        <v>1321</v>
      </c>
      <c r="D93" s="90" t="s">
        <v>1504</v>
      </c>
      <c r="E93" s="109" t="s">
        <v>1532</v>
      </c>
      <c r="F93" s="109" t="s">
        <v>214</v>
      </c>
      <c r="G93" s="109" t="s">
        <v>219</v>
      </c>
      <c r="H93" s="109" t="s">
        <v>1485</v>
      </c>
      <c r="I93" s="90" t="s">
        <v>999</v>
      </c>
      <c r="J93" s="109" t="s">
        <v>1074</v>
      </c>
      <c r="K93" s="91" t="s">
        <v>267</v>
      </c>
      <c r="L93" s="86"/>
      <c r="M93" s="109" t="s">
        <v>2927</v>
      </c>
      <c r="N93" s="109" t="s">
        <v>1076</v>
      </c>
      <c r="O93" s="128" t="s">
        <v>1078</v>
      </c>
      <c r="P93" s="109" t="s">
        <v>1081</v>
      </c>
      <c r="Q93" s="109" t="s">
        <v>1082</v>
      </c>
      <c r="R93" s="98" t="s">
        <v>121</v>
      </c>
      <c r="S93" s="135">
        <v>41883</v>
      </c>
      <c r="T93" s="109" t="s">
        <v>1083</v>
      </c>
      <c r="U93" s="109" t="s">
        <v>1082</v>
      </c>
      <c r="V93" s="109"/>
      <c r="W93" s="135">
        <v>41792</v>
      </c>
      <c r="X93" s="111" t="s">
        <v>1077</v>
      </c>
      <c r="Y93" s="109" t="s">
        <v>1089</v>
      </c>
      <c r="Z93" s="264">
        <v>42359</v>
      </c>
      <c r="AA93" s="212">
        <v>1</v>
      </c>
      <c r="AB93" s="212">
        <v>1</v>
      </c>
      <c r="AC93" s="212">
        <v>1</v>
      </c>
      <c r="AD93" s="212">
        <v>1</v>
      </c>
      <c r="AE93" s="212">
        <v>2</v>
      </c>
      <c r="AF93" s="212">
        <v>3</v>
      </c>
      <c r="AG93" s="335">
        <f t="shared" si="2"/>
        <v>0.6</v>
      </c>
      <c r="AH93" s="212" t="s">
        <v>2840</v>
      </c>
      <c r="AI93" s="212" t="s">
        <v>599</v>
      </c>
      <c r="AJ93" s="212" t="s">
        <v>2454</v>
      </c>
      <c r="AK93" s="212" t="s">
        <v>2841</v>
      </c>
      <c r="AL93" s="212" t="s">
        <v>3102</v>
      </c>
      <c r="AM93" s="212" t="s">
        <v>3087</v>
      </c>
      <c r="AN93" s="212" t="s">
        <v>3136</v>
      </c>
      <c r="AO93" s="212"/>
      <c r="AP93" s="238" t="s">
        <v>2937</v>
      </c>
    </row>
    <row r="94" spans="1:42" x14ac:dyDescent="0.25">
      <c r="A94" s="109"/>
      <c r="B94" s="109"/>
      <c r="C94" s="90" t="s">
        <v>1259</v>
      </c>
      <c r="D94" s="90" t="s">
        <v>121</v>
      </c>
      <c r="E94" s="109" t="s">
        <v>1532</v>
      </c>
      <c r="F94" s="109" t="s">
        <v>214</v>
      </c>
      <c r="G94" s="109" t="s">
        <v>219</v>
      </c>
      <c r="H94" s="109" t="s">
        <v>1485</v>
      </c>
      <c r="I94" s="109" t="s">
        <v>1032</v>
      </c>
      <c r="J94" s="109" t="s">
        <v>1074</v>
      </c>
      <c r="K94" s="91" t="s">
        <v>267</v>
      </c>
      <c r="L94" s="109"/>
      <c r="M94" s="109" t="s">
        <v>2917</v>
      </c>
      <c r="N94" s="109" t="s">
        <v>1076</v>
      </c>
      <c r="O94" s="128" t="s">
        <v>1078</v>
      </c>
      <c r="P94" s="109" t="s">
        <v>1081</v>
      </c>
      <c r="Q94" s="109" t="s">
        <v>1082</v>
      </c>
      <c r="R94" s="98" t="s">
        <v>121</v>
      </c>
      <c r="S94" s="135">
        <v>41883</v>
      </c>
      <c r="T94" s="109" t="s">
        <v>1083</v>
      </c>
      <c r="U94" s="109" t="s">
        <v>1082</v>
      </c>
      <c r="V94" s="109"/>
      <c r="W94" s="135">
        <v>41792</v>
      </c>
      <c r="X94" s="111" t="s">
        <v>1077</v>
      </c>
      <c r="Y94" s="109" t="s">
        <v>1089</v>
      </c>
      <c r="Z94" s="264">
        <v>42359</v>
      </c>
      <c r="AA94" s="212">
        <v>1</v>
      </c>
      <c r="AB94" s="212">
        <v>1</v>
      </c>
      <c r="AC94" s="212">
        <v>1</v>
      </c>
      <c r="AD94" s="212">
        <v>1</v>
      </c>
      <c r="AE94" s="212">
        <v>2</v>
      </c>
      <c r="AF94" s="212">
        <v>3</v>
      </c>
      <c r="AG94" s="335">
        <f t="shared" si="2"/>
        <v>0.6</v>
      </c>
      <c r="AH94" s="212" t="s">
        <v>2840</v>
      </c>
      <c r="AI94" s="212" t="s">
        <v>599</v>
      </c>
      <c r="AJ94" s="212" t="s">
        <v>2454</v>
      </c>
      <c r="AK94" s="212" t="s">
        <v>2841</v>
      </c>
      <c r="AL94" s="212" t="s">
        <v>3102</v>
      </c>
      <c r="AM94" s="212" t="s">
        <v>3087</v>
      </c>
      <c r="AN94" s="212" t="s">
        <v>3101</v>
      </c>
      <c r="AO94" s="212"/>
      <c r="AP94" s="238" t="s">
        <v>2937</v>
      </c>
    </row>
    <row r="95" spans="1:42" x14ac:dyDescent="0.25">
      <c r="A95" s="109"/>
      <c r="B95" s="109"/>
      <c r="C95" s="90" t="s">
        <v>1322</v>
      </c>
      <c r="D95" s="90" t="s">
        <v>1504</v>
      </c>
      <c r="E95" s="109" t="s">
        <v>1532</v>
      </c>
      <c r="F95" s="109" t="s">
        <v>214</v>
      </c>
      <c r="G95" s="109" t="s">
        <v>219</v>
      </c>
      <c r="H95" s="109" t="s">
        <v>1485</v>
      </c>
      <c r="I95" s="90" t="s">
        <v>998</v>
      </c>
      <c r="J95" s="109" t="s">
        <v>1074</v>
      </c>
      <c r="K95" s="91" t="s">
        <v>267</v>
      </c>
      <c r="L95" s="86"/>
      <c r="M95" s="109" t="s">
        <v>2927</v>
      </c>
      <c r="N95" s="109" t="s">
        <v>1076</v>
      </c>
      <c r="O95" s="128" t="s">
        <v>1078</v>
      </c>
      <c r="P95" s="109" t="s">
        <v>1081</v>
      </c>
      <c r="Q95" s="109" t="s">
        <v>1082</v>
      </c>
      <c r="R95" s="98" t="s">
        <v>121</v>
      </c>
      <c r="S95" s="135">
        <v>41883</v>
      </c>
      <c r="T95" s="109" t="s">
        <v>1083</v>
      </c>
      <c r="U95" s="109" t="s">
        <v>1082</v>
      </c>
      <c r="V95" s="109"/>
      <c r="W95" s="135">
        <v>41792</v>
      </c>
      <c r="X95" s="111" t="s">
        <v>1077</v>
      </c>
      <c r="Y95" s="109" t="s">
        <v>1089</v>
      </c>
      <c r="Z95" s="264">
        <v>42359</v>
      </c>
      <c r="AA95" s="212">
        <v>1</v>
      </c>
      <c r="AB95" s="212">
        <v>1</v>
      </c>
      <c r="AC95" s="212">
        <v>1</v>
      </c>
      <c r="AD95" s="212">
        <v>1</v>
      </c>
      <c r="AE95" s="212">
        <v>2</v>
      </c>
      <c r="AF95" s="212">
        <v>3</v>
      </c>
      <c r="AG95" s="335">
        <f t="shared" si="2"/>
        <v>0.6</v>
      </c>
      <c r="AH95" s="212" t="s">
        <v>2840</v>
      </c>
      <c r="AI95" s="212" t="s">
        <v>599</v>
      </c>
      <c r="AJ95" s="212" t="s">
        <v>2454</v>
      </c>
      <c r="AK95" s="212" t="s">
        <v>2841</v>
      </c>
      <c r="AL95" s="212" t="s">
        <v>3102</v>
      </c>
      <c r="AM95" s="212" t="s">
        <v>3087</v>
      </c>
      <c r="AN95" s="212" t="s">
        <v>3136</v>
      </c>
      <c r="AO95" s="212"/>
      <c r="AP95" s="238" t="s">
        <v>2937</v>
      </c>
    </row>
    <row r="96" spans="1:42" x14ac:dyDescent="0.25">
      <c r="A96" s="109"/>
      <c r="B96" s="109"/>
      <c r="C96" s="90" t="s">
        <v>1323</v>
      </c>
      <c r="D96" s="90" t="s">
        <v>121</v>
      </c>
      <c r="E96" s="109" t="s">
        <v>1532</v>
      </c>
      <c r="F96" s="109" t="s">
        <v>214</v>
      </c>
      <c r="G96" s="109" t="s">
        <v>219</v>
      </c>
      <c r="H96" s="109" t="s">
        <v>1485</v>
      </c>
      <c r="I96" s="109" t="s">
        <v>1051</v>
      </c>
      <c r="J96" s="109" t="s">
        <v>1074</v>
      </c>
      <c r="K96" s="91" t="s">
        <v>267</v>
      </c>
      <c r="L96" s="109"/>
      <c r="M96" s="109" t="s">
        <v>2917</v>
      </c>
      <c r="N96" s="109" t="s">
        <v>1076</v>
      </c>
      <c r="O96" s="128" t="s">
        <v>1078</v>
      </c>
      <c r="P96" s="109" t="s">
        <v>1081</v>
      </c>
      <c r="Q96" s="109" t="s">
        <v>1082</v>
      </c>
      <c r="R96" s="98" t="s">
        <v>121</v>
      </c>
      <c r="S96" s="135">
        <v>41883</v>
      </c>
      <c r="T96" s="109" t="s">
        <v>1083</v>
      </c>
      <c r="U96" s="109" t="s">
        <v>1082</v>
      </c>
      <c r="V96" s="109"/>
      <c r="W96" s="135">
        <v>41792</v>
      </c>
      <c r="X96" s="111" t="s">
        <v>1077</v>
      </c>
      <c r="Y96" s="109" t="s">
        <v>1089</v>
      </c>
      <c r="Z96" s="264">
        <v>42359</v>
      </c>
      <c r="AA96" s="212">
        <v>1</v>
      </c>
      <c r="AB96" s="212">
        <v>1</v>
      </c>
      <c r="AC96" s="212">
        <v>1</v>
      </c>
      <c r="AD96" s="212">
        <v>1</v>
      </c>
      <c r="AE96" s="212">
        <v>2</v>
      </c>
      <c r="AF96" s="212">
        <v>3</v>
      </c>
      <c r="AG96" s="335">
        <f t="shared" si="2"/>
        <v>0.6</v>
      </c>
      <c r="AH96" s="212" t="s">
        <v>2840</v>
      </c>
      <c r="AI96" s="212" t="s">
        <v>599</v>
      </c>
      <c r="AJ96" s="212" t="s">
        <v>2454</v>
      </c>
      <c r="AK96" s="212" t="s">
        <v>2841</v>
      </c>
      <c r="AL96" s="212" t="s">
        <v>3102</v>
      </c>
      <c r="AM96" s="212" t="s">
        <v>3087</v>
      </c>
      <c r="AN96" s="212" t="s">
        <v>3086</v>
      </c>
      <c r="AO96" s="238"/>
      <c r="AP96" s="238" t="s">
        <v>2937</v>
      </c>
    </row>
    <row r="97" spans="1:42" x14ac:dyDescent="0.25">
      <c r="A97" s="109"/>
      <c r="B97" s="109"/>
      <c r="C97" s="90" t="s">
        <v>1324</v>
      </c>
      <c r="D97" s="90" t="s">
        <v>121</v>
      </c>
      <c r="E97" s="109" t="s">
        <v>1532</v>
      </c>
      <c r="F97" s="109" t="s">
        <v>214</v>
      </c>
      <c r="G97" s="109" t="s">
        <v>219</v>
      </c>
      <c r="H97" s="109" t="s">
        <v>1485</v>
      </c>
      <c r="I97" s="109" t="s">
        <v>1052</v>
      </c>
      <c r="J97" s="109" t="s">
        <v>1074</v>
      </c>
      <c r="K97" s="91" t="s">
        <v>267</v>
      </c>
      <c r="L97" s="109"/>
      <c r="M97" s="109" t="s">
        <v>2917</v>
      </c>
      <c r="N97" s="109" t="s">
        <v>1076</v>
      </c>
      <c r="O97" s="128" t="s">
        <v>1078</v>
      </c>
      <c r="P97" s="109" t="s">
        <v>1081</v>
      </c>
      <c r="Q97" s="109" t="s">
        <v>1082</v>
      </c>
      <c r="R97" s="98" t="s">
        <v>121</v>
      </c>
      <c r="S97" s="135">
        <v>41883</v>
      </c>
      <c r="T97" s="109" t="s">
        <v>1083</v>
      </c>
      <c r="U97" s="109" t="s">
        <v>1082</v>
      </c>
      <c r="V97" s="109"/>
      <c r="W97" s="135">
        <v>41792</v>
      </c>
      <c r="X97" s="111" t="s">
        <v>1077</v>
      </c>
      <c r="Y97" s="109" t="s">
        <v>1089</v>
      </c>
      <c r="Z97" s="264">
        <v>42359</v>
      </c>
      <c r="AA97" s="212">
        <v>1</v>
      </c>
      <c r="AB97" s="212">
        <v>1</v>
      </c>
      <c r="AC97" s="212">
        <v>1</v>
      </c>
      <c r="AD97" s="212">
        <v>1</v>
      </c>
      <c r="AE97" s="212">
        <v>2</v>
      </c>
      <c r="AF97" s="212">
        <v>3</v>
      </c>
      <c r="AG97" s="335">
        <f t="shared" si="2"/>
        <v>0.6</v>
      </c>
      <c r="AH97" s="212" t="s">
        <v>2840</v>
      </c>
      <c r="AI97" s="212" t="s">
        <v>599</v>
      </c>
      <c r="AJ97" s="212" t="s">
        <v>2454</v>
      </c>
      <c r="AK97" s="212" t="s">
        <v>2841</v>
      </c>
      <c r="AL97" s="212" t="s">
        <v>3102</v>
      </c>
      <c r="AM97" s="212" t="s">
        <v>3087</v>
      </c>
      <c r="AN97" s="212" t="s">
        <v>3101</v>
      </c>
      <c r="AO97" s="212"/>
      <c r="AP97" s="238" t="s">
        <v>2937</v>
      </c>
    </row>
    <row r="98" spans="1:42" x14ac:dyDescent="0.25">
      <c r="A98" s="109"/>
      <c r="B98" s="109"/>
      <c r="C98" s="90" t="s">
        <v>1325</v>
      </c>
      <c r="D98" s="90" t="s">
        <v>121</v>
      </c>
      <c r="E98" s="109" t="s">
        <v>1532</v>
      </c>
      <c r="F98" s="109" t="s">
        <v>214</v>
      </c>
      <c r="G98" s="109" t="s">
        <v>219</v>
      </c>
      <c r="H98" s="109" t="s">
        <v>1485</v>
      </c>
      <c r="I98" s="109" t="s">
        <v>1002</v>
      </c>
      <c r="J98" s="109" t="s">
        <v>1073</v>
      </c>
      <c r="K98" s="91" t="s">
        <v>267</v>
      </c>
      <c r="L98" s="109"/>
      <c r="M98" s="109" t="s">
        <v>2917</v>
      </c>
      <c r="N98" s="109" t="s">
        <v>1076</v>
      </c>
      <c r="O98" s="128" t="s">
        <v>1078</v>
      </c>
      <c r="P98" s="109" t="s">
        <v>1081</v>
      </c>
      <c r="Q98" s="109" t="s">
        <v>1082</v>
      </c>
      <c r="R98" s="98" t="s">
        <v>121</v>
      </c>
      <c r="S98" s="135">
        <v>41883</v>
      </c>
      <c r="T98" s="109" t="s">
        <v>1083</v>
      </c>
      <c r="U98" s="109" t="s">
        <v>1082</v>
      </c>
      <c r="V98" s="109"/>
      <c r="W98" s="135">
        <v>41792</v>
      </c>
      <c r="X98" s="111" t="s">
        <v>1077</v>
      </c>
      <c r="Y98" s="109" t="s">
        <v>1089</v>
      </c>
      <c r="Z98" s="264">
        <v>42359</v>
      </c>
      <c r="AA98" s="212">
        <v>1</v>
      </c>
      <c r="AB98" s="212">
        <v>1</v>
      </c>
      <c r="AC98" s="212">
        <v>1</v>
      </c>
      <c r="AD98" s="212">
        <v>1</v>
      </c>
      <c r="AE98" s="212">
        <v>2</v>
      </c>
      <c r="AF98" s="212">
        <v>3</v>
      </c>
      <c r="AG98" s="335">
        <f t="shared" si="2"/>
        <v>0.6</v>
      </c>
      <c r="AH98" s="212" t="s">
        <v>2840</v>
      </c>
      <c r="AI98" s="212" t="s">
        <v>599</v>
      </c>
      <c r="AJ98" s="212" t="s">
        <v>2454</v>
      </c>
      <c r="AK98" s="212" t="s">
        <v>2841</v>
      </c>
      <c r="AL98" s="212" t="s">
        <v>3102</v>
      </c>
      <c r="AM98" s="212" t="s">
        <v>3087</v>
      </c>
      <c r="AN98" s="212" t="s">
        <v>3145</v>
      </c>
      <c r="AO98" s="212"/>
      <c r="AP98" s="238" t="s">
        <v>2937</v>
      </c>
    </row>
    <row r="99" spans="1:42" x14ac:dyDescent="0.25">
      <c r="A99" s="109"/>
      <c r="B99" s="109"/>
      <c r="C99" s="90" t="s">
        <v>1260</v>
      </c>
      <c r="D99" s="90" t="s">
        <v>121</v>
      </c>
      <c r="E99" s="109" t="s">
        <v>1532</v>
      </c>
      <c r="F99" s="109" t="s">
        <v>214</v>
      </c>
      <c r="G99" s="109" t="s">
        <v>219</v>
      </c>
      <c r="H99" s="109" t="s">
        <v>1485</v>
      </c>
      <c r="I99" s="109" t="s">
        <v>1009</v>
      </c>
      <c r="J99" s="109" t="s">
        <v>1074</v>
      </c>
      <c r="K99" s="91" t="s">
        <v>267</v>
      </c>
      <c r="L99" s="109"/>
      <c r="M99" s="109" t="s">
        <v>2917</v>
      </c>
      <c r="N99" s="109" t="s">
        <v>1076</v>
      </c>
      <c r="O99" s="128" t="s">
        <v>1078</v>
      </c>
      <c r="P99" s="109" t="s">
        <v>1081</v>
      </c>
      <c r="Q99" s="109" t="s">
        <v>1082</v>
      </c>
      <c r="R99" s="98" t="s">
        <v>121</v>
      </c>
      <c r="S99" s="135">
        <v>41883</v>
      </c>
      <c r="T99" s="109" t="s">
        <v>1083</v>
      </c>
      <c r="U99" s="109" t="s">
        <v>1082</v>
      </c>
      <c r="V99" s="109"/>
      <c r="W99" s="135">
        <v>41792</v>
      </c>
      <c r="X99" s="111" t="s">
        <v>1077</v>
      </c>
      <c r="Y99" s="109" t="s">
        <v>1089</v>
      </c>
      <c r="Z99" s="264">
        <v>42359</v>
      </c>
      <c r="AA99" s="212">
        <v>1</v>
      </c>
      <c r="AB99" s="212">
        <v>1</v>
      </c>
      <c r="AC99" s="212">
        <v>1</v>
      </c>
      <c r="AD99" s="212">
        <v>1</v>
      </c>
      <c r="AE99" s="212">
        <v>2</v>
      </c>
      <c r="AF99" s="212">
        <v>3</v>
      </c>
      <c r="AG99" s="335">
        <f t="shared" si="2"/>
        <v>0.6</v>
      </c>
      <c r="AH99" s="212" t="s">
        <v>2840</v>
      </c>
      <c r="AI99" s="212" t="s">
        <v>599</v>
      </c>
      <c r="AJ99" s="212" t="s">
        <v>2454</v>
      </c>
      <c r="AK99" s="212" t="s">
        <v>2841</v>
      </c>
      <c r="AL99" s="212" t="s">
        <v>3102</v>
      </c>
      <c r="AM99" s="212" t="s">
        <v>3087</v>
      </c>
      <c r="AN99" s="212" t="s">
        <v>3088</v>
      </c>
      <c r="AO99" s="212"/>
      <c r="AP99" s="238" t="s">
        <v>2937</v>
      </c>
    </row>
    <row r="100" spans="1:42" x14ac:dyDescent="0.25">
      <c r="A100" s="109"/>
      <c r="B100" s="109"/>
      <c r="C100" s="90" t="s">
        <v>1335</v>
      </c>
      <c r="D100" s="90" t="s">
        <v>121</v>
      </c>
      <c r="E100" s="109" t="s">
        <v>1532</v>
      </c>
      <c r="F100" s="109" t="s">
        <v>759</v>
      </c>
      <c r="G100" s="109" t="s">
        <v>758</v>
      </c>
      <c r="H100" s="109" t="s">
        <v>1491</v>
      </c>
      <c r="I100" s="90" t="s">
        <v>960</v>
      </c>
      <c r="J100" s="109" t="s">
        <v>1066</v>
      </c>
      <c r="K100" s="109" t="s">
        <v>1091</v>
      </c>
      <c r="L100" s="109"/>
      <c r="M100" s="109" t="s">
        <v>2983</v>
      </c>
      <c r="N100" s="109" t="s">
        <v>1076</v>
      </c>
      <c r="O100" s="128" t="s">
        <v>1078</v>
      </c>
      <c r="P100" s="109" t="s">
        <v>1079</v>
      </c>
      <c r="Q100" s="109" t="s">
        <v>1082</v>
      </c>
      <c r="R100" s="98" t="s">
        <v>121</v>
      </c>
      <c r="S100" s="135">
        <v>41883</v>
      </c>
      <c r="T100" s="109" t="s">
        <v>1083</v>
      </c>
      <c r="U100" s="109" t="s">
        <v>1082</v>
      </c>
      <c r="V100" s="109"/>
      <c r="W100" s="135">
        <v>41792</v>
      </c>
      <c r="X100" s="111" t="s">
        <v>1077</v>
      </c>
      <c r="Y100" s="109" t="s">
        <v>1089</v>
      </c>
      <c r="Z100" s="264">
        <v>42359</v>
      </c>
      <c r="AA100" s="212">
        <v>1</v>
      </c>
      <c r="AB100" s="212">
        <v>1</v>
      </c>
      <c r="AC100" s="212">
        <v>1</v>
      </c>
      <c r="AD100" s="212">
        <v>1</v>
      </c>
      <c r="AE100" s="212">
        <v>4</v>
      </c>
      <c r="AF100" s="212">
        <v>3</v>
      </c>
      <c r="AG100" s="336">
        <f t="shared" ref="AG100:AG131" si="3">(AA100*AB100*AC100*AD100*AE100*AF100)/10</f>
        <v>1.2</v>
      </c>
      <c r="AH100" s="212" t="s">
        <v>2840</v>
      </c>
      <c r="AI100" s="212"/>
      <c r="AJ100" s="212" t="s">
        <v>2454</v>
      </c>
      <c r="AK100" s="212" t="s">
        <v>3148</v>
      </c>
      <c r="AL100" s="212" t="s">
        <v>3165</v>
      </c>
      <c r="AM100" s="212"/>
      <c r="AN100" s="212"/>
      <c r="AO100" s="212"/>
      <c r="AP100" s="238" t="s">
        <v>2937</v>
      </c>
    </row>
    <row r="101" spans="1:42" x14ac:dyDescent="0.25">
      <c r="A101" s="109"/>
      <c r="B101" s="109"/>
      <c r="C101" s="90" t="s">
        <v>1337</v>
      </c>
      <c r="D101" s="90" t="s">
        <v>121</v>
      </c>
      <c r="E101" s="109" t="s">
        <v>1532</v>
      </c>
      <c r="F101" s="109" t="s">
        <v>759</v>
      </c>
      <c r="G101" s="109" t="s">
        <v>758</v>
      </c>
      <c r="H101" s="109" t="s">
        <v>1491</v>
      </c>
      <c r="I101" s="90" t="s">
        <v>958</v>
      </c>
      <c r="J101" s="109" t="s">
        <v>1066</v>
      </c>
      <c r="K101" s="99" t="s">
        <v>268</v>
      </c>
      <c r="L101" s="109"/>
      <c r="M101" s="109" t="s">
        <v>2985</v>
      </c>
      <c r="N101" s="109" t="s">
        <v>1076</v>
      </c>
      <c r="O101" s="128" t="s">
        <v>1078</v>
      </c>
      <c r="P101" s="109" t="s">
        <v>1079</v>
      </c>
      <c r="Q101" s="109" t="s">
        <v>1082</v>
      </c>
      <c r="R101" s="98" t="s">
        <v>121</v>
      </c>
      <c r="S101" s="135">
        <v>41883</v>
      </c>
      <c r="T101" s="109" t="s">
        <v>1083</v>
      </c>
      <c r="U101" s="109" t="s">
        <v>1082</v>
      </c>
      <c r="V101" s="109"/>
      <c r="W101" s="135">
        <v>41792</v>
      </c>
      <c r="X101" s="111" t="s">
        <v>1077</v>
      </c>
      <c r="Y101" s="109" t="s">
        <v>1089</v>
      </c>
      <c r="Z101" s="264">
        <v>42359</v>
      </c>
      <c r="AA101" s="212">
        <v>1</v>
      </c>
      <c r="AB101" s="212">
        <v>1</v>
      </c>
      <c r="AC101" s="212">
        <v>1</v>
      </c>
      <c r="AD101" s="212">
        <v>1</v>
      </c>
      <c r="AE101" s="212">
        <v>2</v>
      </c>
      <c r="AF101" s="212">
        <v>3</v>
      </c>
      <c r="AG101" s="335">
        <f t="shared" si="3"/>
        <v>0.6</v>
      </c>
      <c r="AH101" s="212" t="s">
        <v>2840</v>
      </c>
      <c r="AI101" s="212"/>
      <c r="AJ101" s="212" t="s">
        <v>2454</v>
      </c>
      <c r="AK101" s="212" t="s">
        <v>3148</v>
      </c>
      <c r="AL101" s="212" t="s">
        <v>3225</v>
      </c>
      <c r="AM101" s="212" t="s">
        <v>3087</v>
      </c>
      <c r="AN101" s="212"/>
      <c r="AO101" s="212"/>
      <c r="AP101" s="238" t="s">
        <v>2937</v>
      </c>
    </row>
    <row r="102" spans="1:42" x14ac:dyDescent="0.25">
      <c r="A102" s="109"/>
      <c r="B102" s="109"/>
      <c r="C102" s="90" t="s">
        <v>1261</v>
      </c>
      <c r="D102" s="90" t="s">
        <v>121</v>
      </c>
      <c r="E102" s="109" t="s">
        <v>1532</v>
      </c>
      <c r="F102" s="109" t="s">
        <v>214</v>
      </c>
      <c r="G102" s="109" t="s">
        <v>219</v>
      </c>
      <c r="H102" s="109" t="s">
        <v>1485</v>
      </c>
      <c r="I102" s="109" t="s">
        <v>1010</v>
      </c>
      <c r="J102" s="109" t="s">
        <v>1074</v>
      </c>
      <c r="K102" s="91" t="s">
        <v>267</v>
      </c>
      <c r="L102" s="109"/>
      <c r="M102" s="109" t="s">
        <v>2917</v>
      </c>
      <c r="N102" s="109" t="s">
        <v>1076</v>
      </c>
      <c r="O102" s="128" t="s">
        <v>1078</v>
      </c>
      <c r="P102" s="109" t="s">
        <v>1081</v>
      </c>
      <c r="Q102" s="109" t="s">
        <v>1082</v>
      </c>
      <c r="R102" s="98" t="s">
        <v>121</v>
      </c>
      <c r="S102" s="135">
        <v>41883</v>
      </c>
      <c r="T102" s="109" t="s">
        <v>1083</v>
      </c>
      <c r="U102" s="109" t="s">
        <v>1082</v>
      </c>
      <c r="V102" s="109"/>
      <c r="W102" s="135">
        <v>41792</v>
      </c>
      <c r="X102" s="111" t="s">
        <v>1077</v>
      </c>
      <c r="Y102" s="109" t="s">
        <v>1089</v>
      </c>
      <c r="Z102" s="264">
        <v>42359</v>
      </c>
      <c r="AA102" s="212">
        <v>1</v>
      </c>
      <c r="AB102" s="212">
        <v>1</v>
      </c>
      <c r="AC102" s="212">
        <v>1</v>
      </c>
      <c r="AD102" s="212">
        <v>1</v>
      </c>
      <c r="AE102" s="212">
        <v>2</v>
      </c>
      <c r="AF102" s="212">
        <v>3</v>
      </c>
      <c r="AG102" s="335">
        <f t="shared" si="3"/>
        <v>0.6</v>
      </c>
      <c r="AH102" s="212" t="s">
        <v>2840</v>
      </c>
      <c r="AI102" s="212" t="s">
        <v>599</v>
      </c>
      <c r="AJ102" s="212" t="s">
        <v>2454</v>
      </c>
      <c r="AK102" s="212" t="s">
        <v>2841</v>
      </c>
      <c r="AL102" s="212" t="s">
        <v>3102</v>
      </c>
      <c r="AM102" s="212" t="s">
        <v>3087</v>
      </c>
      <c r="AN102" s="212" t="s">
        <v>3103</v>
      </c>
      <c r="AO102" s="212"/>
      <c r="AP102" s="238" t="s">
        <v>2937</v>
      </c>
    </row>
    <row r="103" spans="1:42" x14ac:dyDescent="0.25">
      <c r="A103" s="109"/>
      <c r="B103" s="109"/>
      <c r="C103" s="90" t="s">
        <v>1345</v>
      </c>
      <c r="D103" s="90" t="s">
        <v>121</v>
      </c>
      <c r="E103" s="109" t="s">
        <v>1532</v>
      </c>
      <c r="F103" s="109" t="s">
        <v>759</v>
      </c>
      <c r="G103" s="109" t="s">
        <v>758</v>
      </c>
      <c r="H103" s="109" t="s">
        <v>1491</v>
      </c>
      <c r="I103" s="90" t="s">
        <v>961</v>
      </c>
      <c r="J103" s="109" t="s">
        <v>1068</v>
      </c>
      <c r="K103" s="99" t="s">
        <v>267</v>
      </c>
      <c r="L103" s="109"/>
      <c r="M103" s="109" t="s">
        <v>2921</v>
      </c>
      <c r="N103" s="109" t="s">
        <v>1076</v>
      </c>
      <c r="O103" s="128" t="s">
        <v>1078</v>
      </c>
      <c r="P103" s="109" t="s">
        <v>1079</v>
      </c>
      <c r="Q103" s="109" t="s">
        <v>1082</v>
      </c>
      <c r="R103" s="98" t="s">
        <v>121</v>
      </c>
      <c r="S103" s="135">
        <v>41883</v>
      </c>
      <c r="T103" s="109" t="s">
        <v>1083</v>
      </c>
      <c r="U103" s="109" t="s">
        <v>1082</v>
      </c>
      <c r="V103" s="109"/>
      <c r="W103" s="135">
        <v>41792</v>
      </c>
      <c r="X103" s="111" t="s">
        <v>1077</v>
      </c>
      <c r="Y103" s="109" t="s">
        <v>1089</v>
      </c>
      <c r="Z103" s="264">
        <v>42359</v>
      </c>
      <c r="AA103" s="212">
        <v>1</v>
      </c>
      <c r="AB103" s="212">
        <v>1</v>
      </c>
      <c r="AC103" s="212">
        <v>1</v>
      </c>
      <c r="AD103" s="212">
        <v>1</v>
      </c>
      <c r="AE103" s="212">
        <v>2</v>
      </c>
      <c r="AF103" s="212">
        <v>3</v>
      </c>
      <c r="AG103" s="335">
        <f t="shared" si="3"/>
        <v>0.6</v>
      </c>
      <c r="AH103" s="212" t="s">
        <v>2840</v>
      </c>
      <c r="AI103" s="212"/>
      <c r="AJ103" s="212" t="s">
        <v>2454</v>
      </c>
      <c r="AK103" s="212" t="s">
        <v>3148</v>
      </c>
      <c r="AL103" s="212" t="s">
        <v>3226</v>
      </c>
      <c r="AM103" s="212" t="s">
        <v>3087</v>
      </c>
      <c r="AN103" s="212" t="s">
        <v>3180</v>
      </c>
      <c r="AO103" s="212"/>
      <c r="AP103" s="238" t="s">
        <v>2937</v>
      </c>
    </row>
    <row r="104" spans="1:42" x14ac:dyDescent="0.25">
      <c r="A104" s="109"/>
      <c r="B104" s="109"/>
      <c r="C104" s="90" t="s">
        <v>1346</v>
      </c>
      <c r="D104" s="90" t="s">
        <v>121</v>
      </c>
      <c r="E104" s="109" t="s">
        <v>1532</v>
      </c>
      <c r="F104" s="109" t="s">
        <v>759</v>
      </c>
      <c r="G104" s="109" t="s">
        <v>758</v>
      </c>
      <c r="H104" s="109" t="s">
        <v>1491</v>
      </c>
      <c r="I104" s="90" t="s">
        <v>968</v>
      </c>
      <c r="J104" s="109" t="s">
        <v>1068</v>
      </c>
      <c r="K104" s="99" t="s">
        <v>268</v>
      </c>
      <c r="L104" s="109"/>
      <c r="M104" s="109" t="s">
        <v>2922</v>
      </c>
      <c r="N104" s="109" t="s">
        <v>1076</v>
      </c>
      <c r="O104" s="128" t="s">
        <v>1078</v>
      </c>
      <c r="P104" s="109" t="s">
        <v>1079</v>
      </c>
      <c r="Q104" s="109" t="s">
        <v>1082</v>
      </c>
      <c r="R104" s="98" t="s">
        <v>121</v>
      </c>
      <c r="S104" s="135">
        <v>41883</v>
      </c>
      <c r="T104" s="109" t="s">
        <v>1083</v>
      </c>
      <c r="U104" s="109" t="s">
        <v>1082</v>
      </c>
      <c r="V104" s="109"/>
      <c r="W104" s="135">
        <v>41792</v>
      </c>
      <c r="X104" s="111" t="s">
        <v>1077</v>
      </c>
      <c r="Y104" s="109" t="s">
        <v>1089</v>
      </c>
      <c r="Z104" s="264">
        <v>42359</v>
      </c>
      <c r="AA104" s="212">
        <v>1</v>
      </c>
      <c r="AB104" s="212">
        <v>1</v>
      </c>
      <c r="AC104" s="212">
        <v>1</v>
      </c>
      <c r="AD104" s="212">
        <v>1</v>
      </c>
      <c r="AE104" s="212">
        <v>2</v>
      </c>
      <c r="AF104" s="212">
        <v>3</v>
      </c>
      <c r="AG104" s="335">
        <f t="shared" si="3"/>
        <v>0.6</v>
      </c>
      <c r="AH104" s="212" t="s">
        <v>2840</v>
      </c>
      <c r="AI104" s="212"/>
      <c r="AJ104" s="212" t="s">
        <v>2454</v>
      </c>
      <c r="AK104" s="212" t="s">
        <v>3148</v>
      </c>
      <c r="AL104" s="212" t="s">
        <v>3181</v>
      </c>
      <c r="AM104" s="212" t="s">
        <v>3182</v>
      </c>
      <c r="AN104" s="212"/>
      <c r="AO104" s="212"/>
      <c r="AP104" s="238" t="s">
        <v>599</v>
      </c>
    </row>
    <row r="105" spans="1:42" x14ac:dyDescent="0.25">
      <c r="A105" s="109"/>
      <c r="B105" s="109"/>
      <c r="C105" s="90" t="s">
        <v>1347</v>
      </c>
      <c r="D105" s="90" t="s">
        <v>121</v>
      </c>
      <c r="E105" s="109" t="s">
        <v>1532</v>
      </c>
      <c r="F105" s="109" t="s">
        <v>759</v>
      </c>
      <c r="G105" s="109" t="s">
        <v>758</v>
      </c>
      <c r="H105" s="109" t="s">
        <v>1491</v>
      </c>
      <c r="I105" s="90" t="s">
        <v>969</v>
      </c>
      <c r="J105" s="109" t="s">
        <v>1068</v>
      </c>
      <c r="K105" s="99" t="s">
        <v>268</v>
      </c>
      <c r="L105" s="109"/>
      <c r="M105" s="109" t="s">
        <v>2922</v>
      </c>
      <c r="N105" s="109" t="s">
        <v>1076</v>
      </c>
      <c r="O105" s="128" t="s">
        <v>1078</v>
      </c>
      <c r="P105" s="109" t="s">
        <v>1079</v>
      </c>
      <c r="Q105" s="109" t="s">
        <v>1082</v>
      </c>
      <c r="R105" s="98" t="s">
        <v>121</v>
      </c>
      <c r="S105" s="135">
        <v>41883</v>
      </c>
      <c r="T105" s="109" t="s">
        <v>1083</v>
      </c>
      <c r="U105" s="109" t="s">
        <v>1082</v>
      </c>
      <c r="V105" s="109"/>
      <c r="W105" s="135">
        <v>41792</v>
      </c>
      <c r="X105" s="111" t="s">
        <v>1077</v>
      </c>
      <c r="Y105" s="109" t="s">
        <v>1089</v>
      </c>
      <c r="Z105" s="264">
        <v>42359</v>
      </c>
      <c r="AA105" s="212">
        <v>1</v>
      </c>
      <c r="AB105" s="212">
        <v>1</v>
      </c>
      <c r="AC105" s="212">
        <v>1</v>
      </c>
      <c r="AD105" s="212">
        <v>1</v>
      </c>
      <c r="AE105" s="212">
        <v>2</v>
      </c>
      <c r="AF105" s="212">
        <v>3</v>
      </c>
      <c r="AG105" s="335">
        <f t="shared" si="3"/>
        <v>0.6</v>
      </c>
      <c r="AH105" s="212" t="s">
        <v>2840</v>
      </c>
      <c r="AI105" s="212"/>
      <c r="AJ105" s="212" t="s">
        <v>2454</v>
      </c>
      <c r="AK105" s="212" t="s">
        <v>3148</v>
      </c>
      <c r="AL105" s="212" t="s">
        <v>3181</v>
      </c>
      <c r="AM105" s="212" t="s">
        <v>3182</v>
      </c>
      <c r="AN105" s="212"/>
      <c r="AO105" s="212"/>
      <c r="AP105" s="238" t="s">
        <v>599</v>
      </c>
    </row>
    <row r="106" spans="1:42" x14ac:dyDescent="0.25">
      <c r="A106" s="109"/>
      <c r="B106" s="109"/>
      <c r="C106" s="90" t="s">
        <v>1348</v>
      </c>
      <c r="D106" s="90" t="s">
        <v>121</v>
      </c>
      <c r="E106" s="109" t="s">
        <v>1532</v>
      </c>
      <c r="F106" s="109" t="s">
        <v>759</v>
      </c>
      <c r="G106" s="109" t="s">
        <v>758</v>
      </c>
      <c r="H106" s="109" t="s">
        <v>1491</v>
      </c>
      <c r="I106" s="90" t="s">
        <v>984</v>
      </c>
      <c r="J106" s="109" t="s">
        <v>1068</v>
      </c>
      <c r="K106" s="109" t="s">
        <v>269</v>
      </c>
      <c r="L106" s="109"/>
      <c r="M106" s="109"/>
      <c r="N106" s="109" t="s">
        <v>1076</v>
      </c>
      <c r="O106" s="128" t="s">
        <v>1078</v>
      </c>
      <c r="P106" s="109" t="s">
        <v>1081</v>
      </c>
      <c r="Q106" s="109" t="s">
        <v>1082</v>
      </c>
      <c r="R106" s="98" t="s">
        <v>121</v>
      </c>
      <c r="S106" s="135">
        <v>41883</v>
      </c>
      <c r="T106" s="109" t="s">
        <v>1083</v>
      </c>
      <c r="U106" s="109" t="s">
        <v>1082</v>
      </c>
      <c r="V106" s="109"/>
      <c r="W106" s="135">
        <v>41792</v>
      </c>
      <c r="X106" s="111" t="s">
        <v>1077</v>
      </c>
      <c r="Y106" s="109" t="s">
        <v>1089</v>
      </c>
      <c r="Z106" s="264">
        <v>42359</v>
      </c>
      <c r="AA106" s="212">
        <v>1</v>
      </c>
      <c r="AB106" s="212">
        <v>1</v>
      </c>
      <c r="AC106" s="212">
        <v>1</v>
      </c>
      <c r="AD106" s="212">
        <v>1</v>
      </c>
      <c r="AE106" s="212">
        <v>2</v>
      </c>
      <c r="AF106" s="212">
        <v>3</v>
      </c>
      <c r="AG106" s="335">
        <f t="shared" si="3"/>
        <v>0.6</v>
      </c>
      <c r="AH106" s="212" t="s">
        <v>2840</v>
      </c>
      <c r="AI106" s="212"/>
      <c r="AJ106" s="212" t="s">
        <v>2454</v>
      </c>
      <c r="AK106" s="212" t="s">
        <v>3148</v>
      </c>
      <c r="AL106" s="212" t="s">
        <v>3102</v>
      </c>
      <c r="AM106" s="212" t="s">
        <v>3087</v>
      </c>
      <c r="AN106" s="212" t="s">
        <v>3180</v>
      </c>
      <c r="AO106" s="212"/>
      <c r="AP106" s="238" t="s">
        <v>2937</v>
      </c>
    </row>
    <row r="107" spans="1:42" x14ac:dyDescent="0.25">
      <c r="A107" s="109"/>
      <c r="B107" s="109"/>
      <c r="C107" s="90" t="s">
        <v>1349</v>
      </c>
      <c r="D107" s="90" t="s">
        <v>121</v>
      </c>
      <c r="E107" s="109" t="s">
        <v>1532</v>
      </c>
      <c r="F107" s="109" t="s">
        <v>759</v>
      </c>
      <c r="G107" s="109" t="s">
        <v>758</v>
      </c>
      <c r="H107" s="109" t="s">
        <v>1491</v>
      </c>
      <c r="I107" s="90" t="s">
        <v>973</v>
      </c>
      <c r="J107" s="109" t="s">
        <v>1070</v>
      </c>
      <c r="K107" s="109" t="s">
        <v>1091</v>
      </c>
      <c r="L107" s="109"/>
      <c r="M107" s="109"/>
      <c r="N107" s="109" t="s">
        <v>1076</v>
      </c>
      <c r="O107" s="128" t="s">
        <v>1078</v>
      </c>
      <c r="P107" s="109" t="s">
        <v>1079</v>
      </c>
      <c r="Q107" s="109" t="s">
        <v>1082</v>
      </c>
      <c r="R107" s="98" t="s">
        <v>121</v>
      </c>
      <c r="S107" s="135">
        <v>41883</v>
      </c>
      <c r="T107" s="109" t="s">
        <v>1083</v>
      </c>
      <c r="U107" s="285" t="s">
        <v>2957</v>
      </c>
      <c r="V107" s="109"/>
      <c r="W107" s="135">
        <v>41792</v>
      </c>
      <c r="X107" s="111" t="s">
        <v>1077</v>
      </c>
      <c r="Y107" s="109" t="s">
        <v>1089</v>
      </c>
      <c r="Z107" s="264">
        <v>42359</v>
      </c>
      <c r="AA107" s="212">
        <v>1</v>
      </c>
      <c r="AB107" s="212">
        <v>1</v>
      </c>
      <c r="AC107" s="212">
        <v>1</v>
      </c>
      <c r="AD107" s="212">
        <v>1</v>
      </c>
      <c r="AE107" s="212">
        <v>4</v>
      </c>
      <c r="AF107" s="212">
        <v>3</v>
      </c>
      <c r="AG107" s="336">
        <f t="shared" si="3"/>
        <v>1.2</v>
      </c>
      <c r="AH107" s="212" t="s">
        <v>2840</v>
      </c>
      <c r="AI107" s="212" t="s">
        <v>899</v>
      </c>
      <c r="AJ107" s="212" t="s">
        <v>2454</v>
      </c>
      <c r="AK107" s="212" t="s">
        <v>3148</v>
      </c>
      <c r="AL107" s="212" t="s">
        <v>3165</v>
      </c>
      <c r="AM107" s="212"/>
      <c r="AN107" s="212"/>
      <c r="AO107" s="212"/>
      <c r="AP107" s="238" t="s">
        <v>2937</v>
      </c>
    </row>
    <row r="108" spans="1:42" x14ac:dyDescent="0.25">
      <c r="A108" s="109"/>
      <c r="B108" s="109"/>
      <c r="C108" s="90" t="s">
        <v>1351</v>
      </c>
      <c r="D108" s="90" t="s">
        <v>1504</v>
      </c>
      <c r="E108" s="109" t="s">
        <v>1532</v>
      </c>
      <c r="F108" s="109" t="s">
        <v>759</v>
      </c>
      <c r="G108" s="109" t="s">
        <v>758</v>
      </c>
      <c r="H108" s="109" t="s">
        <v>1491</v>
      </c>
      <c r="I108" s="290" t="s">
        <v>986</v>
      </c>
      <c r="J108" s="109" t="s">
        <v>1067</v>
      </c>
      <c r="K108" s="99" t="s">
        <v>268</v>
      </c>
      <c r="L108" s="109"/>
      <c r="M108" s="109"/>
      <c r="N108" s="109" t="s">
        <v>1076</v>
      </c>
      <c r="O108" s="128" t="s">
        <v>1078</v>
      </c>
      <c r="P108" s="109" t="s">
        <v>1081</v>
      </c>
      <c r="Q108" s="109" t="s">
        <v>1082</v>
      </c>
      <c r="R108" s="98" t="s">
        <v>121</v>
      </c>
      <c r="S108" s="135">
        <v>41883</v>
      </c>
      <c r="T108" s="109" t="s">
        <v>1083</v>
      </c>
      <c r="U108" s="109" t="s">
        <v>1082</v>
      </c>
      <c r="V108" s="109"/>
      <c r="W108" s="135">
        <v>41792</v>
      </c>
      <c r="X108" s="111" t="s">
        <v>1077</v>
      </c>
      <c r="Y108" s="109" t="s">
        <v>1089</v>
      </c>
      <c r="Z108" s="264">
        <v>42359</v>
      </c>
      <c r="AA108" s="212">
        <v>3</v>
      </c>
      <c r="AB108" s="212">
        <v>1</v>
      </c>
      <c r="AC108" s="212">
        <v>1</v>
      </c>
      <c r="AD108" s="212">
        <v>1</v>
      </c>
      <c r="AE108" s="212">
        <v>2</v>
      </c>
      <c r="AF108" s="212">
        <v>3</v>
      </c>
      <c r="AG108" s="336">
        <f t="shared" si="3"/>
        <v>1.8</v>
      </c>
      <c r="AH108" s="212" t="s">
        <v>2840</v>
      </c>
      <c r="AI108" s="212"/>
      <c r="AJ108" s="212" t="s">
        <v>2454</v>
      </c>
      <c r="AK108" s="212" t="s">
        <v>1547</v>
      </c>
      <c r="AL108" s="212"/>
      <c r="AM108" s="212"/>
      <c r="AN108" s="212"/>
      <c r="AO108" s="212"/>
      <c r="AP108" s="212" t="s">
        <v>3014</v>
      </c>
    </row>
    <row r="109" spans="1:42" x14ac:dyDescent="0.25">
      <c r="A109" s="109"/>
      <c r="B109" s="109"/>
      <c r="C109" s="90" t="s">
        <v>1316</v>
      </c>
      <c r="D109" s="90" t="s">
        <v>121</v>
      </c>
      <c r="E109" s="109" t="s">
        <v>1532</v>
      </c>
      <c r="F109" s="109" t="s">
        <v>214</v>
      </c>
      <c r="G109" s="109" t="s">
        <v>219</v>
      </c>
      <c r="H109" s="109" t="s">
        <v>1485</v>
      </c>
      <c r="I109" s="109" t="s">
        <v>960</v>
      </c>
      <c r="J109" s="109" t="s">
        <v>1073</v>
      </c>
      <c r="K109" s="109" t="s">
        <v>1091</v>
      </c>
      <c r="L109" s="109"/>
      <c r="M109" s="109" t="s">
        <v>2917</v>
      </c>
      <c r="N109" s="109" t="s">
        <v>1076</v>
      </c>
      <c r="O109" s="128" t="s">
        <v>1078</v>
      </c>
      <c r="P109" s="109" t="s">
        <v>1081</v>
      </c>
      <c r="Q109" s="109" t="s">
        <v>1082</v>
      </c>
      <c r="R109" s="98" t="s">
        <v>121</v>
      </c>
      <c r="S109" s="135">
        <v>41883</v>
      </c>
      <c r="T109" s="109" t="s">
        <v>1083</v>
      </c>
      <c r="U109" s="109" t="s">
        <v>1082</v>
      </c>
      <c r="V109" s="109"/>
      <c r="W109" s="135">
        <v>41792</v>
      </c>
      <c r="X109" s="111" t="s">
        <v>1077</v>
      </c>
      <c r="Y109" s="109" t="s">
        <v>1089</v>
      </c>
      <c r="Z109" s="264">
        <v>42359</v>
      </c>
      <c r="AA109" s="212">
        <v>1</v>
      </c>
      <c r="AB109" s="212">
        <v>1</v>
      </c>
      <c r="AC109" s="212">
        <v>1</v>
      </c>
      <c r="AD109" s="212">
        <v>1</v>
      </c>
      <c r="AE109" s="212">
        <v>4</v>
      </c>
      <c r="AF109" s="212">
        <v>3</v>
      </c>
      <c r="AG109" s="335">
        <f t="shared" si="3"/>
        <v>1.2</v>
      </c>
      <c r="AH109" s="212" t="s">
        <v>2840</v>
      </c>
      <c r="AI109" s="212" t="s">
        <v>599</v>
      </c>
      <c r="AJ109" s="212" t="s">
        <v>2454</v>
      </c>
      <c r="AK109" s="212" t="s">
        <v>2841</v>
      </c>
      <c r="AL109" s="212" t="s">
        <v>3141</v>
      </c>
      <c r="AM109" s="212"/>
      <c r="AN109" s="212"/>
      <c r="AO109" s="212"/>
      <c r="AP109" s="238" t="s">
        <v>2937</v>
      </c>
    </row>
    <row r="110" spans="1:42" x14ac:dyDescent="0.25">
      <c r="A110" s="109"/>
      <c r="B110" s="109"/>
      <c r="C110" s="90" t="s">
        <v>1336</v>
      </c>
      <c r="D110" s="90" t="s">
        <v>121</v>
      </c>
      <c r="E110" s="109" t="s">
        <v>1532</v>
      </c>
      <c r="F110" s="109" t="s">
        <v>759</v>
      </c>
      <c r="G110" s="109" t="s">
        <v>758</v>
      </c>
      <c r="H110" s="109" t="s">
        <v>1491</v>
      </c>
      <c r="I110" s="90" t="s">
        <v>959</v>
      </c>
      <c r="J110" s="109" t="s">
        <v>1066</v>
      </c>
      <c r="K110" s="109" t="s">
        <v>1092</v>
      </c>
      <c r="L110" s="109"/>
      <c r="M110" s="109" t="s">
        <v>2984</v>
      </c>
      <c r="N110" s="109" t="s">
        <v>1076</v>
      </c>
      <c r="O110" s="128" t="s">
        <v>1078</v>
      </c>
      <c r="P110" s="109" t="s">
        <v>1079</v>
      </c>
      <c r="Q110" s="109" t="s">
        <v>1082</v>
      </c>
      <c r="R110" s="98" t="s">
        <v>121</v>
      </c>
      <c r="S110" s="135">
        <v>41883</v>
      </c>
      <c r="T110" s="109" t="s">
        <v>1083</v>
      </c>
      <c r="U110" s="109" t="s">
        <v>1082</v>
      </c>
      <c r="V110" s="109"/>
      <c r="W110" s="135">
        <v>41792</v>
      </c>
      <c r="X110" s="111" t="s">
        <v>1077</v>
      </c>
      <c r="Y110" s="109" t="s">
        <v>1089</v>
      </c>
      <c r="Z110" s="264">
        <v>42359</v>
      </c>
      <c r="AA110" s="212">
        <v>1</v>
      </c>
      <c r="AB110" s="212">
        <v>1</v>
      </c>
      <c r="AC110" s="212">
        <v>1</v>
      </c>
      <c r="AD110" s="212">
        <v>1</v>
      </c>
      <c r="AE110" s="212">
        <v>4</v>
      </c>
      <c r="AF110" s="212">
        <v>3</v>
      </c>
      <c r="AG110" s="336">
        <f t="shared" si="3"/>
        <v>1.2</v>
      </c>
      <c r="AH110" s="212" t="s">
        <v>2840</v>
      </c>
      <c r="AI110" s="212"/>
      <c r="AJ110" s="212" t="s">
        <v>2454</v>
      </c>
      <c r="AK110" s="212" t="s">
        <v>3148</v>
      </c>
      <c r="AL110" s="212" t="s">
        <v>3165</v>
      </c>
      <c r="AM110" s="212"/>
      <c r="AN110" s="212"/>
      <c r="AO110" s="212"/>
      <c r="AP110" s="238" t="s">
        <v>2937</v>
      </c>
    </row>
    <row r="111" spans="1:42" x14ac:dyDescent="0.25">
      <c r="A111" s="109"/>
      <c r="B111" s="109"/>
      <c r="C111" s="90" t="s">
        <v>1340</v>
      </c>
      <c r="D111" s="90" t="s">
        <v>121</v>
      </c>
      <c r="E111" s="109" t="s">
        <v>1532</v>
      </c>
      <c r="F111" s="109" t="s">
        <v>759</v>
      </c>
      <c r="G111" s="109" t="s">
        <v>758</v>
      </c>
      <c r="H111" s="109" t="s">
        <v>1491</v>
      </c>
      <c r="I111" s="90" t="s">
        <v>975</v>
      </c>
      <c r="J111" s="109" t="s">
        <v>1068</v>
      </c>
      <c r="K111" s="109" t="s">
        <v>1075</v>
      </c>
      <c r="L111" s="109"/>
      <c r="M111" s="109"/>
      <c r="N111" s="109" t="s">
        <v>1076</v>
      </c>
      <c r="O111" s="128" t="s">
        <v>1078</v>
      </c>
      <c r="P111" s="109" t="s">
        <v>1079</v>
      </c>
      <c r="Q111" s="109" t="s">
        <v>1082</v>
      </c>
      <c r="R111" s="98" t="s">
        <v>121</v>
      </c>
      <c r="S111" s="135">
        <v>41883</v>
      </c>
      <c r="T111" s="109" t="s">
        <v>1083</v>
      </c>
      <c r="U111" s="109" t="s">
        <v>1082</v>
      </c>
      <c r="V111" s="109"/>
      <c r="W111" s="135">
        <v>41792</v>
      </c>
      <c r="X111" s="111" t="s">
        <v>1077</v>
      </c>
      <c r="Y111" s="109" t="s">
        <v>1089</v>
      </c>
      <c r="Z111" s="264">
        <v>42359</v>
      </c>
      <c r="AA111" s="212">
        <v>1</v>
      </c>
      <c r="AB111" s="212">
        <v>1</v>
      </c>
      <c r="AC111" s="212">
        <v>1</v>
      </c>
      <c r="AD111" s="212">
        <v>1</v>
      </c>
      <c r="AE111" s="212">
        <v>4</v>
      </c>
      <c r="AF111" s="212">
        <v>3.5</v>
      </c>
      <c r="AG111" s="336">
        <f t="shared" si="3"/>
        <v>1.4</v>
      </c>
      <c r="AH111" s="212" t="s">
        <v>2840</v>
      </c>
      <c r="AI111" s="212" t="s">
        <v>599</v>
      </c>
      <c r="AJ111" s="212" t="s">
        <v>2454</v>
      </c>
      <c r="AK111" s="212" t="s">
        <v>3148</v>
      </c>
      <c r="AL111" s="212" t="s">
        <v>3165</v>
      </c>
      <c r="AM111" s="212" t="s">
        <v>3168</v>
      </c>
      <c r="AN111" s="212"/>
      <c r="AO111" s="212"/>
      <c r="AP111" s="238" t="s">
        <v>2937</v>
      </c>
    </row>
    <row r="112" spans="1:42" x14ac:dyDescent="0.25">
      <c r="A112" s="109"/>
      <c r="B112" s="109"/>
      <c r="C112" s="90" t="s">
        <v>1353</v>
      </c>
      <c r="D112" s="90" t="s">
        <v>121</v>
      </c>
      <c r="E112" s="109" t="s">
        <v>1532</v>
      </c>
      <c r="F112" s="109" t="s">
        <v>759</v>
      </c>
      <c r="G112" s="109" t="s">
        <v>760</v>
      </c>
      <c r="H112" s="109" t="s">
        <v>1492</v>
      </c>
      <c r="I112" s="109" t="s">
        <v>985</v>
      </c>
      <c r="J112" s="109" t="s">
        <v>1072</v>
      </c>
      <c r="K112" s="109" t="s">
        <v>269</v>
      </c>
      <c r="L112" s="109"/>
      <c r="M112" s="285" t="s">
        <v>2923</v>
      </c>
      <c r="N112" s="109" t="s">
        <v>1076</v>
      </c>
      <c r="O112" s="128" t="s">
        <v>1078</v>
      </c>
      <c r="P112" s="109" t="s">
        <v>1081</v>
      </c>
      <c r="Q112" s="109" t="s">
        <v>1082</v>
      </c>
      <c r="R112" s="98" t="s">
        <v>121</v>
      </c>
      <c r="S112" s="135">
        <v>41883</v>
      </c>
      <c r="T112" s="109" t="s">
        <v>1083</v>
      </c>
      <c r="U112" s="109" t="s">
        <v>1082</v>
      </c>
      <c r="V112" s="109"/>
      <c r="W112" s="135">
        <v>41792</v>
      </c>
      <c r="X112" s="111" t="s">
        <v>1077</v>
      </c>
      <c r="Y112" s="109" t="s">
        <v>1089</v>
      </c>
      <c r="Z112" s="264">
        <v>42359</v>
      </c>
      <c r="AA112" s="212">
        <v>1</v>
      </c>
      <c r="AB112" s="212">
        <v>1</v>
      </c>
      <c r="AC112" s="212">
        <v>1</v>
      </c>
      <c r="AD112" s="212">
        <v>3</v>
      </c>
      <c r="AE112" s="212">
        <v>2</v>
      </c>
      <c r="AF112" s="212">
        <v>3</v>
      </c>
      <c r="AG112" s="336">
        <f t="shared" si="3"/>
        <v>1.8</v>
      </c>
      <c r="AH112" s="212"/>
      <c r="AI112" s="212"/>
      <c r="AJ112" s="212"/>
      <c r="AK112" s="212"/>
      <c r="AL112" s="212" t="s">
        <v>3094</v>
      </c>
      <c r="AM112" s="212"/>
      <c r="AN112" s="238"/>
      <c r="AO112" s="212"/>
      <c r="AP112" s="212" t="s">
        <v>2937</v>
      </c>
    </row>
    <row r="113" spans="1:42" x14ac:dyDescent="0.25">
      <c r="A113" s="109"/>
      <c r="B113" s="109"/>
      <c r="C113" s="90" t="s">
        <v>1354</v>
      </c>
      <c r="D113" s="90" t="s">
        <v>1519</v>
      </c>
      <c r="E113" s="109" t="s">
        <v>1532</v>
      </c>
      <c r="F113" s="109" t="s">
        <v>759</v>
      </c>
      <c r="G113" s="109" t="s">
        <v>760</v>
      </c>
      <c r="H113" s="109" t="s">
        <v>1492</v>
      </c>
      <c r="I113" s="109" t="s">
        <v>943</v>
      </c>
      <c r="J113" s="109" t="s">
        <v>1065</v>
      </c>
      <c r="K113" s="109" t="s">
        <v>269</v>
      </c>
      <c r="L113" s="109"/>
      <c r="M113" s="109" t="s">
        <v>2923</v>
      </c>
      <c r="N113" s="109" t="s">
        <v>1076</v>
      </c>
      <c r="O113" s="128" t="s">
        <v>1078</v>
      </c>
      <c r="P113" s="109" t="s">
        <v>875</v>
      </c>
      <c r="Q113" s="109" t="s">
        <v>1082</v>
      </c>
      <c r="R113" s="98" t="s">
        <v>121</v>
      </c>
      <c r="S113" s="135">
        <v>41883</v>
      </c>
      <c r="T113" s="109" t="s">
        <v>1083</v>
      </c>
      <c r="U113" s="109" t="s">
        <v>1082</v>
      </c>
      <c r="V113" s="109"/>
      <c r="W113" s="135">
        <v>41792</v>
      </c>
      <c r="X113" s="111" t="s">
        <v>1077</v>
      </c>
      <c r="Y113" s="109" t="s">
        <v>1089</v>
      </c>
      <c r="Z113" s="264">
        <v>42359</v>
      </c>
      <c r="AA113" s="212">
        <v>1</v>
      </c>
      <c r="AB113" s="212">
        <v>1</v>
      </c>
      <c r="AC113" s="212">
        <v>1</v>
      </c>
      <c r="AD113" s="212">
        <v>3</v>
      </c>
      <c r="AE113" s="212">
        <v>2</v>
      </c>
      <c r="AF113" s="212">
        <v>3</v>
      </c>
      <c r="AG113" s="336">
        <f t="shared" si="3"/>
        <v>1.8</v>
      </c>
      <c r="AH113" s="212"/>
      <c r="AI113" s="212"/>
      <c r="AJ113" s="212"/>
      <c r="AK113" s="212"/>
      <c r="AL113" s="212" t="s">
        <v>3095</v>
      </c>
      <c r="AM113" s="212"/>
      <c r="AN113" s="212"/>
      <c r="AO113" s="212"/>
      <c r="AP113" s="212" t="s">
        <v>2937</v>
      </c>
    </row>
    <row r="114" spans="1:42" x14ac:dyDescent="0.25">
      <c r="A114" s="109"/>
      <c r="B114" s="109"/>
      <c r="C114" s="90" t="s">
        <v>1355</v>
      </c>
      <c r="D114" s="90" t="s">
        <v>121</v>
      </c>
      <c r="E114" s="109" t="s">
        <v>1532</v>
      </c>
      <c r="F114" s="109" t="s">
        <v>759</v>
      </c>
      <c r="G114" s="109" t="s">
        <v>760</v>
      </c>
      <c r="H114" s="109" t="s">
        <v>1492</v>
      </c>
      <c r="I114" s="109" t="s">
        <v>949</v>
      </c>
      <c r="J114" s="109" t="s">
        <v>1067</v>
      </c>
      <c r="K114" s="109" t="s">
        <v>269</v>
      </c>
      <c r="L114" s="109"/>
      <c r="M114" s="109" t="s">
        <v>2923</v>
      </c>
      <c r="N114" s="109" t="s">
        <v>1076</v>
      </c>
      <c r="O114" s="128" t="s">
        <v>1078</v>
      </c>
      <c r="P114" s="109" t="s">
        <v>875</v>
      </c>
      <c r="Q114" s="109" t="s">
        <v>1082</v>
      </c>
      <c r="R114" s="98" t="s">
        <v>121</v>
      </c>
      <c r="S114" s="135">
        <v>41883</v>
      </c>
      <c r="T114" s="109" t="s">
        <v>1083</v>
      </c>
      <c r="U114" s="109" t="s">
        <v>1082</v>
      </c>
      <c r="V114" s="109"/>
      <c r="W114" s="135">
        <v>41792</v>
      </c>
      <c r="X114" s="111" t="s">
        <v>1077</v>
      </c>
      <c r="Y114" s="109" t="s">
        <v>1089</v>
      </c>
      <c r="Z114" s="264">
        <v>42359</v>
      </c>
      <c r="AA114" s="212">
        <v>1</v>
      </c>
      <c r="AB114" s="212">
        <v>1</v>
      </c>
      <c r="AC114" s="212">
        <v>1</v>
      </c>
      <c r="AD114" s="212">
        <v>3</v>
      </c>
      <c r="AE114" s="212">
        <v>2</v>
      </c>
      <c r="AF114" s="212">
        <v>3</v>
      </c>
      <c r="AG114" s="336">
        <f t="shared" si="3"/>
        <v>1.8</v>
      </c>
      <c r="AH114" s="212"/>
      <c r="AI114" s="212"/>
      <c r="AJ114" s="212"/>
      <c r="AK114" s="212"/>
      <c r="AL114" s="212" t="s">
        <v>3095</v>
      </c>
      <c r="AM114" s="212" t="s">
        <v>2842</v>
      </c>
      <c r="AN114" s="212"/>
      <c r="AO114" s="212"/>
      <c r="AP114" s="212" t="s">
        <v>2937</v>
      </c>
    </row>
    <row r="115" spans="1:42" x14ac:dyDescent="0.25">
      <c r="A115" s="109"/>
      <c r="B115" s="109"/>
      <c r="C115" s="90" t="s">
        <v>1356</v>
      </c>
      <c r="D115" s="90" t="s">
        <v>121</v>
      </c>
      <c r="E115" s="109" t="s">
        <v>1532</v>
      </c>
      <c r="F115" s="109" t="s">
        <v>759</v>
      </c>
      <c r="G115" s="109" t="s">
        <v>760</v>
      </c>
      <c r="H115" s="109" t="s">
        <v>1492</v>
      </c>
      <c r="I115" s="109" t="s">
        <v>950</v>
      </c>
      <c r="J115" s="109" t="s">
        <v>1067</v>
      </c>
      <c r="K115" s="109" t="s">
        <v>269</v>
      </c>
      <c r="L115" s="109"/>
      <c r="M115" s="109" t="s">
        <v>2924</v>
      </c>
      <c r="N115" s="109" t="s">
        <v>1076</v>
      </c>
      <c r="O115" s="128" t="s">
        <v>1078</v>
      </c>
      <c r="P115" s="109" t="s">
        <v>875</v>
      </c>
      <c r="Q115" s="109" t="s">
        <v>1082</v>
      </c>
      <c r="R115" s="98" t="s">
        <v>121</v>
      </c>
      <c r="S115" s="135">
        <v>41883</v>
      </c>
      <c r="T115" s="109" t="s">
        <v>1083</v>
      </c>
      <c r="U115" s="109" t="s">
        <v>1082</v>
      </c>
      <c r="V115" s="109"/>
      <c r="W115" s="135">
        <v>41792</v>
      </c>
      <c r="X115" s="111" t="s">
        <v>1077</v>
      </c>
      <c r="Y115" s="109" t="s">
        <v>1089</v>
      </c>
      <c r="Z115" s="264">
        <v>42359</v>
      </c>
      <c r="AA115" s="212">
        <v>1</v>
      </c>
      <c r="AB115" s="212">
        <v>1</v>
      </c>
      <c r="AC115" s="212">
        <v>1</v>
      </c>
      <c r="AD115" s="212">
        <v>3</v>
      </c>
      <c r="AE115" s="212">
        <v>2</v>
      </c>
      <c r="AF115" s="212">
        <v>3</v>
      </c>
      <c r="AG115" s="336">
        <f t="shared" si="3"/>
        <v>1.8</v>
      </c>
      <c r="AH115" s="212"/>
      <c r="AI115" s="212"/>
      <c r="AJ115" s="212"/>
      <c r="AK115" s="212"/>
      <c r="AL115" s="212"/>
      <c r="AM115" s="212" t="s">
        <v>3099</v>
      </c>
      <c r="AN115" s="238"/>
      <c r="AO115" s="212"/>
      <c r="AP115" s="212" t="s">
        <v>2937</v>
      </c>
    </row>
    <row r="116" spans="1:42" x14ac:dyDescent="0.25">
      <c r="A116" s="109"/>
      <c r="B116" s="109"/>
      <c r="C116" s="90" t="s">
        <v>1357</v>
      </c>
      <c r="D116" s="90" t="s">
        <v>121</v>
      </c>
      <c r="E116" s="109" t="s">
        <v>1532</v>
      </c>
      <c r="F116" s="109" t="s">
        <v>759</v>
      </c>
      <c r="G116" s="109" t="s">
        <v>760</v>
      </c>
      <c r="H116" s="109" t="s">
        <v>1492</v>
      </c>
      <c r="I116" s="109" t="s">
        <v>947</v>
      </c>
      <c r="J116" s="109" t="s">
        <v>1067</v>
      </c>
      <c r="K116" s="109" t="s">
        <v>269</v>
      </c>
      <c r="L116" s="109"/>
      <c r="M116" s="109" t="s">
        <v>2924</v>
      </c>
      <c r="N116" s="109" t="s">
        <v>1076</v>
      </c>
      <c r="O116" s="128" t="s">
        <v>1078</v>
      </c>
      <c r="P116" s="109" t="s">
        <v>875</v>
      </c>
      <c r="Q116" s="109" t="s">
        <v>1082</v>
      </c>
      <c r="R116" s="98" t="s">
        <v>121</v>
      </c>
      <c r="S116" s="135">
        <v>41883</v>
      </c>
      <c r="T116" s="109" t="s">
        <v>1083</v>
      </c>
      <c r="U116" s="109" t="s">
        <v>1082</v>
      </c>
      <c r="V116" s="109"/>
      <c r="W116" s="135">
        <v>41792</v>
      </c>
      <c r="X116" s="111" t="s">
        <v>1077</v>
      </c>
      <c r="Y116" s="109" t="s">
        <v>1089</v>
      </c>
      <c r="Z116" s="264">
        <v>42359</v>
      </c>
      <c r="AA116" s="212">
        <v>1</v>
      </c>
      <c r="AB116" s="212">
        <v>1</v>
      </c>
      <c r="AC116" s="212">
        <v>1</v>
      </c>
      <c r="AD116" s="212">
        <v>3</v>
      </c>
      <c r="AE116" s="212">
        <v>2</v>
      </c>
      <c r="AF116" s="212">
        <v>3</v>
      </c>
      <c r="AG116" s="336">
        <f t="shared" si="3"/>
        <v>1.8</v>
      </c>
      <c r="AH116" s="212"/>
      <c r="AI116" s="212"/>
      <c r="AJ116" s="212"/>
      <c r="AK116" s="212"/>
      <c r="AL116" s="212"/>
      <c r="AM116" s="212" t="s">
        <v>3099</v>
      </c>
      <c r="AN116" s="238"/>
      <c r="AO116" s="212"/>
      <c r="AP116" s="212" t="s">
        <v>2937</v>
      </c>
    </row>
    <row r="117" spans="1:42" x14ac:dyDescent="0.25">
      <c r="A117" s="109"/>
      <c r="B117" s="109"/>
      <c r="C117" s="90" t="s">
        <v>1358</v>
      </c>
      <c r="D117" s="90" t="s">
        <v>121</v>
      </c>
      <c r="E117" s="109" t="s">
        <v>1532</v>
      </c>
      <c r="F117" s="109" t="s">
        <v>759</v>
      </c>
      <c r="G117" s="109" t="s">
        <v>760</v>
      </c>
      <c r="H117" s="109" t="s">
        <v>1492</v>
      </c>
      <c r="I117" s="109" t="s">
        <v>946</v>
      </c>
      <c r="J117" s="109" t="s">
        <v>1067</v>
      </c>
      <c r="K117" s="109" t="s">
        <v>269</v>
      </c>
      <c r="L117" s="109"/>
      <c r="M117" s="109" t="s">
        <v>2924</v>
      </c>
      <c r="N117" s="109" t="s">
        <v>1076</v>
      </c>
      <c r="O117" s="128" t="s">
        <v>1078</v>
      </c>
      <c r="P117" s="109" t="s">
        <v>875</v>
      </c>
      <c r="Q117" s="109" t="s">
        <v>1082</v>
      </c>
      <c r="R117" s="98" t="s">
        <v>121</v>
      </c>
      <c r="S117" s="135">
        <v>41883</v>
      </c>
      <c r="T117" s="109" t="s">
        <v>1083</v>
      </c>
      <c r="U117" s="109" t="s">
        <v>1082</v>
      </c>
      <c r="V117" s="109"/>
      <c r="W117" s="135">
        <v>41792</v>
      </c>
      <c r="X117" s="111" t="s">
        <v>1077</v>
      </c>
      <c r="Y117" s="109" t="s">
        <v>1089</v>
      </c>
      <c r="Z117" s="264">
        <v>42359</v>
      </c>
      <c r="AA117" s="212">
        <v>1</v>
      </c>
      <c r="AB117" s="212">
        <v>1</v>
      </c>
      <c r="AC117" s="212">
        <v>1</v>
      </c>
      <c r="AD117" s="212">
        <v>3</v>
      </c>
      <c r="AE117" s="212">
        <v>2</v>
      </c>
      <c r="AF117" s="212">
        <v>3</v>
      </c>
      <c r="AG117" s="336">
        <f t="shared" si="3"/>
        <v>1.8</v>
      </c>
      <c r="AH117" s="212"/>
      <c r="AI117" s="212"/>
      <c r="AJ117" s="212"/>
      <c r="AK117" s="212"/>
      <c r="AL117" s="212"/>
      <c r="AM117" s="212" t="s">
        <v>3099</v>
      </c>
      <c r="AN117" s="238"/>
      <c r="AO117" s="212"/>
      <c r="AP117" s="212" t="s">
        <v>2937</v>
      </c>
    </row>
    <row r="118" spans="1:42" s="370" customFormat="1" x14ac:dyDescent="0.25">
      <c r="A118" s="109"/>
      <c r="B118" s="109"/>
      <c r="C118" s="90" t="s">
        <v>1359</v>
      </c>
      <c r="D118" s="90" t="s">
        <v>121</v>
      </c>
      <c r="E118" s="109" t="s">
        <v>1532</v>
      </c>
      <c r="F118" s="109" t="s">
        <v>759</v>
      </c>
      <c r="G118" s="109" t="s">
        <v>760</v>
      </c>
      <c r="H118" s="109" t="s">
        <v>1492</v>
      </c>
      <c r="I118" s="109" t="s">
        <v>948</v>
      </c>
      <c r="J118" s="109" t="s">
        <v>1067</v>
      </c>
      <c r="K118" s="109" t="s">
        <v>269</v>
      </c>
      <c r="L118" s="109"/>
      <c r="M118" s="109" t="s">
        <v>2924</v>
      </c>
      <c r="N118" s="109" t="s">
        <v>1076</v>
      </c>
      <c r="O118" s="128" t="s">
        <v>1078</v>
      </c>
      <c r="P118" s="109" t="s">
        <v>875</v>
      </c>
      <c r="Q118" s="109" t="s">
        <v>1082</v>
      </c>
      <c r="R118" s="98" t="s">
        <v>121</v>
      </c>
      <c r="S118" s="135">
        <v>41883</v>
      </c>
      <c r="T118" s="109" t="s">
        <v>1083</v>
      </c>
      <c r="U118" s="109" t="s">
        <v>1082</v>
      </c>
      <c r="V118" s="109"/>
      <c r="W118" s="135">
        <v>41792</v>
      </c>
      <c r="X118" s="111" t="s">
        <v>1077</v>
      </c>
      <c r="Y118" s="109" t="s">
        <v>1089</v>
      </c>
      <c r="Z118" s="264">
        <v>42359</v>
      </c>
      <c r="AA118" s="212">
        <v>1</v>
      </c>
      <c r="AB118" s="212">
        <v>1</v>
      </c>
      <c r="AC118" s="212">
        <v>1</v>
      </c>
      <c r="AD118" s="212">
        <v>3</v>
      </c>
      <c r="AE118" s="212">
        <v>2</v>
      </c>
      <c r="AF118" s="212">
        <v>3</v>
      </c>
      <c r="AG118" s="336">
        <f t="shared" si="3"/>
        <v>1.8</v>
      </c>
      <c r="AH118" s="212"/>
      <c r="AI118" s="212"/>
      <c r="AJ118" s="212"/>
      <c r="AK118" s="212"/>
      <c r="AL118" s="212"/>
      <c r="AM118" s="212" t="s">
        <v>3099</v>
      </c>
      <c r="AN118" s="238"/>
      <c r="AO118" s="212"/>
      <c r="AP118" s="212" t="s">
        <v>2937</v>
      </c>
    </row>
    <row r="119" spans="1:42" x14ac:dyDescent="0.25">
      <c r="A119" s="109"/>
      <c r="B119" s="109"/>
      <c r="C119" s="90" t="s">
        <v>1360</v>
      </c>
      <c r="D119" s="90" t="s">
        <v>121</v>
      </c>
      <c r="E119" s="109" t="s">
        <v>1532</v>
      </c>
      <c r="F119" s="109" t="s">
        <v>759</v>
      </c>
      <c r="G119" s="109" t="s">
        <v>760</v>
      </c>
      <c r="H119" s="109" t="s">
        <v>1492</v>
      </c>
      <c r="I119" s="109" t="s">
        <v>951</v>
      </c>
      <c r="J119" s="109" t="s">
        <v>1067</v>
      </c>
      <c r="K119" s="109" t="s">
        <v>269</v>
      </c>
      <c r="L119" s="109"/>
      <c r="M119" s="109" t="s">
        <v>2924</v>
      </c>
      <c r="N119" s="109" t="s">
        <v>1076</v>
      </c>
      <c r="O119" s="128" t="s">
        <v>1078</v>
      </c>
      <c r="P119" s="109" t="s">
        <v>875</v>
      </c>
      <c r="Q119" s="109" t="s">
        <v>1082</v>
      </c>
      <c r="R119" s="98" t="s">
        <v>121</v>
      </c>
      <c r="S119" s="135">
        <v>41883</v>
      </c>
      <c r="T119" s="109" t="s">
        <v>1083</v>
      </c>
      <c r="U119" s="109" t="s">
        <v>1082</v>
      </c>
      <c r="V119" s="109"/>
      <c r="W119" s="135">
        <v>41792</v>
      </c>
      <c r="X119" s="111" t="s">
        <v>1077</v>
      </c>
      <c r="Y119" s="109" t="s">
        <v>1089</v>
      </c>
      <c r="Z119" s="264">
        <v>42359</v>
      </c>
      <c r="AA119" s="212">
        <v>1</v>
      </c>
      <c r="AB119" s="212">
        <v>1</v>
      </c>
      <c r="AC119" s="212">
        <v>1</v>
      </c>
      <c r="AD119" s="212">
        <v>3</v>
      </c>
      <c r="AE119" s="212">
        <v>2</v>
      </c>
      <c r="AF119" s="212">
        <v>3</v>
      </c>
      <c r="AG119" s="336">
        <f t="shared" si="3"/>
        <v>1.8</v>
      </c>
      <c r="AH119" s="212"/>
      <c r="AI119" s="212"/>
      <c r="AJ119" s="212"/>
      <c r="AK119" s="212"/>
      <c r="AL119" s="212"/>
      <c r="AM119" s="212" t="s">
        <v>3099</v>
      </c>
      <c r="AN119" s="238"/>
      <c r="AO119" s="212"/>
      <c r="AP119" s="212" t="s">
        <v>2937</v>
      </c>
    </row>
    <row r="120" spans="1:42" x14ac:dyDescent="0.25">
      <c r="A120" s="109"/>
      <c r="B120" s="109"/>
      <c r="C120" s="90" t="s">
        <v>1361</v>
      </c>
      <c r="D120" s="90" t="s">
        <v>121</v>
      </c>
      <c r="E120" s="109" t="s">
        <v>1532</v>
      </c>
      <c r="F120" s="109" t="s">
        <v>759</v>
      </c>
      <c r="G120" s="109" t="s">
        <v>760</v>
      </c>
      <c r="H120" s="109" t="s">
        <v>1492</v>
      </c>
      <c r="I120" s="109" t="s">
        <v>956</v>
      </c>
      <c r="J120" s="109" t="s">
        <v>1067</v>
      </c>
      <c r="K120" s="109" t="s">
        <v>269</v>
      </c>
      <c r="L120" s="109"/>
      <c r="M120" s="109" t="s">
        <v>2923</v>
      </c>
      <c r="N120" s="109" t="s">
        <v>1076</v>
      </c>
      <c r="O120" s="128" t="s">
        <v>1078</v>
      </c>
      <c r="P120" s="109" t="s">
        <v>875</v>
      </c>
      <c r="Q120" s="109" t="s">
        <v>1082</v>
      </c>
      <c r="R120" s="98" t="s">
        <v>121</v>
      </c>
      <c r="S120" s="135">
        <v>41883</v>
      </c>
      <c r="T120" s="109" t="s">
        <v>1083</v>
      </c>
      <c r="U120" s="285" t="s">
        <v>1082</v>
      </c>
      <c r="V120" s="109"/>
      <c r="W120" s="135">
        <v>41792</v>
      </c>
      <c r="X120" s="111" t="s">
        <v>1077</v>
      </c>
      <c r="Y120" s="109" t="s">
        <v>1089</v>
      </c>
      <c r="Z120" s="264">
        <v>42359</v>
      </c>
      <c r="AA120" s="212">
        <v>1</v>
      </c>
      <c r="AB120" s="212">
        <v>1</v>
      </c>
      <c r="AC120" s="212">
        <v>1</v>
      </c>
      <c r="AD120" s="212">
        <v>3</v>
      </c>
      <c r="AE120" s="212">
        <v>2</v>
      </c>
      <c r="AF120" s="212">
        <v>3</v>
      </c>
      <c r="AG120" s="336">
        <f t="shared" si="3"/>
        <v>1.8</v>
      </c>
      <c r="AH120" s="212"/>
      <c r="AI120" s="212"/>
      <c r="AJ120" s="212"/>
      <c r="AK120" s="212"/>
      <c r="AL120" s="212"/>
      <c r="AM120" s="212" t="s">
        <v>3099</v>
      </c>
      <c r="AN120" s="212"/>
      <c r="AO120" s="212"/>
      <c r="AP120" s="212" t="s">
        <v>2937</v>
      </c>
    </row>
    <row r="121" spans="1:42" x14ac:dyDescent="0.25">
      <c r="A121" s="109"/>
      <c r="B121" s="109"/>
      <c r="C121" s="90" t="s">
        <v>1362</v>
      </c>
      <c r="D121" s="90" t="s">
        <v>121</v>
      </c>
      <c r="E121" s="109" t="s">
        <v>1532</v>
      </c>
      <c r="F121" s="109" t="s">
        <v>759</v>
      </c>
      <c r="G121" s="109" t="s">
        <v>760</v>
      </c>
      <c r="H121" s="109" t="s">
        <v>1492</v>
      </c>
      <c r="I121" s="109" t="s">
        <v>952</v>
      </c>
      <c r="J121" s="109" t="s">
        <v>1067</v>
      </c>
      <c r="K121" s="109" t="s">
        <v>269</v>
      </c>
      <c r="L121" s="109"/>
      <c r="M121" s="109" t="s">
        <v>2924</v>
      </c>
      <c r="N121" s="109" t="s">
        <v>1076</v>
      </c>
      <c r="O121" s="128" t="s">
        <v>1078</v>
      </c>
      <c r="P121" s="109" t="s">
        <v>875</v>
      </c>
      <c r="Q121" s="109" t="s">
        <v>1082</v>
      </c>
      <c r="R121" s="98" t="s">
        <v>121</v>
      </c>
      <c r="S121" s="135">
        <v>41883</v>
      </c>
      <c r="T121" s="109" t="s">
        <v>1083</v>
      </c>
      <c r="U121" s="109" t="s">
        <v>1082</v>
      </c>
      <c r="V121" s="109"/>
      <c r="W121" s="135">
        <v>41792</v>
      </c>
      <c r="X121" s="111" t="s">
        <v>1077</v>
      </c>
      <c r="Y121" s="109" t="s">
        <v>1089</v>
      </c>
      <c r="Z121" s="264">
        <v>42359</v>
      </c>
      <c r="AA121" s="212">
        <v>1</v>
      </c>
      <c r="AB121" s="212">
        <v>1</v>
      </c>
      <c r="AC121" s="212">
        <v>1</v>
      </c>
      <c r="AD121" s="212">
        <v>3</v>
      </c>
      <c r="AE121" s="212">
        <v>2</v>
      </c>
      <c r="AF121" s="212">
        <v>3</v>
      </c>
      <c r="AG121" s="336">
        <f t="shared" si="3"/>
        <v>1.8</v>
      </c>
      <c r="AH121" s="212"/>
      <c r="AI121" s="212"/>
      <c r="AJ121" s="212"/>
      <c r="AK121" s="212"/>
      <c r="AL121" s="212"/>
      <c r="AM121" s="212" t="s">
        <v>3099</v>
      </c>
      <c r="AN121" s="212"/>
      <c r="AO121" s="212"/>
      <c r="AP121" s="212" t="s">
        <v>2937</v>
      </c>
    </row>
    <row r="122" spans="1:42" x14ac:dyDescent="0.25">
      <c r="A122" s="109"/>
      <c r="B122" s="109"/>
      <c r="C122" s="90" t="s">
        <v>1363</v>
      </c>
      <c r="D122" s="90" t="s">
        <v>121</v>
      </c>
      <c r="E122" s="109" t="s">
        <v>1532</v>
      </c>
      <c r="F122" s="109" t="s">
        <v>759</v>
      </c>
      <c r="G122" s="109" t="s">
        <v>760</v>
      </c>
      <c r="H122" s="109" t="s">
        <v>1492</v>
      </c>
      <c r="I122" s="109" t="s">
        <v>953</v>
      </c>
      <c r="J122" s="109" t="s">
        <v>1067</v>
      </c>
      <c r="K122" s="109" t="s">
        <v>269</v>
      </c>
      <c r="L122" s="109"/>
      <c r="M122" s="109" t="s">
        <v>2924</v>
      </c>
      <c r="N122" s="109" t="s">
        <v>1076</v>
      </c>
      <c r="O122" s="128" t="s">
        <v>1078</v>
      </c>
      <c r="P122" s="109" t="s">
        <v>875</v>
      </c>
      <c r="Q122" s="109" t="s">
        <v>1082</v>
      </c>
      <c r="R122" s="98" t="s">
        <v>121</v>
      </c>
      <c r="S122" s="135">
        <v>41883</v>
      </c>
      <c r="T122" s="109" t="s">
        <v>1083</v>
      </c>
      <c r="U122" s="109" t="s">
        <v>1082</v>
      </c>
      <c r="V122" s="109"/>
      <c r="W122" s="135">
        <v>41792</v>
      </c>
      <c r="X122" s="111" t="s">
        <v>1077</v>
      </c>
      <c r="Y122" s="109" t="s">
        <v>1089</v>
      </c>
      <c r="Z122" s="264">
        <v>42359</v>
      </c>
      <c r="AA122" s="212">
        <v>1</v>
      </c>
      <c r="AB122" s="212">
        <v>1</v>
      </c>
      <c r="AC122" s="212">
        <v>1</v>
      </c>
      <c r="AD122" s="212">
        <v>3</v>
      </c>
      <c r="AE122" s="212">
        <v>2</v>
      </c>
      <c r="AF122" s="212">
        <v>3</v>
      </c>
      <c r="AG122" s="336">
        <f t="shared" si="3"/>
        <v>1.8</v>
      </c>
      <c r="AH122" s="212"/>
      <c r="AI122" s="212"/>
      <c r="AJ122" s="212"/>
      <c r="AK122" s="212"/>
      <c r="AL122" s="212"/>
      <c r="AM122" s="212" t="s">
        <v>3099</v>
      </c>
      <c r="AN122" s="212"/>
      <c r="AO122" s="212"/>
      <c r="AP122" s="212" t="s">
        <v>2937</v>
      </c>
    </row>
    <row r="123" spans="1:42" x14ac:dyDescent="0.25">
      <c r="A123" s="109"/>
      <c r="B123" s="109"/>
      <c r="C123" s="90" t="s">
        <v>1364</v>
      </c>
      <c r="D123" s="90" t="s">
        <v>121</v>
      </c>
      <c r="E123" s="109" t="s">
        <v>1532</v>
      </c>
      <c r="F123" s="109" t="s">
        <v>759</v>
      </c>
      <c r="G123" s="109" t="s">
        <v>760</v>
      </c>
      <c r="H123" s="109" t="s">
        <v>1492</v>
      </c>
      <c r="I123" s="109" t="s">
        <v>944</v>
      </c>
      <c r="J123" s="109" t="s">
        <v>1065</v>
      </c>
      <c r="K123" s="109" t="s">
        <v>269</v>
      </c>
      <c r="L123" s="109"/>
      <c r="M123" s="109" t="s">
        <v>2924</v>
      </c>
      <c r="N123" s="109" t="s">
        <v>1076</v>
      </c>
      <c r="O123" s="128" t="s">
        <v>1078</v>
      </c>
      <c r="P123" s="109" t="s">
        <v>875</v>
      </c>
      <c r="Q123" s="109" t="s">
        <v>1082</v>
      </c>
      <c r="R123" s="98" t="s">
        <v>121</v>
      </c>
      <c r="S123" s="135">
        <v>41883</v>
      </c>
      <c r="T123" s="109" t="s">
        <v>1083</v>
      </c>
      <c r="U123" s="109" t="s">
        <v>1082</v>
      </c>
      <c r="V123" s="109"/>
      <c r="W123" s="135">
        <v>41792</v>
      </c>
      <c r="X123" s="111" t="s">
        <v>1077</v>
      </c>
      <c r="Y123" s="109" t="s">
        <v>1089</v>
      </c>
      <c r="Z123" s="264">
        <v>42359</v>
      </c>
      <c r="AA123" s="212">
        <v>1</v>
      </c>
      <c r="AB123" s="212">
        <v>1</v>
      </c>
      <c r="AC123" s="212">
        <v>1</v>
      </c>
      <c r="AD123" s="212">
        <v>3</v>
      </c>
      <c r="AE123" s="212">
        <v>2</v>
      </c>
      <c r="AF123" s="212">
        <v>3</v>
      </c>
      <c r="AG123" s="336">
        <f t="shared" si="3"/>
        <v>1.8</v>
      </c>
      <c r="AH123" s="212"/>
      <c r="AI123" s="212"/>
      <c r="AJ123" s="212"/>
      <c r="AK123" s="212"/>
      <c r="AL123" s="212"/>
      <c r="AM123" s="212" t="s">
        <v>3099</v>
      </c>
      <c r="AN123" s="212"/>
      <c r="AO123" s="212"/>
      <c r="AP123" s="212" t="s">
        <v>2937</v>
      </c>
    </row>
    <row r="124" spans="1:42" x14ac:dyDescent="0.25">
      <c r="A124" s="109"/>
      <c r="B124" s="109"/>
      <c r="C124" s="90" t="s">
        <v>1365</v>
      </c>
      <c r="D124" s="90" t="s">
        <v>121</v>
      </c>
      <c r="E124" s="109" t="s">
        <v>1532</v>
      </c>
      <c r="F124" s="109" t="s">
        <v>759</v>
      </c>
      <c r="G124" s="109" t="s">
        <v>760</v>
      </c>
      <c r="H124" s="109" t="s">
        <v>1492</v>
      </c>
      <c r="I124" s="109" t="s">
        <v>954</v>
      </c>
      <c r="J124" s="109" t="s">
        <v>1067</v>
      </c>
      <c r="K124" s="109" t="s">
        <v>269</v>
      </c>
      <c r="L124" s="109"/>
      <c r="M124" s="109" t="s">
        <v>2924</v>
      </c>
      <c r="N124" s="109" t="s">
        <v>1076</v>
      </c>
      <c r="O124" s="128" t="s">
        <v>1078</v>
      </c>
      <c r="P124" s="109" t="s">
        <v>875</v>
      </c>
      <c r="Q124" s="109" t="s">
        <v>1082</v>
      </c>
      <c r="R124" s="98" t="s">
        <v>121</v>
      </c>
      <c r="S124" s="135">
        <v>41883</v>
      </c>
      <c r="T124" s="109" t="s">
        <v>1083</v>
      </c>
      <c r="U124" s="109" t="s">
        <v>1082</v>
      </c>
      <c r="V124" s="109"/>
      <c r="W124" s="135">
        <v>41792</v>
      </c>
      <c r="X124" s="111" t="s">
        <v>1077</v>
      </c>
      <c r="Y124" s="109" t="s">
        <v>1089</v>
      </c>
      <c r="Z124" s="264">
        <v>42359</v>
      </c>
      <c r="AA124" s="212">
        <v>1</v>
      </c>
      <c r="AB124" s="212">
        <v>1</v>
      </c>
      <c r="AC124" s="212">
        <v>1</v>
      </c>
      <c r="AD124" s="212">
        <v>3</v>
      </c>
      <c r="AE124" s="212">
        <v>2</v>
      </c>
      <c r="AF124" s="212">
        <v>3</v>
      </c>
      <c r="AG124" s="336">
        <f t="shared" si="3"/>
        <v>1.8</v>
      </c>
      <c r="AH124" s="212"/>
      <c r="AI124" s="212"/>
      <c r="AJ124" s="212"/>
      <c r="AK124" s="212"/>
      <c r="AL124" s="212"/>
      <c r="AM124" s="212" t="s">
        <v>3099</v>
      </c>
      <c r="AN124" s="212"/>
      <c r="AO124" s="212"/>
      <c r="AP124" s="212" t="s">
        <v>2937</v>
      </c>
    </row>
    <row r="125" spans="1:42" x14ac:dyDescent="0.25">
      <c r="A125" s="109"/>
      <c r="B125" s="109"/>
      <c r="C125" s="90" t="s">
        <v>1366</v>
      </c>
      <c r="D125" s="90" t="s">
        <v>121</v>
      </c>
      <c r="E125" s="109" t="s">
        <v>1532</v>
      </c>
      <c r="F125" s="109" t="s">
        <v>759</v>
      </c>
      <c r="G125" s="109" t="s">
        <v>760</v>
      </c>
      <c r="H125" s="109" t="s">
        <v>1492</v>
      </c>
      <c r="I125" s="109" t="s">
        <v>955</v>
      </c>
      <c r="J125" s="109" t="s">
        <v>1067</v>
      </c>
      <c r="K125" s="109" t="s">
        <v>269</v>
      </c>
      <c r="L125" s="109"/>
      <c r="M125" s="109" t="s">
        <v>2924</v>
      </c>
      <c r="N125" s="109" t="s">
        <v>1076</v>
      </c>
      <c r="O125" s="128" t="s">
        <v>1078</v>
      </c>
      <c r="P125" s="109" t="s">
        <v>875</v>
      </c>
      <c r="Q125" s="109" t="s">
        <v>1082</v>
      </c>
      <c r="R125" s="98" t="s">
        <v>121</v>
      </c>
      <c r="S125" s="135">
        <v>41883</v>
      </c>
      <c r="T125" s="109" t="s">
        <v>1083</v>
      </c>
      <c r="U125" s="109" t="s">
        <v>1082</v>
      </c>
      <c r="V125" s="109"/>
      <c r="W125" s="135">
        <v>41792</v>
      </c>
      <c r="X125" s="111" t="s">
        <v>1077</v>
      </c>
      <c r="Y125" s="109" t="s">
        <v>1089</v>
      </c>
      <c r="Z125" s="264">
        <v>42359</v>
      </c>
      <c r="AA125" s="212">
        <v>1</v>
      </c>
      <c r="AB125" s="212">
        <v>1</v>
      </c>
      <c r="AC125" s="212">
        <v>1</v>
      </c>
      <c r="AD125" s="212">
        <v>3</v>
      </c>
      <c r="AE125" s="212">
        <v>2</v>
      </c>
      <c r="AF125" s="212">
        <v>3</v>
      </c>
      <c r="AG125" s="336">
        <f t="shared" si="3"/>
        <v>1.8</v>
      </c>
      <c r="AH125" s="212"/>
      <c r="AI125" s="212"/>
      <c r="AJ125" s="212"/>
      <c r="AK125" s="212"/>
      <c r="AL125" s="212"/>
      <c r="AM125" s="212" t="s">
        <v>3099</v>
      </c>
      <c r="AN125" s="212"/>
      <c r="AO125" s="212"/>
      <c r="AP125" s="212" t="s">
        <v>2937</v>
      </c>
    </row>
    <row r="126" spans="1:42" x14ac:dyDescent="0.25">
      <c r="A126" s="109"/>
      <c r="B126" s="109"/>
      <c r="C126" s="90" t="s">
        <v>1367</v>
      </c>
      <c r="D126" s="90" t="s">
        <v>121</v>
      </c>
      <c r="E126" s="109" t="s">
        <v>1544</v>
      </c>
      <c r="F126" s="109" t="s">
        <v>759</v>
      </c>
      <c r="G126" s="109" t="s">
        <v>760</v>
      </c>
      <c r="H126" s="109" t="s">
        <v>1492</v>
      </c>
      <c r="I126" s="109" t="s">
        <v>1062</v>
      </c>
      <c r="J126" s="109" t="s">
        <v>1072</v>
      </c>
      <c r="K126" s="109" t="s">
        <v>269</v>
      </c>
      <c r="L126" s="109"/>
      <c r="M126" s="285" t="s">
        <v>2923</v>
      </c>
      <c r="N126" s="109" t="s">
        <v>1076</v>
      </c>
      <c r="O126" s="128" t="s">
        <v>1078</v>
      </c>
      <c r="P126" s="109" t="s">
        <v>1081</v>
      </c>
      <c r="Q126" s="109" t="s">
        <v>1082</v>
      </c>
      <c r="R126" s="98" t="s">
        <v>121</v>
      </c>
      <c r="S126" s="135">
        <v>41883</v>
      </c>
      <c r="T126" s="109" t="s">
        <v>1083</v>
      </c>
      <c r="U126" s="109" t="s">
        <v>1082</v>
      </c>
      <c r="V126" s="109"/>
      <c r="W126" s="135">
        <v>41792</v>
      </c>
      <c r="X126" s="111" t="s">
        <v>1077</v>
      </c>
      <c r="Y126" s="109" t="s">
        <v>1089</v>
      </c>
      <c r="Z126" s="264">
        <v>42359</v>
      </c>
      <c r="AA126" s="212">
        <v>1</v>
      </c>
      <c r="AB126" s="212">
        <v>1</v>
      </c>
      <c r="AC126" s="212">
        <v>1</v>
      </c>
      <c r="AD126" s="212">
        <v>3</v>
      </c>
      <c r="AE126" s="212">
        <v>2</v>
      </c>
      <c r="AF126" s="212">
        <v>3</v>
      </c>
      <c r="AG126" s="336">
        <f t="shared" si="3"/>
        <v>1.8</v>
      </c>
      <c r="AH126" s="212"/>
      <c r="AI126" s="212"/>
      <c r="AJ126" s="212"/>
      <c r="AK126" s="212"/>
      <c r="AL126" s="212" t="s">
        <v>3094</v>
      </c>
      <c r="AM126" s="212"/>
      <c r="AN126" s="212"/>
      <c r="AO126" s="212"/>
      <c r="AP126" s="212" t="s">
        <v>2937</v>
      </c>
    </row>
    <row r="127" spans="1:42" x14ac:dyDescent="0.25">
      <c r="A127" s="109"/>
      <c r="B127" s="109"/>
      <c r="C127" s="90" t="s">
        <v>1368</v>
      </c>
      <c r="D127" s="90" t="s">
        <v>121</v>
      </c>
      <c r="E127" s="109" t="s">
        <v>1544</v>
      </c>
      <c r="F127" s="109" t="s">
        <v>759</v>
      </c>
      <c r="G127" s="109" t="s">
        <v>760</v>
      </c>
      <c r="H127" s="109" t="s">
        <v>1492</v>
      </c>
      <c r="I127" s="109" t="s">
        <v>1063</v>
      </c>
      <c r="J127" s="109" t="s">
        <v>1072</v>
      </c>
      <c r="K127" s="109" t="s">
        <v>269</v>
      </c>
      <c r="L127" s="306"/>
      <c r="M127" s="109" t="s">
        <v>2923</v>
      </c>
      <c r="N127" s="109" t="s">
        <v>1076</v>
      </c>
      <c r="O127" s="128" t="s">
        <v>1078</v>
      </c>
      <c r="P127" s="109" t="s">
        <v>1081</v>
      </c>
      <c r="Q127" s="109" t="s">
        <v>1082</v>
      </c>
      <c r="R127" s="98" t="s">
        <v>121</v>
      </c>
      <c r="S127" s="135">
        <v>41883</v>
      </c>
      <c r="T127" s="109" t="s">
        <v>1083</v>
      </c>
      <c r="U127" s="109" t="s">
        <v>1082</v>
      </c>
      <c r="V127" s="109"/>
      <c r="W127" s="135">
        <v>41792</v>
      </c>
      <c r="X127" s="111" t="s">
        <v>1077</v>
      </c>
      <c r="Y127" s="109" t="s">
        <v>1089</v>
      </c>
      <c r="Z127" s="264">
        <v>42359</v>
      </c>
      <c r="AA127" s="212">
        <v>1</v>
      </c>
      <c r="AB127" s="212">
        <v>1</v>
      </c>
      <c r="AC127" s="212">
        <v>1</v>
      </c>
      <c r="AD127" s="212">
        <v>3</v>
      </c>
      <c r="AE127" s="212">
        <v>2</v>
      </c>
      <c r="AF127" s="212">
        <v>3</v>
      </c>
      <c r="AG127" s="336">
        <f t="shared" si="3"/>
        <v>1.8</v>
      </c>
      <c r="AH127" s="212"/>
      <c r="AI127" s="212"/>
      <c r="AJ127" s="212"/>
      <c r="AK127" s="212"/>
      <c r="AL127" s="212" t="s">
        <v>3094</v>
      </c>
      <c r="AM127" s="212"/>
      <c r="AN127" s="212"/>
      <c r="AO127" s="212"/>
      <c r="AP127" s="212" t="s">
        <v>2937</v>
      </c>
    </row>
    <row r="128" spans="1:42" x14ac:dyDescent="0.25">
      <c r="A128" s="109"/>
      <c r="B128" s="109"/>
      <c r="C128" s="90" t="s">
        <v>1369</v>
      </c>
      <c r="D128" s="90" t="s">
        <v>121</v>
      </c>
      <c r="E128" s="109" t="s">
        <v>1544</v>
      </c>
      <c r="F128" s="109" t="s">
        <v>759</v>
      </c>
      <c r="G128" s="109" t="s">
        <v>760</v>
      </c>
      <c r="H128" s="109" t="s">
        <v>1492</v>
      </c>
      <c r="I128" s="109" t="s">
        <v>1064</v>
      </c>
      <c r="J128" s="109" t="s">
        <v>1072</v>
      </c>
      <c r="K128" s="109" t="s">
        <v>269</v>
      </c>
      <c r="L128" s="306"/>
      <c r="M128" s="285" t="s">
        <v>2923</v>
      </c>
      <c r="N128" s="109" t="s">
        <v>1076</v>
      </c>
      <c r="O128" s="128" t="s">
        <v>1078</v>
      </c>
      <c r="P128" s="109" t="s">
        <v>1081</v>
      </c>
      <c r="Q128" s="109" t="s">
        <v>1082</v>
      </c>
      <c r="R128" s="98" t="s">
        <v>121</v>
      </c>
      <c r="S128" s="135">
        <v>41883</v>
      </c>
      <c r="T128" s="109" t="s">
        <v>1083</v>
      </c>
      <c r="U128" s="109" t="s">
        <v>1082</v>
      </c>
      <c r="V128" s="109"/>
      <c r="W128" s="135">
        <v>41792</v>
      </c>
      <c r="X128" s="111" t="s">
        <v>1077</v>
      </c>
      <c r="Y128" s="109" t="s">
        <v>1089</v>
      </c>
      <c r="Z128" s="264">
        <v>42359</v>
      </c>
      <c r="AA128" s="212">
        <v>1</v>
      </c>
      <c r="AB128" s="212">
        <v>1</v>
      </c>
      <c r="AC128" s="212">
        <v>1</v>
      </c>
      <c r="AD128" s="212">
        <v>3</v>
      </c>
      <c r="AE128" s="212">
        <v>2</v>
      </c>
      <c r="AF128" s="212">
        <v>3</v>
      </c>
      <c r="AG128" s="336">
        <f t="shared" si="3"/>
        <v>1.8</v>
      </c>
      <c r="AH128" s="212"/>
      <c r="AI128" s="212"/>
      <c r="AJ128" s="212"/>
      <c r="AK128" s="212"/>
      <c r="AL128" s="212" t="s">
        <v>3094</v>
      </c>
      <c r="AM128" s="212"/>
      <c r="AN128" s="212"/>
      <c r="AO128" s="212"/>
      <c r="AP128" s="212" t="s">
        <v>2937</v>
      </c>
    </row>
    <row r="129" spans="1:42" x14ac:dyDescent="0.25">
      <c r="A129" s="109"/>
      <c r="B129" s="109"/>
      <c r="C129" s="90" t="s">
        <v>1370</v>
      </c>
      <c r="D129" s="90" t="s">
        <v>121</v>
      </c>
      <c r="E129" s="109" t="s">
        <v>1544</v>
      </c>
      <c r="F129" s="109" t="s">
        <v>759</v>
      </c>
      <c r="G129" s="109" t="s">
        <v>760</v>
      </c>
      <c r="H129" s="109" t="s">
        <v>1492</v>
      </c>
      <c r="I129" s="109" t="s">
        <v>1061</v>
      </c>
      <c r="J129" s="109" t="s">
        <v>1072</v>
      </c>
      <c r="K129" s="109" t="s">
        <v>269</v>
      </c>
      <c r="L129" s="306"/>
      <c r="M129" s="109" t="s">
        <v>2923</v>
      </c>
      <c r="N129" s="109" t="s">
        <v>1076</v>
      </c>
      <c r="O129" s="128" t="s">
        <v>1078</v>
      </c>
      <c r="P129" s="109" t="s">
        <v>1081</v>
      </c>
      <c r="Q129" s="109" t="s">
        <v>1082</v>
      </c>
      <c r="R129" s="98" t="s">
        <v>121</v>
      </c>
      <c r="S129" s="135">
        <v>41883</v>
      </c>
      <c r="T129" s="109" t="s">
        <v>1083</v>
      </c>
      <c r="U129" s="109" t="s">
        <v>1082</v>
      </c>
      <c r="V129" s="109"/>
      <c r="W129" s="135">
        <v>41792</v>
      </c>
      <c r="X129" s="111" t="s">
        <v>1077</v>
      </c>
      <c r="Y129" s="109" t="s">
        <v>1089</v>
      </c>
      <c r="Z129" s="264">
        <v>42359</v>
      </c>
      <c r="AA129" s="212">
        <v>1</v>
      </c>
      <c r="AB129" s="212">
        <v>1</v>
      </c>
      <c r="AC129" s="212">
        <v>1</v>
      </c>
      <c r="AD129" s="212">
        <v>3</v>
      </c>
      <c r="AE129" s="212">
        <v>2</v>
      </c>
      <c r="AF129" s="212">
        <v>3</v>
      </c>
      <c r="AG129" s="336">
        <f t="shared" si="3"/>
        <v>1.8</v>
      </c>
      <c r="AH129" s="212"/>
      <c r="AI129" s="212"/>
      <c r="AJ129" s="212"/>
      <c r="AK129" s="212"/>
      <c r="AL129" s="212" t="s">
        <v>3094</v>
      </c>
      <c r="AM129" s="212"/>
      <c r="AN129" s="212"/>
      <c r="AO129" s="212"/>
      <c r="AP129" s="212" t="s">
        <v>2937</v>
      </c>
    </row>
    <row r="130" spans="1:42" x14ac:dyDescent="0.25">
      <c r="A130" s="306"/>
      <c r="B130" s="306"/>
      <c r="C130" s="192" t="s">
        <v>1371</v>
      </c>
      <c r="D130" s="192" t="s">
        <v>121</v>
      </c>
      <c r="E130" s="306" t="s">
        <v>1544</v>
      </c>
      <c r="F130" s="306" t="s">
        <v>759</v>
      </c>
      <c r="G130" s="306" t="s">
        <v>760</v>
      </c>
      <c r="H130" s="306" t="s">
        <v>1492</v>
      </c>
      <c r="I130" s="373" t="s">
        <v>1059</v>
      </c>
      <c r="J130" s="373" t="s">
        <v>1072</v>
      </c>
      <c r="K130" s="373" t="s">
        <v>269</v>
      </c>
      <c r="L130" s="306"/>
      <c r="M130" s="306" t="s">
        <v>2923</v>
      </c>
      <c r="N130" s="306" t="s">
        <v>1076</v>
      </c>
      <c r="O130" s="382" t="s">
        <v>1078</v>
      </c>
      <c r="P130" s="306" t="s">
        <v>1081</v>
      </c>
      <c r="Q130" s="306" t="s">
        <v>1082</v>
      </c>
      <c r="R130" s="328" t="s">
        <v>121</v>
      </c>
      <c r="S130" s="383">
        <v>41883</v>
      </c>
      <c r="T130" s="306" t="s">
        <v>1083</v>
      </c>
      <c r="U130" s="306" t="s">
        <v>1082</v>
      </c>
      <c r="V130" s="306"/>
      <c r="W130" s="383">
        <v>41792</v>
      </c>
      <c r="X130" s="199" t="s">
        <v>1077</v>
      </c>
      <c r="Y130" s="306" t="s">
        <v>1089</v>
      </c>
      <c r="Z130" s="264">
        <v>42359</v>
      </c>
      <c r="AA130" s="212">
        <v>1</v>
      </c>
      <c r="AB130" s="212">
        <v>1</v>
      </c>
      <c r="AC130" s="212">
        <v>1</v>
      </c>
      <c r="AD130" s="212">
        <v>3</v>
      </c>
      <c r="AE130" s="212">
        <v>2</v>
      </c>
      <c r="AF130" s="212">
        <v>3</v>
      </c>
      <c r="AG130" s="336">
        <f t="shared" si="3"/>
        <v>1.8</v>
      </c>
      <c r="AH130" s="212"/>
      <c r="AI130" s="212"/>
      <c r="AJ130" s="212"/>
      <c r="AK130" s="212"/>
      <c r="AL130" s="212" t="s">
        <v>3094</v>
      </c>
      <c r="AM130" s="212"/>
      <c r="AN130" s="212"/>
      <c r="AO130" s="212"/>
      <c r="AP130" s="212" t="s">
        <v>2937</v>
      </c>
    </row>
    <row r="131" spans="1:42" x14ac:dyDescent="0.25">
      <c r="A131" s="306"/>
      <c r="B131" s="306"/>
      <c r="C131" s="192" t="s">
        <v>1372</v>
      </c>
      <c r="D131" s="192" t="s">
        <v>121</v>
      </c>
      <c r="E131" s="306" t="s">
        <v>1544</v>
      </c>
      <c r="F131" s="306" t="s">
        <v>759</v>
      </c>
      <c r="G131" s="306" t="s">
        <v>760</v>
      </c>
      <c r="H131" s="306" t="s">
        <v>1492</v>
      </c>
      <c r="I131" s="306" t="s">
        <v>1060</v>
      </c>
      <c r="J131" s="373" t="s">
        <v>1072</v>
      </c>
      <c r="K131" s="373" t="s">
        <v>269</v>
      </c>
      <c r="L131" s="306"/>
      <c r="M131" s="306" t="s">
        <v>2923</v>
      </c>
      <c r="N131" s="306" t="s">
        <v>1076</v>
      </c>
      <c r="O131" s="382" t="s">
        <v>1078</v>
      </c>
      <c r="P131" s="306" t="s">
        <v>1081</v>
      </c>
      <c r="Q131" s="306" t="s">
        <v>1082</v>
      </c>
      <c r="R131" s="328" t="s">
        <v>121</v>
      </c>
      <c r="S131" s="383">
        <v>41883</v>
      </c>
      <c r="T131" s="306" t="s">
        <v>1083</v>
      </c>
      <c r="U131" s="306" t="s">
        <v>1082</v>
      </c>
      <c r="V131" s="306"/>
      <c r="W131" s="383">
        <v>41792</v>
      </c>
      <c r="X131" s="199" t="s">
        <v>1077</v>
      </c>
      <c r="Y131" s="306" t="s">
        <v>1089</v>
      </c>
      <c r="Z131" s="264">
        <v>42359</v>
      </c>
      <c r="AA131" s="212">
        <v>1</v>
      </c>
      <c r="AB131" s="212">
        <v>1</v>
      </c>
      <c r="AC131" s="212">
        <v>1</v>
      </c>
      <c r="AD131" s="212">
        <v>3</v>
      </c>
      <c r="AE131" s="212">
        <v>2</v>
      </c>
      <c r="AF131" s="212">
        <v>3</v>
      </c>
      <c r="AG131" s="336">
        <f t="shared" si="3"/>
        <v>1.8</v>
      </c>
      <c r="AH131" s="212"/>
      <c r="AI131" s="212"/>
      <c r="AJ131" s="212"/>
      <c r="AK131" s="212"/>
      <c r="AL131" s="212" t="s">
        <v>3094</v>
      </c>
      <c r="AM131" s="212"/>
      <c r="AN131" s="212"/>
      <c r="AO131" s="212"/>
      <c r="AP131" s="212" t="s">
        <v>2937</v>
      </c>
    </row>
    <row r="132" spans="1:42" x14ac:dyDescent="0.25">
      <c r="A132" s="306"/>
      <c r="B132" s="306"/>
      <c r="C132" s="192" t="s">
        <v>1373</v>
      </c>
      <c r="D132" s="192" t="s">
        <v>121</v>
      </c>
      <c r="E132" s="306" t="s">
        <v>1551</v>
      </c>
      <c r="F132" s="306" t="s">
        <v>759</v>
      </c>
      <c r="G132" s="306" t="s">
        <v>760</v>
      </c>
      <c r="H132" s="306" t="s">
        <v>1492</v>
      </c>
      <c r="I132" s="192" t="s">
        <v>945</v>
      </c>
      <c r="J132" s="373" t="s">
        <v>1067</v>
      </c>
      <c r="K132" s="373" t="s">
        <v>269</v>
      </c>
      <c r="L132" s="306"/>
      <c r="M132" s="306" t="s">
        <v>2925</v>
      </c>
      <c r="N132" s="306" t="s">
        <v>1076</v>
      </c>
      <c r="O132" s="382" t="s">
        <v>1078</v>
      </c>
      <c r="P132" s="306" t="s">
        <v>875</v>
      </c>
      <c r="Q132" s="306" t="s">
        <v>1082</v>
      </c>
      <c r="R132" s="328" t="s">
        <v>121</v>
      </c>
      <c r="S132" s="383">
        <v>41883</v>
      </c>
      <c r="T132" s="306" t="s">
        <v>1083</v>
      </c>
      <c r="U132" s="306" t="s">
        <v>1082</v>
      </c>
      <c r="V132" s="306"/>
      <c r="W132" s="383">
        <v>41792</v>
      </c>
      <c r="X132" s="199" t="s">
        <v>1077</v>
      </c>
      <c r="Y132" s="306" t="s">
        <v>1089</v>
      </c>
      <c r="Z132" s="264">
        <v>42359</v>
      </c>
      <c r="AA132" s="212">
        <v>1</v>
      </c>
      <c r="AB132" s="212">
        <v>1</v>
      </c>
      <c r="AC132" s="212">
        <v>1</v>
      </c>
      <c r="AD132" s="212">
        <v>3</v>
      </c>
      <c r="AE132" s="212">
        <v>2</v>
      </c>
      <c r="AF132" s="212">
        <v>3</v>
      </c>
      <c r="AG132" s="336">
        <f t="shared" ref="AG132:AG138" si="4">(AA132*AB132*AC132*AD132*AE132*AF132)/10</f>
        <v>1.8</v>
      </c>
      <c r="AH132" s="212"/>
      <c r="AI132" s="212"/>
      <c r="AJ132" s="212"/>
      <c r="AK132" s="212"/>
      <c r="AL132" s="212"/>
      <c r="AM132" s="212" t="s">
        <v>3099</v>
      </c>
      <c r="AN132" s="212"/>
      <c r="AO132" s="238"/>
      <c r="AP132" s="212" t="s">
        <v>2937</v>
      </c>
    </row>
    <row r="133" spans="1:42" x14ac:dyDescent="0.25">
      <c r="A133" s="306"/>
      <c r="B133" s="306"/>
      <c r="C133" s="192" t="s">
        <v>1374</v>
      </c>
      <c r="D133" s="192" t="s">
        <v>1504</v>
      </c>
      <c r="E133" s="306" t="s">
        <v>1553</v>
      </c>
      <c r="F133" s="306" t="s">
        <v>759</v>
      </c>
      <c r="G133" s="306" t="s">
        <v>760</v>
      </c>
      <c r="H133" s="306" t="s">
        <v>1492</v>
      </c>
      <c r="I133" s="378" t="s">
        <v>983</v>
      </c>
      <c r="J133" s="373" t="s">
        <v>1067</v>
      </c>
      <c r="K133" s="373" t="s">
        <v>269</v>
      </c>
      <c r="L133" s="306"/>
      <c r="M133" s="306"/>
      <c r="N133" s="306" t="s">
        <v>1076</v>
      </c>
      <c r="O133" s="382" t="s">
        <v>1078</v>
      </c>
      <c r="P133" s="306" t="s">
        <v>1081</v>
      </c>
      <c r="Q133" s="306" t="s">
        <v>1082</v>
      </c>
      <c r="R133" s="328" t="s">
        <v>121</v>
      </c>
      <c r="S133" s="383">
        <v>41883</v>
      </c>
      <c r="T133" s="306" t="s">
        <v>1083</v>
      </c>
      <c r="U133" s="306" t="s">
        <v>1082</v>
      </c>
      <c r="V133" s="306"/>
      <c r="W133" s="383">
        <v>41792</v>
      </c>
      <c r="X133" s="199" t="s">
        <v>1077</v>
      </c>
      <c r="Y133" s="306" t="s">
        <v>1089</v>
      </c>
      <c r="Z133" s="264">
        <v>42359</v>
      </c>
      <c r="AA133" s="212">
        <v>1</v>
      </c>
      <c r="AB133" s="212">
        <v>1</v>
      </c>
      <c r="AC133" s="212">
        <v>1</v>
      </c>
      <c r="AD133" s="212">
        <v>3</v>
      </c>
      <c r="AE133" s="212">
        <v>2</v>
      </c>
      <c r="AF133" s="212">
        <v>3</v>
      </c>
      <c r="AG133" s="336">
        <f t="shared" si="4"/>
        <v>1.8</v>
      </c>
      <c r="AH133" s="212"/>
      <c r="AI133" s="212"/>
      <c r="AJ133" s="212"/>
      <c r="AK133" s="212"/>
      <c r="AL133" s="212"/>
      <c r="AM133" s="212" t="s">
        <v>3100</v>
      </c>
      <c r="AN133" s="212"/>
      <c r="AO133" s="238"/>
      <c r="AP133" s="212" t="s">
        <v>2937</v>
      </c>
    </row>
    <row r="134" spans="1:42" x14ac:dyDescent="0.25">
      <c r="A134" s="306"/>
      <c r="B134" s="306"/>
      <c r="C134" s="192" t="s">
        <v>1375</v>
      </c>
      <c r="D134" s="192" t="s">
        <v>1504</v>
      </c>
      <c r="E134" s="306" t="s">
        <v>1554</v>
      </c>
      <c r="F134" s="306" t="s">
        <v>759</v>
      </c>
      <c r="G134" s="306" t="s">
        <v>760</v>
      </c>
      <c r="H134" s="306" t="s">
        <v>1492</v>
      </c>
      <c r="I134" s="378" t="s">
        <v>982</v>
      </c>
      <c r="J134" s="373" t="s">
        <v>1067</v>
      </c>
      <c r="K134" s="373" t="s">
        <v>269</v>
      </c>
      <c r="L134" s="306"/>
      <c r="M134" s="306"/>
      <c r="N134" s="306" t="s">
        <v>1076</v>
      </c>
      <c r="O134" s="382" t="s">
        <v>1078</v>
      </c>
      <c r="P134" s="306" t="s">
        <v>1081</v>
      </c>
      <c r="Q134" s="306" t="s">
        <v>1082</v>
      </c>
      <c r="R134" s="328" t="s">
        <v>121</v>
      </c>
      <c r="S134" s="383">
        <v>41883</v>
      </c>
      <c r="T134" s="306" t="s">
        <v>1083</v>
      </c>
      <c r="U134" s="306" t="s">
        <v>1082</v>
      </c>
      <c r="V134" s="306"/>
      <c r="W134" s="383">
        <v>41792</v>
      </c>
      <c r="X134" s="199" t="s">
        <v>1077</v>
      </c>
      <c r="Y134" s="306" t="s">
        <v>1089</v>
      </c>
      <c r="Z134" s="264">
        <v>42359</v>
      </c>
      <c r="AA134" s="212">
        <v>1</v>
      </c>
      <c r="AB134" s="212">
        <v>1</v>
      </c>
      <c r="AC134" s="212">
        <v>1</v>
      </c>
      <c r="AD134" s="212">
        <v>3</v>
      </c>
      <c r="AE134" s="212">
        <v>2</v>
      </c>
      <c r="AF134" s="212">
        <v>3</v>
      </c>
      <c r="AG134" s="336">
        <f t="shared" si="4"/>
        <v>1.8</v>
      </c>
      <c r="AH134" s="212"/>
      <c r="AI134" s="212"/>
      <c r="AJ134" s="212"/>
      <c r="AK134" s="212"/>
      <c r="AL134" s="212"/>
      <c r="AM134" s="212" t="s">
        <v>3100</v>
      </c>
      <c r="AN134" s="212"/>
      <c r="AO134" s="238"/>
      <c r="AP134" s="212" t="s">
        <v>2937</v>
      </c>
    </row>
    <row r="135" spans="1:42" x14ac:dyDescent="0.25">
      <c r="A135" s="306"/>
      <c r="B135" s="306"/>
      <c r="C135" s="192" t="s">
        <v>1286</v>
      </c>
      <c r="D135" s="192" t="s">
        <v>121</v>
      </c>
      <c r="E135" s="306" t="s">
        <v>1543</v>
      </c>
      <c r="F135" s="306" t="s">
        <v>214</v>
      </c>
      <c r="G135" s="306" t="s">
        <v>219</v>
      </c>
      <c r="H135" s="306" t="s">
        <v>1485</v>
      </c>
      <c r="I135" s="306" t="s">
        <v>1004</v>
      </c>
      <c r="J135" s="373" t="s">
        <v>1073</v>
      </c>
      <c r="K135" s="374" t="s">
        <v>287</v>
      </c>
      <c r="L135" s="306"/>
      <c r="M135" s="306" t="s">
        <v>2992</v>
      </c>
      <c r="N135" s="306" t="s">
        <v>1076</v>
      </c>
      <c r="O135" s="382" t="s">
        <v>1078</v>
      </c>
      <c r="P135" s="306" t="s">
        <v>1081</v>
      </c>
      <c r="Q135" s="306" t="s">
        <v>1082</v>
      </c>
      <c r="R135" s="328" t="s">
        <v>121</v>
      </c>
      <c r="S135" s="383">
        <v>41883</v>
      </c>
      <c r="T135" s="306" t="s">
        <v>1083</v>
      </c>
      <c r="U135" s="306" t="s">
        <v>1082</v>
      </c>
      <c r="V135" s="306"/>
      <c r="W135" s="383">
        <v>41792</v>
      </c>
      <c r="X135" s="199" t="s">
        <v>1077</v>
      </c>
      <c r="Y135" s="306" t="s">
        <v>1089</v>
      </c>
      <c r="Z135" s="264">
        <v>42359</v>
      </c>
      <c r="AA135" s="212">
        <v>1</v>
      </c>
      <c r="AB135" s="212">
        <v>1</v>
      </c>
      <c r="AC135" s="212">
        <v>1</v>
      </c>
      <c r="AD135" s="212">
        <v>3</v>
      </c>
      <c r="AE135" s="212">
        <v>2</v>
      </c>
      <c r="AF135" s="212">
        <v>3</v>
      </c>
      <c r="AG135" s="336">
        <f t="shared" si="4"/>
        <v>1.8</v>
      </c>
      <c r="AH135" s="212" t="s">
        <v>2871</v>
      </c>
      <c r="AI135" s="212"/>
      <c r="AJ135" s="212"/>
      <c r="AK135" s="212" t="s">
        <v>2871</v>
      </c>
      <c r="AL135" s="212"/>
      <c r="AM135" s="212" t="s">
        <v>3036</v>
      </c>
      <c r="AN135" s="212" t="s">
        <v>3202</v>
      </c>
      <c r="AO135" s="212" t="s">
        <v>3203</v>
      </c>
      <c r="AP135" s="238" t="s">
        <v>2932</v>
      </c>
    </row>
    <row r="136" spans="1:42" x14ac:dyDescent="0.25">
      <c r="A136" s="192"/>
      <c r="B136" s="192"/>
      <c r="C136" s="192" t="s">
        <v>1330</v>
      </c>
      <c r="D136" s="192" t="s">
        <v>121</v>
      </c>
      <c r="E136" s="192" t="s">
        <v>1532</v>
      </c>
      <c r="F136" s="192" t="s">
        <v>759</v>
      </c>
      <c r="G136" s="192" t="s">
        <v>757</v>
      </c>
      <c r="H136" s="192" t="s">
        <v>1494</v>
      </c>
      <c r="I136" s="192" t="s">
        <v>976</v>
      </c>
      <c r="J136" s="372" t="s">
        <v>1069</v>
      </c>
      <c r="K136" s="372" t="s">
        <v>1075</v>
      </c>
      <c r="L136" s="192"/>
      <c r="M136" s="192" t="s">
        <v>2980</v>
      </c>
      <c r="N136" s="192" t="s">
        <v>1076</v>
      </c>
      <c r="O136" s="381" t="s">
        <v>1078</v>
      </c>
      <c r="P136" s="192" t="s">
        <v>1079</v>
      </c>
      <c r="Q136" s="192" t="s">
        <v>1082</v>
      </c>
      <c r="R136" s="328" t="s">
        <v>121</v>
      </c>
      <c r="S136" s="329">
        <v>41883</v>
      </c>
      <c r="T136" s="192" t="s">
        <v>1083</v>
      </c>
      <c r="U136" s="192" t="s">
        <v>1082</v>
      </c>
      <c r="V136" s="192"/>
      <c r="W136" s="329">
        <v>41792</v>
      </c>
      <c r="X136" s="199" t="s">
        <v>1077</v>
      </c>
      <c r="Y136" s="192" t="s">
        <v>1089</v>
      </c>
      <c r="Z136" s="292">
        <v>42359</v>
      </c>
      <c r="AA136" s="212">
        <v>1</v>
      </c>
      <c r="AB136" s="212">
        <v>1</v>
      </c>
      <c r="AC136" s="212">
        <v>1</v>
      </c>
      <c r="AD136" s="212">
        <v>3</v>
      </c>
      <c r="AE136" s="212">
        <v>4</v>
      </c>
      <c r="AF136" s="212">
        <v>3</v>
      </c>
      <c r="AG136" s="336">
        <f t="shared" si="4"/>
        <v>3.6</v>
      </c>
      <c r="AH136" s="212" t="s">
        <v>2840</v>
      </c>
      <c r="AI136" s="238"/>
      <c r="AJ136" s="212" t="s">
        <v>2454</v>
      </c>
      <c r="AK136" s="212" t="s">
        <v>3148</v>
      </c>
      <c r="AL136" s="238"/>
      <c r="AM136" s="212"/>
      <c r="AN136" s="212"/>
      <c r="AO136" s="212"/>
      <c r="AP136" s="238" t="s">
        <v>2937</v>
      </c>
    </row>
    <row r="137" spans="1:42" x14ac:dyDescent="0.25">
      <c r="A137" s="306"/>
      <c r="B137" s="306"/>
      <c r="C137" s="192" t="s">
        <v>1255</v>
      </c>
      <c r="D137" s="192" t="s">
        <v>1504</v>
      </c>
      <c r="E137" s="306" t="s">
        <v>1533</v>
      </c>
      <c r="F137" s="306" t="s">
        <v>214</v>
      </c>
      <c r="G137" s="306" t="s">
        <v>219</v>
      </c>
      <c r="H137" s="306" t="s">
        <v>1485</v>
      </c>
      <c r="I137" s="306" t="s">
        <v>1003</v>
      </c>
      <c r="J137" s="373" t="s">
        <v>1073</v>
      </c>
      <c r="K137" s="374" t="s">
        <v>268</v>
      </c>
      <c r="L137" s="306"/>
      <c r="M137" s="306" t="s">
        <v>2991</v>
      </c>
      <c r="N137" s="306" t="s">
        <v>1076</v>
      </c>
      <c r="O137" s="382" t="s">
        <v>1078</v>
      </c>
      <c r="P137" s="306" t="s">
        <v>1081</v>
      </c>
      <c r="Q137" s="306" t="s">
        <v>1082</v>
      </c>
      <c r="R137" s="328" t="s">
        <v>121</v>
      </c>
      <c r="S137" s="383">
        <v>41883</v>
      </c>
      <c r="T137" s="306" t="s">
        <v>1083</v>
      </c>
      <c r="U137" s="306" t="s">
        <v>1082</v>
      </c>
      <c r="V137" s="306"/>
      <c r="W137" s="383">
        <v>41792</v>
      </c>
      <c r="X137" s="199" t="s">
        <v>1077</v>
      </c>
      <c r="Y137" s="306" t="s">
        <v>1089</v>
      </c>
      <c r="Z137" s="264">
        <v>42359</v>
      </c>
      <c r="AA137" s="212">
        <v>3</v>
      </c>
      <c r="AB137" s="212">
        <v>1</v>
      </c>
      <c r="AC137" s="212">
        <v>1</v>
      </c>
      <c r="AD137" s="212">
        <v>3</v>
      </c>
      <c r="AE137" s="212">
        <v>2</v>
      </c>
      <c r="AF137" s="212">
        <v>3</v>
      </c>
      <c r="AG137" s="342">
        <f t="shared" si="4"/>
        <v>5.4</v>
      </c>
      <c r="AH137" s="212"/>
      <c r="AI137" s="212"/>
      <c r="AJ137" s="212"/>
      <c r="AK137" s="212"/>
      <c r="AL137" s="212"/>
      <c r="AM137" s="212"/>
      <c r="AN137" s="212"/>
      <c r="AO137" s="212"/>
      <c r="AP137" s="238" t="s">
        <v>3014</v>
      </c>
    </row>
    <row r="138" spans="1:42" x14ac:dyDescent="0.25">
      <c r="A138" s="306"/>
      <c r="B138" s="306"/>
      <c r="C138" s="192" t="s">
        <v>1288</v>
      </c>
      <c r="D138" s="192" t="s">
        <v>121</v>
      </c>
      <c r="E138" s="306" t="s">
        <v>1532</v>
      </c>
      <c r="F138" s="306" t="s">
        <v>214</v>
      </c>
      <c r="G138" s="306" t="s">
        <v>219</v>
      </c>
      <c r="H138" s="306" t="s">
        <v>1485</v>
      </c>
      <c r="I138" s="378" t="s">
        <v>997</v>
      </c>
      <c r="J138" s="373" t="s">
        <v>1074</v>
      </c>
      <c r="K138" s="380" t="s">
        <v>267</v>
      </c>
      <c r="L138" s="306"/>
      <c r="M138" s="306" t="s">
        <v>2993</v>
      </c>
      <c r="N138" s="306" t="s">
        <v>1076</v>
      </c>
      <c r="O138" s="382" t="s">
        <v>1078</v>
      </c>
      <c r="P138" s="306" t="s">
        <v>1081</v>
      </c>
      <c r="Q138" s="306" t="s">
        <v>1082</v>
      </c>
      <c r="R138" s="328" t="s">
        <v>121</v>
      </c>
      <c r="S138" s="383">
        <v>41883</v>
      </c>
      <c r="T138" s="306" t="s">
        <v>1083</v>
      </c>
      <c r="U138" s="306" t="s">
        <v>1082</v>
      </c>
      <c r="V138" s="306"/>
      <c r="W138" s="383">
        <v>41792</v>
      </c>
      <c r="X138" s="199" t="s">
        <v>1077</v>
      </c>
      <c r="Y138" s="306" t="s">
        <v>1089</v>
      </c>
      <c r="Z138" s="264">
        <v>42359</v>
      </c>
      <c r="AA138" s="212">
        <v>3</v>
      </c>
      <c r="AB138" s="212">
        <v>1</v>
      </c>
      <c r="AC138" s="212">
        <v>1</v>
      </c>
      <c r="AD138" s="212">
        <v>3</v>
      </c>
      <c r="AE138" s="212">
        <v>4</v>
      </c>
      <c r="AF138" s="212">
        <v>3</v>
      </c>
      <c r="AG138" s="338">
        <f t="shared" si="4"/>
        <v>10.8</v>
      </c>
      <c r="AH138" s="212" t="s">
        <v>2840</v>
      </c>
      <c r="AI138" s="212" t="s">
        <v>599</v>
      </c>
      <c r="AJ138" s="212" t="s">
        <v>2454</v>
      </c>
      <c r="AK138" s="212" t="s">
        <v>2843</v>
      </c>
      <c r="AL138" s="212" t="s">
        <v>2994</v>
      </c>
      <c r="AM138" s="212" t="s">
        <v>2844</v>
      </c>
      <c r="AN138" s="212"/>
      <c r="AO138" s="212"/>
      <c r="AP138" s="238" t="s">
        <v>3014</v>
      </c>
    </row>
    <row r="139" spans="1:42" s="89" customFormat="1" x14ac:dyDescent="0.25">
      <c r="G139" s="375"/>
      <c r="J139" s="373"/>
      <c r="K139" s="374"/>
      <c r="Z139" s="264"/>
    </row>
    <row r="140" spans="1:42" s="89" customFormat="1" x14ac:dyDescent="0.25">
      <c r="G140" s="375"/>
    </row>
  </sheetData>
  <autoFilter ref="A3:AP3">
    <sortState ref="A4:AP138">
      <sortCondition ref="AG3"/>
    </sortState>
  </autoFilter>
  <sortState ref="A2:BM155">
    <sortCondition ref="B2:B155"/>
  </sortState>
  <dataValidations count="2">
    <dataValidation type="list" allowBlank="1" showErrorMessage="1" sqref="G8:G129">
      <formula1>CMSP_SubCategories</formula1>
    </dataValidation>
    <dataValidation type="list" allowBlank="1" showErrorMessage="1" sqref="F8:F129">
      <formula1>CMSP_Categories</formula1>
    </dataValidation>
  </dataValidations>
  <hyperlinks>
    <hyperlink ref="V83" r:id="rId1" display="http://ec2-50-19-218-171.compute-1.amazonaws.com/arcgis1/rest/services/"/>
    <hyperlink ref="U83" r:id="rId2"/>
    <hyperlink ref="U85" r:id="rId3"/>
    <hyperlink ref="Q54" r:id="rId4"/>
    <hyperlink ref="Q33" r:id="rId5"/>
    <hyperlink ref="M112" r:id="rId6"/>
    <hyperlink ref="M56" r:id="rId7"/>
    <hyperlink ref="M55" r:id="rId8"/>
    <hyperlink ref="M31" r:id="rId9"/>
    <hyperlink ref="M25" r:id="rId10"/>
    <hyperlink ref="M128" r:id="rId11"/>
    <hyperlink ref="M126" r:id="rId12"/>
    <hyperlink ref="U120" r:id="rId13"/>
    <hyperlink ref="M7" r:id="rId14"/>
    <hyperlink ref="M58" r:id="rId15"/>
    <hyperlink ref="M13" r:id="rId16"/>
    <hyperlink ref="M67" r:id="rId17"/>
    <hyperlink ref="M21" r:id="rId18"/>
    <hyperlink ref="M44" r:id="rId19"/>
    <hyperlink ref="M11" r:id="rId20"/>
    <hyperlink ref="M12" r:id="rId21"/>
  </hyperlinks>
  <pageMargins left="0.7" right="0.7" top="0.75" bottom="0.75" header="0.3" footer="0.3"/>
  <pageSetup orientation="portrait" r:id="rId2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O47"/>
  <sheetViews>
    <sheetView topLeftCell="X1" zoomScale="70" zoomScaleNormal="70" workbookViewId="0">
      <pane ySplit="3" topLeftCell="A4" activePane="bottomLeft" state="frozen"/>
      <selection activeCell="E1" sqref="E1"/>
      <selection pane="bottomLeft" activeCell="AK39" sqref="AK39"/>
    </sheetView>
  </sheetViews>
  <sheetFormatPr defaultColWidth="15.85546875" defaultRowHeight="15" x14ac:dyDescent="0.25"/>
  <cols>
    <col min="1" max="4" width="15.85546875" style="113" customWidth="1"/>
    <col min="5" max="5" width="15.85546875" style="113"/>
    <col min="6" max="8" width="15.85546875" style="113" customWidth="1"/>
    <col min="9" max="9" width="90.5703125" style="113" customWidth="1"/>
    <col min="10" max="24" width="15.85546875" style="113" customWidth="1"/>
    <col min="25" max="25" width="15.85546875" style="294" customWidth="1"/>
    <col min="26" max="36" width="15.85546875" style="113" customWidth="1"/>
    <col min="37" max="37" width="49.140625" style="113" customWidth="1"/>
    <col min="38" max="38" width="15.85546875" style="113" customWidth="1"/>
    <col min="39" max="40" width="42.42578125" style="113" customWidth="1"/>
    <col min="41" max="16384" width="15.85546875" style="113"/>
  </cols>
  <sheetData>
    <row r="1" spans="1:41" s="350" customFormat="1" ht="33" customHeight="1" x14ac:dyDescent="0.35">
      <c r="A1" s="349" t="s">
        <v>3287</v>
      </c>
    </row>
    <row r="2" spans="1:41" s="350" customFormat="1" ht="15.75" customHeight="1" x14ac:dyDescent="0.25"/>
    <row r="3" spans="1:41" s="88" customFormat="1" ht="60" x14ac:dyDescent="0.25">
      <c r="A3" s="4" t="s">
        <v>678</v>
      </c>
      <c r="B3" s="168" t="s">
        <v>679</v>
      </c>
      <c r="C3" s="168" t="s">
        <v>1094</v>
      </c>
      <c r="D3" s="4" t="s">
        <v>1501</v>
      </c>
      <c r="E3" s="4" t="s">
        <v>1093</v>
      </c>
      <c r="F3" s="168" t="s">
        <v>724</v>
      </c>
      <c r="G3" s="168" t="s">
        <v>725</v>
      </c>
      <c r="H3" s="168" t="s">
        <v>1493</v>
      </c>
      <c r="I3" s="168" t="s">
        <v>601</v>
      </c>
      <c r="J3" s="168" t="s">
        <v>602</v>
      </c>
      <c r="K3" s="168" t="s">
        <v>598</v>
      </c>
      <c r="L3" s="4" t="s">
        <v>596</v>
      </c>
      <c r="M3" s="168" t="s">
        <v>595</v>
      </c>
      <c r="N3" s="168" t="s">
        <v>616</v>
      </c>
      <c r="O3" s="168" t="s">
        <v>606</v>
      </c>
      <c r="P3" s="168" t="s">
        <v>584</v>
      </c>
      <c r="Q3" s="168" t="s">
        <v>266</v>
      </c>
      <c r="R3" s="168" t="s">
        <v>614</v>
      </c>
      <c r="S3" s="4" t="s">
        <v>592</v>
      </c>
      <c r="T3" s="168" t="s">
        <v>593</v>
      </c>
      <c r="U3" s="168" t="s">
        <v>585</v>
      </c>
      <c r="V3" s="168" t="s">
        <v>676</v>
      </c>
      <c r="W3" s="168" t="s">
        <v>594</v>
      </c>
      <c r="X3" s="4" t="s">
        <v>1084</v>
      </c>
      <c r="Y3" s="293" t="s">
        <v>2440</v>
      </c>
      <c r="Z3" s="209" t="s">
        <v>2421</v>
      </c>
      <c r="AA3" s="209" t="s">
        <v>2422</v>
      </c>
      <c r="AB3" s="209" t="s">
        <v>2423</v>
      </c>
      <c r="AC3" s="209" t="s">
        <v>2424</v>
      </c>
      <c r="AD3" s="209" t="s">
        <v>2425</v>
      </c>
      <c r="AE3" s="209" t="s">
        <v>2426</v>
      </c>
      <c r="AF3" s="209" t="s">
        <v>2427</v>
      </c>
      <c r="AG3" s="209" t="s">
        <v>2431</v>
      </c>
      <c r="AH3" s="209" t="s">
        <v>2428</v>
      </c>
      <c r="AI3" s="209" t="s">
        <v>2429</v>
      </c>
      <c r="AJ3" s="209" t="s">
        <v>2430</v>
      </c>
      <c r="AK3" s="209" t="s">
        <v>3013</v>
      </c>
      <c r="AL3" s="209" t="s">
        <v>2827</v>
      </c>
      <c r="AM3" s="209" t="s">
        <v>2958</v>
      </c>
      <c r="AN3" s="209" t="s">
        <v>3207</v>
      </c>
      <c r="AO3" s="88" t="s">
        <v>2933</v>
      </c>
    </row>
    <row r="4" spans="1:41" s="89" customFormat="1" ht="15" customHeight="1" x14ac:dyDescent="0.25">
      <c r="A4" s="109"/>
      <c r="B4" s="109"/>
      <c r="C4" s="90" t="s">
        <v>1993</v>
      </c>
      <c r="D4" s="90" t="s">
        <v>121</v>
      </c>
      <c r="E4" s="109"/>
      <c r="F4" s="119" t="s">
        <v>759</v>
      </c>
      <c r="G4" s="119" t="s">
        <v>758</v>
      </c>
      <c r="H4" s="120" t="s">
        <v>1491</v>
      </c>
      <c r="I4" s="91" t="s">
        <v>1966</v>
      </c>
      <c r="J4" s="109" t="s">
        <v>1967</v>
      </c>
      <c r="K4" s="99" t="s">
        <v>287</v>
      </c>
      <c r="L4" s="109"/>
      <c r="M4" s="109" t="s">
        <v>1791</v>
      </c>
      <c r="N4" s="109">
        <v>2000</v>
      </c>
      <c r="O4" s="109" t="s">
        <v>1949</v>
      </c>
      <c r="P4" s="109" t="s">
        <v>272</v>
      </c>
      <c r="Q4" s="98" t="s">
        <v>121</v>
      </c>
      <c r="R4" s="135">
        <v>36735</v>
      </c>
      <c r="S4" s="109" t="s">
        <v>1950</v>
      </c>
      <c r="T4" s="109" t="s">
        <v>1951</v>
      </c>
      <c r="U4" s="109"/>
      <c r="V4" s="135">
        <v>38245</v>
      </c>
      <c r="W4" s="111" t="s">
        <v>1077</v>
      </c>
      <c r="X4" s="109" t="s">
        <v>2167</v>
      </c>
      <c r="Y4" s="284">
        <v>42359</v>
      </c>
      <c r="Z4" s="211">
        <v>1</v>
      </c>
      <c r="AA4" s="211">
        <v>3</v>
      </c>
      <c r="AB4" s="212">
        <v>1</v>
      </c>
      <c r="AC4" s="212">
        <v>1</v>
      </c>
      <c r="AD4" s="212">
        <v>2</v>
      </c>
      <c r="AE4" s="212">
        <v>3</v>
      </c>
      <c r="AF4" s="336">
        <f t="shared" ref="AF4:AF47" si="0">(Z4*AA4*AB4*AC4*AD4*AE4)/10</f>
        <v>1.8</v>
      </c>
      <c r="AG4" s="212" t="s">
        <v>599</v>
      </c>
      <c r="AH4" s="212" t="s">
        <v>599</v>
      </c>
      <c r="AI4" s="212" t="s">
        <v>2454</v>
      </c>
      <c r="AJ4" s="212" t="s">
        <v>2852</v>
      </c>
      <c r="AK4" s="212" t="s">
        <v>3208</v>
      </c>
      <c r="AL4" s="212" t="s">
        <v>3209</v>
      </c>
      <c r="AM4" s="212"/>
      <c r="AN4" s="212"/>
      <c r="AO4" s="212" t="s">
        <v>2935</v>
      </c>
    </row>
    <row r="5" spans="1:41" s="89" customFormat="1" ht="15" customHeight="1" x14ac:dyDescent="0.25">
      <c r="A5" s="109"/>
      <c r="B5" s="109"/>
      <c r="C5" s="90" t="s">
        <v>1996</v>
      </c>
      <c r="D5" s="90" t="s">
        <v>121</v>
      </c>
      <c r="E5" s="109" t="s">
        <v>2008</v>
      </c>
      <c r="F5" s="119" t="s">
        <v>759</v>
      </c>
      <c r="G5" s="119" t="s">
        <v>758</v>
      </c>
      <c r="H5" s="120" t="s">
        <v>1491</v>
      </c>
      <c r="I5" s="91" t="s">
        <v>2003</v>
      </c>
      <c r="J5" s="130" t="s">
        <v>2004</v>
      </c>
      <c r="K5" s="99" t="s">
        <v>268</v>
      </c>
      <c r="L5" s="109"/>
      <c r="M5" s="109" t="s">
        <v>2005</v>
      </c>
      <c r="N5" s="109">
        <v>2001</v>
      </c>
      <c r="O5" s="109" t="s">
        <v>2006</v>
      </c>
      <c r="P5" s="109" t="s">
        <v>272</v>
      </c>
      <c r="Q5" s="98" t="s">
        <v>121</v>
      </c>
      <c r="R5" s="135">
        <v>38569</v>
      </c>
      <c r="S5" s="109" t="s">
        <v>1983</v>
      </c>
      <c r="T5" s="109" t="s">
        <v>1951</v>
      </c>
      <c r="U5" s="109"/>
      <c r="V5" s="135">
        <v>41897</v>
      </c>
      <c r="W5" s="111" t="s">
        <v>1077</v>
      </c>
      <c r="X5" s="109" t="s">
        <v>2167</v>
      </c>
      <c r="Y5" s="284">
        <v>42359</v>
      </c>
      <c r="Z5" s="211">
        <v>1</v>
      </c>
      <c r="AA5" s="211">
        <v>3</v>
      </c>
      <c r="AB5" s="212">
        <v>1</v>
      </c>
      <c r="AC5" s="212">
        <v>1</v>
      </c>
      <c r="AD5" s="212">
        <v>2</v>
      </c>
      <c r="AE5" s="212">
        <v>3</v>
      </c>
      <c r="AF5" s="336">
        <f t="shared" si="0"/>
        <v>1.8</v>
      </c>
      <c r="AG5" s="212" t="s">
        <v>599</v>
      </c>
      <c r="AH5" s="212" t="s">
        <v>599</v>
      </c>
      <c r="AI5" s="212" t="s">
        <v>2454</v>
      </c>
      <c r="AJ5" s="212" t="s">
        <v>2850</v>
      </c>
      <c r="AK5" s="212" t="s">
        <v>3208</v>
      </c>
      <c r="AL5" s="212" t="s">
        <v>3210</v>
      </c>
      <c r="AM5" s="212"/>
      <c r="AN5" s="212"/>
      <c r="AO5" s="212" t="s">
        <v>2935</v>
      </c>
    </row>
    <row r="6" spans="1:41" s="89" customFormat="1" ht="15" customHeight="1" x14ac:dyDescent="0.25">
      <c r="A6" s="109"/>
      <c r="B6" s="109"/>
      <c r="C6" s="90" t="s">
        <v>1999</v>
      </c>
      <c r="D6" s="90" t="s">
        <v>121</v>
      </c>
      <c r="E6" s="109"/>
      <c r="F6" s="119" t="s">
        <v>759</v>
      </c>
      <c r="G6" s="119" t="s">
        <v>758</v>
      </c>
      <c r="H6" s="120" t="s">
        <v>1491</v>
      </c>
      <c r="I6" s="91" t="s">
        <v>1975</v>
      </c>
      <c r="J6" s="109" t="s">
        <v>1976</v>
      </c>
      <c r="K6" s="99" t="s">
        <v>287</v>
      </c>
      <c r="L6" s="109"/>
      <c r="M6" s="109" t="s">
        <v>1977</v>
      </c>
      <c r="N6" s="109">
        <v>1975</v>
      </c>
      <c r="O6" s="109" t="s">
        <v>1949</v>
      </c>
      <c r="P6" s="109" t="s">
        <v>272</v>
      </c>
      <c r="Q6" s="98" t="s">
        <v>121</v>
      </c>
      <c r="R6" s="135">
        <v>36766</v>
      </c>
      <c r="S6" s="109" t="s">
        <v>1950</v>
      </c>
      <c r="T6" s="109" t="s">
        <v>1951</v>
      </c>
      <c r="U6" s="109"/>
      <c r="V6" s="135">
        <v>38245</v>
      </c>
      <c r="W6" s="111" t="s">
        <v>1077</v>
      </c>
      <c r="X6" s="109" t="s">
        <v>2167</v>
      </c>
      <c r="Y6" s="284">
        <v>42359</v>
      </c>
      <c r="Z6" s="211">
        <v>1</v>
      </c>
      <c r="AA6" s="211">
        <v>3</v>
      </c>
      <c r="AB6" s="212">
        <v>1</v>
      </c>
      <c r="AC6" s="212">
        <v>1</v>
      </c>
      <c r="AD6" s="212">
        <v>2</v>
      </c>
      <c r="AE6" s="212">
        <v>3</v>
      </c>
      <c r="AF6" s="336">
        <f t="shared" si="0"/>
        <v>1.8</v>
      </c>
      <c r="AG6" s="212" t="s">
        <v>599</v>
      </c>
      <c r="AH6" s="212" t="s">
        <v>599</v>
      </c>
      <c r="AI6" s="212" t="s">
        <v>2454</v>
      </c>
      <c r="AJ6" s="212" t="s">
        <v>2852</v>
      </c>
      <c r="AK6" s="212" t="s">
        <v>3208</v>
      </c>
      <c r="AL6" s="212" t="s">
        <v>3209</v>
      </c>
      <c r="AM6" s="212"/>
      <c r="AN6" s="212"/>
      <c r="AO6" s="212" t="s">
        <v>2935</v>
      </c>
    </row>
    <row r="7" spans="1:41" s="89" customFormat="1" ht="15" customHeight="1" x14ac:dyDescent="0.25">
      <c r="A7" s="109"/>
      <c r="B7" s="109"/>
      <c r="C7" s="90" t="s">
        <v>2002</v>
      </c>
      <c r="D7" s="90" t="s">
        <v>121</v>
      </c>
      <c r="E7" s="109" t="s">
        <v>2008</v>
      </c>
      <c r="F7" s="119" t="s">
        <v>759</v>
      </c>
      <c r="G7" s="119" t="s">
        <v>758</v>
      </c>
      <c r="H7" s="120" t="s">
        <v>1491</v>
      </c>
      <c r="I7" s="91" t="s">
        <v>2017</v>
      </c>
      <c r="J7" s="130" t="s">
        <v>2018</v>
      </c>
      <c r="K7" s="99" t="s">
        <v>268</v>
      </c>
      <c r="L7" s="109"/>
      <c r="M7" s="109" t="s">
        <v>2019</v>
      </c>
      <c r="N7" s="109">
        <v>2007</v>
      </c>
      <c r="O7" s="109" t="s">
        <v>2020</v>
      </c>
      <c r="P7" s="109" t="s">
        <v>272</v>
      </c>
      <c r="Q7" s="98" t="s">
        <v>121</v>
      </c>
      <c r="R7" s="135">
        <v>39311</v>
      </c>
      <c r="S7" s="109" t="s">
        <v>1983</v>
      </c>
      <c r="T7" s="109" t="s">
        <v>1951</v>
      </c>
      <c r="U7" s="109"/>
      <c r="V7" s="135">
        <v>41897</v>
      </c>
      <c r="W7" s="111" t="s">
        <v>1077</v>
      </c>
      <c r="X7" s="109" t="s">
        <v>2167</v>
      </c>
      <c r="Y7" s="284">
        <v>42359</v>
      </c>
      <c r="Z7" s="211">
        <v>1</v>
      </c>
      <c r="AA7" s="211">
        <v>3</v>
      </c>
      <c r="AB7" s="212">
        <v>1</v>
      </c>
      <c r="AC7" s="212">
        <v>1</v>
      </c>
      <c r="AD7" s="212">
        <v>2</v>
      </c>
      <c r="AE7" s="212">
        <v>3</v>
      </c>
      <c r="AF7" s="336">
        <f t="shared" si="0"/>
        <v>1.8</v>
      </c>
      <c r="AG7" s="212" t="s">
        <v>599</v>
      </c>
      <c r="AH7" s="212" t="s">
        <v>599</v>
      </c>
      <c r="AI7" s="212" t="s">
        <v>2454</v>
      </c>
      <c r="AJ7" s="212" t="s">
        <v>2850</v>
      </c>
      <c r="AK7" s="212" t="s">
        <v>3208</v>
      </c>
      <c r="AL7" s="212" t="s">
        <v>3211</v>
      </c>
      <c r="AM7" s="212"/>
      <c r="AN7" s="212"/>
      <c r="AO7" s="212" t="s">
        <v>2935</v>
      </c>
    </row>
    <row r="8" spans="1:41" s="89" customFormat="1" ht="15" customHeight="1" x14ac:dyDescent="0.25">
      <c r="A8" s="109"/>
      <c r="B8" s="109"/>
      <c r="C8" s="90" t="s">
        <v>2007</v>
      </c>
      <c r="D8" s="90" t="s">
        <v>121</v>
      </c>
      <c r="E8" s="109" t="s">
        <v>2008</v>
      </c>
      <c r="F8" s="119" t="s">
        <v>759</v>
      </c>
      <c r="G8" s="119" t="s">
        <v>758</v>
      </c>
      <c r="H8" s="120" t="s">
        <v>1491</v>
      </c>
      <c r="I8" s="91" t="s">
        <v>2022</v>
      </c>
      <c r="J8" s="130" t="s">
        <v>2023</v>
      </c>
      <c r="K8" s="99" t="s">
        <v>268</v>
      </c>
      <c r="L8" s="109"/>
      <c r="M8" s="109" t="s">
        <v>2019</v>
      </c>
      <c r="N8" s="109">
        <v>2007</v>
      </c>
      <c r="O8" s="109" t="s">
        <v>2020</v>
      </c>
      <c r="P8" s="109" t="s">
        <v>272</v>
      </c>
      <c r="Q8" s="98" t="s">
        <v>121</v>
      </c>
      <c r="R8" s="135">
        <v>39311</v>
      </c>
      <c r="S8" s="109" t="s">
        <v>1983</v>
      </c>
      <c r="T8" s="109" t="s">
        <v>1951</v>
      </c>
      <c r="U8" s="109"/>
      <c r="V8" s="135">
        <v>41897</v>
      </c>
      <c r="W8" s="111" t="s">
        <v>1077</v>
      </c>
      <c r="X8" s="109" t="s">
        <v>2167</v>
      </c>
      <c r="Y8" s="284">
        <v>42359</v>
      </c>
      <c r="Z8" s="211">
        <v>1</v>
      </c>
      <c r="AA8" s="211">
        <v>3</v>
      </c>
      <c r="AB8" s="212">
        <v>1</v>
      </c>
      <c r="AC8" s="212">
        <v>1</v>
      </c>
      <c r="AD8" s="212">
        <v>2</v>
      </c>
      <c r="AE8" s="212">
        <v>3</v>
      </c>
      <c r="AF8" s="336">
        <f t="shared" si="0"/>
        <v>1.8</v>
      </c>
      <c r="AG8" s="212" t="s">
        <v>599</v>
      </c>
      <c r="AH8" s="212" t="s">
        <v>599</v>
      </c>
      <c r="AI8" s="212" t="s">
        <v>2454</v>
      </c>
      <c r="AJ8" s="212" t="s">
        <v>2850</v>
      </c>
      <c r="AK8" s="212" t="s">
        <v>3208</v>
      </c>
      <c r="AL8" s="212" t="s">
        <v>3211</v>
      </c>
      <c r="AM8" s="212"/>
      <c r="AN8" s="212"/>
      <c r="AO8" s="212" t="s">
        <v>2935</v>
      </c>
    </row>
    <row r="9" spans="1:41" s="89" customFormat="1" ht="15" customHeight="1" x14ac:dyDescent="0.25">
      <c r="A9" s="109"/>
      <c r="B9" s="109"/>
      <c r="C9" s="90" t="s">
        <v>2016</v>
      </c>
      <c r="D9" s="90" t="s">
        <v>121</v>
      </c>
      <c r="E9" s="109" t="s">
        <v>2008</v>
      </c>
      <c r="F9" s="119" t="s">
        <v>759</v>
      </c>
      <c r="G9" s="119" t="s">
        <v>758</v>
      </c>
      <c r="H9" s="120" t="s">
        <v>1491</v>
      </c>
      <c r="I9" s="91" t="s">
        <v>2103</v>
      </c>
      <c r="J9" s="109" t="s">
        <v>2104</v>
      </c>
      <c r="K9" s="99" t="s">
        <v>268</v>
      </c>
      <c r="L9" s="109"/>
      <c r="M9" s="109" t="s">
        <v>2005</v>
      </c>
      <c r="N9" s="109">
        <v>2001</v>
      </c>
      <c r="O9" s="109" t="s">
        <v>2006</v>
      </c>
      <c r="P9" s="109" t="s">
        <v>272</v>
      </c>
      <c r="Q9" s="98" t="s">
        <v>121</v>
      </c>
      <c r="R9" s="135">
        <v>38569</v>
      </c>
      <c r="S9" s="109" t="s">
        <v>1983</v>
      </c>
      <c r="T9" s="109" t="s">
        <v>1951</v>
      </c>
      <c r="U9" s="109"/>
      <c r="V9" s="135">
        <v>41897</v>
      </c>
      <c r="W9" s="111" t="s">
        <v>1077</v>
      </c>
      <c r="X9" s="109" t="s">
        <v>2167</v>
      </c>
      <c r="Y9" s="284">
        <v>42359</v>
      </c>
      <c r="Z9" s="211">
        <v>1</v>
      </c>
      <c r="AA9" s="211">
        <v>3</v>
      </c>
      <c r="AB9" s="212">
        <v>1</v>
      </c>
      <c r="AC9" s="212">
        <v>1</v>
      </c>
      <c r="AD9" s="212">
        <v>2</v>
      </c>
      <c r="AE9" s="212">
        <v>3</v>
      </c>
      <c r="AF9" s="336">
        <f t="shared" si="0"/>
        <v>1.8</v>
      </c>
      <c r="AG9" s="212" t="s">
        <v>599</v>
      </c>
      <c r="AH9" s="212" t="s">
        <v>599</v>
      </c>
      <c r="AI9" s="212"/>
      <c r="AJ9" s="212" t="s">
        <v>2853</v>
      </c>
      <c r="AK9" s="212" t="s">
        <v>3208</v>
      </c>
      <c r="AL9" s="212" t="s">
        <v>3211</v>
      </c>
      <c r="AM9" s="212"/>
      <c r="AN9" s="212"/>
      <c r="AO9" s="212" t="s">
        <v>2935</v>
      </c>
    </row>
    <row r="10" spans="1:41" s="89" customFormat="1" ht="15" customHeight="1" x14ac:dyDescent="0.25">
      <c r="A10" s="109"/>
      <c r="B10" s="109"/>
      <c r="C10" s="90" t="s">
        <v>2021</v>
      </c>
      <c r="D10" s="90" t="s">
        <v>121</v>
      </c>
      <c r="E10" s="109" t="s">
        <v>2008</v>
      </c>
      <c r="F10" s="119" t="s">
        <v>759</v>
      </c>
      <c r="G10" s="119" t="s">
        <v>758</v>
      </c>
      <c r="H10" s="120" t="s">
        <v>1491</v>
      </c>
      <c r="I10" s="90" t="s">
        <v>2057</v>
      </c>
      <c r="J10" s="109" t="s">
        <v>2058</v>
      </c>
      <c r="K10" s="99" t="s">
        <v>268</v>
      </c>
      <c r="L10" s="109"/>
      <c r="M10" s="109" t="s">
        <v>2059</v>
      </c>
      <c r="N10" s="109">
        <v>2004</v>
      </c>
      <c r="O10" s="109" t="s">
        <v>2060</v>
      </c>
      <c r="P10" s="109" t="s">
        <v>272</v>
      </c>
      <c r="Q10" s="98" t="s">
        <v>121</v>
      </c>
      <c r="R10" s="135">
        <v>38036</v>
      </c>
      <c r="S10" s="109" t="s">
        <v>1983</v>
      </c>
      <c r="T10" s="109" t="s">
        <v>1951</v>
      </c>
      <c r="U10" s="109"/>
      <c r="V10" s="135">
        <v>41897</v>
      </c>
      <c r="W10" s="111" t="s">
        <v>1077</v>
      </c>
      <c r="X10" s="109" t="s">
        <v>2167</v>
      </c>
      <c r="Y10" s="284">
        <v>42359</v>
      </c>
      <c r="Z10" s="211">
        <v>1</v>
      </c>
      <c r="AA10" s="211">
        <v>3</v>
      </c>
      <c r="AB10" s="212">
        <v>1</v>
      </c>
      <c r="AC10" s="212">
        <v>1</v>
      </c>
      <c r="AD10" s="212">
        <v>2</v>
      </c>
      <c r="AE10" s="212">
        <v>3</v>
      </c>
      <c r="AF10" s="336">
        <f t="shared" si="0"/>
        <v>1.8</v>
      </c>
      <c r="AG10" s="212" t="s">
        <v>599</v>
      </c>
      <c r="AH10" s="212" t="s">
        <v>599</v>
      </c>
      <c r="AI10" s="212"/>
      <c r="AJ10" s="212" t="s">
        <v>2853</v>
      </c>
      <c r="AK10" s="212" t="s">
        <v>3208</v>
      </c>
      <c r="AL10" s="212" t="s">
        <v>3211</v>
      </c>
      <c r="AM10" s="212"/>
      <c r="AN10" s="212"/>
      <c r="AO10" s="212" t="s">
        <v>2935</v>
      </c>
    </row>
    <row r="11" spans="1:41" s="89" customFormat="1" ht="15" customHeight="1" x14ac:dyDescent="0.25">
      <c r="A11" s="109"/>
      <c r="B11" s="109"/>
      <c r="C11" s="90" t="s">
        <v>2029</v>
      </c>
      <c r="D11" s="90" t="s">
        <v>121</v>
      </c>
      <c r="E11" s="109" t="s">
        <v>2008</v>
      </c>
      <c r="F11" s="119" t="s">
        <v>759</v>
      </c>
      <c r="G11" s="119" t="s">
        <v>758</v>
      </c>
      <c r="H11" s="120" t="s">
        <v>1491</v>
      </c>
      <c r="I11" s="91" t="s">
        <v>2025</v>
      </c>
      <c r="J11" s="109" t="s">
        <v>2026</v>
      </c>
      <c r="K11" s="99" t="s">
        <v>268</v>
      </c>
      <c r="L11" s="109"/>
      <c r="M11" s="109" t="s">
        <v>2027</v>
      </c>
      <c r="N11" s="109">
        <v>1995</v>
      </c>
      <c r="O11" s="109" t="s">
        <v>2028</v>
      </c>
      <c r="P11" s="109" t="s">
        <v>272</v>
      </c>
      <c r="Q11" s="98" t="s">
        <v>121</v>
      </c>
      <c r="R11" s="135">
        <v>39353</v>
      </c>
      <c r="S11" s="109" t="s">
        <v>1983</v>
      </c>
      <c r="T11" s="109" t="s">
        <v>1951</v>
      </c>
      <c r="U11" s="109"/>
      <c r="V11" s="135">
        <v>41897</v>
      </c>
      <c r="W11" s="111" t="s">
        <v>1077</v>
      </c>
      <c r="X11" s="109" t="s">
        <v>2167</v>
      </c>
      <c r="Y11" s="284">
        <v>42359</v>
      </c>
      <c r="Z11" s="211">
        <v>1</v>
      </c>
      <c r="AA11" s="211">
        <v>3</v>
      </c>
      <c r="AB11" s="212">
        <v>1</v>
      </c>
      <c r="AC11" s="212">
        <v>1</v>
      </c>
      <c r="AD11" s="212">
        <v>2</v>
      </c>
      <c r="AE11" s="212">
        <v>3</v>
      </c>
      <c r="AF11" s="336">
        <f t="shared" si="0"/>
        <v>1.8</v>
      </c>
      <c r="AG11" s="212" t="s">
        <v>599</v>
      </c>
      <c r="AH11" s="212" t="s">
        <v>599</v>
      </c>
      <c r="AI11" s="212" t="s">
        <v>2454</v>
      </c>
      <c r="AJ11" s="212" t="s">
        <v>2852</v>
      </c>
      <c r="AK11" s="212" t="s">
        <v>3208</v>
      </c>
      <c r="AL11" s="212" t="s">
        <v>3211</v>
      </c>
      <c r="AM11" s="212"/>
      <c r="AN11" s="212"/>
      <c r="AO11" s="212" t="s">
        <v>2935</v>
      </c>
    </row>
    <row r="12" spans="1:41" s="89" customFormat="1" ht="15" customHeight="1" x14ac:dyDescent="0.25">
      <c r="A12" s="109"/>
      <c r="B12" s="109"/>
      <c r="C12" s="90" t="s">
        <v>2033</v>
      </c>
      <c r="D12" s="90" t="s">
        <v>121</v>
      </c>
      <c r="E12" s="109" t="s">
        <v>2008</v>
      </c>
      <c r="F12" s="119" t="s">
        <v>759</v>
      </c>
      <c r="G12" s="119" t="s">
        <v>758</v>
      </c>
      <c r="H12" s="120" t="s">
        <v>1491</v>
      </c>
      <c r="I12" s="91" t="s">
        <v>2030</v>
      </c>
      <c r="J12" s="109" t="s">
        <v>2031</v>
      </c>
      <c r="K12" s="99" t="s">
        <v>268</v>
      </c>
      <c r="L12" s="109"/>
      <c r="M12" s="109" t="s">
        <v>2032</v>
      </c>
      <c r="N12" s="109">
        <v>1994</v>
      </c>
      <c r="O12" s="109" t="s">
        <v>2028</v>
      </c>
      <c r="P12" s="109" t="s">
        <v>272</v>
      </c>
      <c r="Q12" s="98" t="s">
        <v>121</v>
      </c>
      <c r="R12" s="135">
        <v>39400</v>
      </c>
      <c r="S12" s="109" t="s">
        <v>1983</v>
      </c>
      <c r="T12" s="109" t="s">
        <v>1951</v>
      </c>
      <c r="U12" s="109"/>
      <c r="V12" s="135">
        <v>41897</v>
      </c>
      <c r="W12" s="111" t="s">
        <v>1077</v>
      </c>
      <c r="X12" s="109" t="s">
        <v>2167</v>
      </c>
      <c r="Y12" s="284">
        <v>42359</v>
      </c>
      <c r="Z12" s="211">
        <v>1</v>
      </c>
      <c r="AA12" s="211">
        <v>3</v>
      </c>
      <c r="AB12" s="212">
        <v>1</v>
      </c>
      <c r="AC12" s="212">
        <v>1</v>
      </c>
      <c r="AD12" s="212">
        <v>2</v>
      </c>
      <c r="AE12" s="212">
        <v>3</v>
      </c>
      <c r="AF12" s="336">
        <f t="shared" si="0"/>
        <v>1.8</v>
      </c>
      <c r="AG12" s="212" t="s">
        <v>599</v>
      </c>
      <c r="AH12" s="212" t="s">
        <v>599</v>
      </c>
      <c r="AI12" s="212" t="s">
        <v>2454</v>
      </c>
      <c r="AJ12" s="212" t="s">
        <v>2852</v>
      </c>
      <c r="AK12" s="212" t="s">
        <v>3208</v>
      </c>
      <c r="AL12" s="212" t="s">
        <v>3211</v>
      </c>
      <c r="AM12" s="212"/>
      <c r="AN12" s="212"/>
      <c r="AO12" s="212" t="s">
        <v>2935</v>
      </c>
    </row>
    <row r="13" spans="1:41" s="89" customFormat="1" ht="15" customHeight="1" x14ac:dyDescent="0.25">
      <c r="A13" s="109"/>
      <c r="B13" s="109"/>
      <c r="C13" s="90" t="s">
        <v>2037</v>
      </c>
      <c r="D13" s="90" t="s">
        <v>121</v>
      </c>
      <c r="E13" s="109" t="s">
        <v>2008</v>
      </c>
      <c r="F13" s="119" t="s">
        <v>759</v>
      </c>
      <c r="G13" s="119" t="s">
        <v>758</v>
      </c>
      <c r="H13" s="120" t="s">
        <v>1491</v>
      </c>
      <c r="I13" s="91" t="s">
        <v>2091</v>
      </c>
      <c r="J13" s="109" t="s">
        <v>2092</v>
      </c>
      <c r="K13" s="99" t="s">
        <v>268</v>
      </c>
      <c r="L13" s="109"/>
      <c r="M13" s="109" t="s">
        <v>2089</v>
      </c>
      <c r="N13" s="109">
        <v>1993</v>
      </c>
      <c r="O13" s="109" t="s">
        <v>2028</v>
      </c>
      <c r="P13" s="109" t="s">
        <v>272</v>
      </c>
      <c r="Q13" s="98" t="s">
        <v>121</v>
      </c>
      <c r="R13" s="135">
        <v>39364</v>
      </c>
      <c r="S13" s="109" t="s">
        <v>1983</v>
      </c>
      <c r="T13" s="109" t="s">
        <v>1951</v>
      </c>
      <c r="U13" s="109"/>
      <c r="V13" s="135">
        <v>41897</v>
      </c>
      <c r="W13" s="111" t="s">
        <v>1077</v>
      </c>
      <c r="X13" s="109" t="s">
        <v>2167</v>
      </c>
      <c r="Y13" s="284">
        <v>42359</v>
      </c>
      <c r="Z13" s="211">
        <v>1</v>
      </c>
      <c r="AA13" s="211">
        <v>3</v>
      </c>
      <c r="AB13" s="212">
        <v>1</v>
      </c>
      <c r="AC13" s="212">
        <v>1</v>
      </c>
      <c r="AD13" s="212">
        <v>2</v>
      </c>
      <c r="AE13" s="212">
        <v>3</v>
      </c>
      <c r="AF13" s="336">
        <f t="shared" si="0"/>
        <v>1.8</v>
      </c>
      <c r="AG13" s="212" t="s">
        <v>599</v>
      </c>
      <c r="AH13" s="212" t="s">
        <v>599</v>
      </c>
      <c r="AI13" s="212" t="s">
        <v>2454</v>
      </c>
      <c r="AJ13" s="212" t="s">
        <v>2852</v>
      </c>
      <c r="AK13" s="212" t="s">
        <v>3208</v>
      </c>
      <c r="AL13" s="212" t="s">
        <v>3211</v>
      </c>
      <c r="AM13" s="212"/>
      <c r="AN13" s="212"/>
      <c r="AO13" s="212" t="s">
        <v>2935</v>
      </c>
    </row>
    <row r="14" spans="1:41" s="89" customFormat="1" ht="15" customHeight="1" x14ac:dyDescent="0.25">
      <c r="A14" s="109"/>
      <c r="B14" s="109"/>
      <c r="C14" s="90" t="s">
        <v>2041</v>
      </c>
      <c r="D14" s="90" t="s">
        <v>121</v>
      </c>
      <c r="E14" s="109" t="s">
        <v>2008</v>
      </c>
      <c r="F14" s="119" t="s">
        <v>759</v>
      </c>
      <c r="G14" s="119" t="s">
        <v>758</v>
      </c>
      <c r="H14" s="120" t="s">
        <v>1491</v>
      </c>
      <c r="I14" s="90" t="s">
        <v>2034</v>
      </c>
      <c r="J14" s="109" t="s">
        <v>2035</v>
      </c>
      <c r="K14" s="99" t="s">
        <v>268</v>
      </c>
      <c r="L14" s="109"/>
      <c r="M14" s="109" t="s">
        <v>2036</v>
      </c>
      <c r="N14" s="109">
        <v>1997</v>
      </c>
      <c r="O14" s="109" t="s">
        <v>2028</v>
      </c>
      <c r="P14" s="109" t="s">
        <v>272</v>
      </c>
      <c r="Q14" s="98" t="s">
        <v>121</v>
      </c>
      <c r="R14" s="135">
        <v>39367</v>
      </c>
      <c r="S14" s="109" t="s">
        <v>1983</v>
      </c>
      <c r="T14" s="109" t="s">
        <v>1951</v>
      </c>
      <c r="U14" s="109"/>
      <c r="V14" s="135">
        <v>41897</v>
      </c>
      <c r="W14" s="111" t="s">
        <v>1077</v>
      </c>
      <c r="X14" s="109" t="s">
        <v>2167</v>
      </c>
      <c r="Y14" s="284">
        <v>42359</v>
      </c>
      <c r="Z14" s="211">
        <v>1</v>
      </c>
      <c r="AA14" s="211">
        <v>3</v>
      </c>
      <c r="AB14" s="212">
        <v>1</v>
      </c>
      <c r="AC14" s="212">
        <v>1</v>
      </c>
      <c r="AD14" s="212">
        <v>2</v>
      </c>
      <c r="AE14" s="212">
        <v>3</v>
      </c>
      <c r="AF14" s="336">
        <f t="shared" si="0"/>
        <v>1.8</v>
      </c>
      <c r="AG14" s="212" t="s">
        <v>599</v>
      </c>
      <c r="AH14" s="212" t="s">
        <v>599</v>
      </c>
      <c r="AI14" s="212" t="s">
        <v>2454</v>
      </c>
      <c r="AJ14" s="212" t="s">
        <v>2852</v>
      </c>
      <c r="AK14" s="212" t="s">
        <v>3208</v>
      </c>
      <c r="AL14" s="212" t="s">
        <v>3211</v>
      </c>
      <c r="AM14" s="212"/>
      <c r="AN14" s="212"/>
      <c r="AO14" s="212" t="s">
        <v>2935</v>
      </c>
    </row>
    <row r="15" spans="1:41" s="89" customFormat="1" ht="15" customHeight="1" x14ac:dyDescent="0.25">
      <c r="A15" s="109"/>
      <c r="B15" s="109"/>
      <c r="C15" s="90" t="s">
        <v>2045</v>
      </c>
      <c r="D15" s="90" t="s">
        <v>121</v>
      </c>
      <c r="E15" s="109" t="s">
        <v>2008</v>
      </c>
      <c r="F15" s="119" t="s">
        <v>759</v>
      </c>
      <c r="G15" s="119" t="s">
        <v>758</v>
      </c>
      <c r="H15" s="120" t="s">
        <v>1491</v>
      </c>
      <c r="I15" s="91" t="s">
        <v>2038</v>
      </c>
      <c r="J15" s="109" t="s">
        <v>2039</v>
      </c>
      <c r="K15" s="99" t="s">
        <v>268</v>
      </c>
      <c r="L15" s="109"/>
      <c r="M15" s="109" t="s">
        <v>2040</v>
      </c>
      <c r="N15" s="109">
        <v>1995</v>
      </c>
      <c r="O15" s="109" t="s">
        <v>2028</v>
      </c>
      <c r="P15" s="109" t="s">
        <v>272</v>
      </c>
      <c r="Q15" s="98" t="s">
        <v>121</v>
      </c>
      <c r="R15" s="135">
        <v>39353</v>
      </c>
      <c r="S15" s="109" t="s">
        <v>1983</v>
      </c>
      <c r="T15" s="285" t="s">
        <v>1951</v>
      </c>
      <c r="U15" s="109"/>
      <c r="V15" s="135">
        <v>41897</v>
      </c>
      <c r="W15" s="111" t="s">
        <v>1077</v>
      </c>
      <c r="X15" s="109" t="s">
        <v>2167</v>
      </c>
      <c r="Y15" s="284">
        <v>42359</v>
      </c>
      <c r="Z15" s="211">
        <v>1</v>
      </c>
      <c r="AA15" s="211">
        <v>3</v>
      </c>
      <c r="AB15" s="212">
        <v>1</v>
      </c>
      <c r="AC15" s="212">
        <v>1</v>
      </c>
      <c r="AD15" s="212">
        <v>2</v>
      </c>
      <c r="AE15" s="212">
        <v>3</v>
      </c>
      <c r="AF15" s="336">
        <f t="shared" si="0"/>
        <v>1.8</v>
      </c>
      <c r="AG15" s="212" t="s">
        <v>599</v>
      </c>
      <c r="AH15" s="212" t="s">
        <v>599</v>
      </c>
      <c r="AI15" s="212" t="s">
        <v>2454</v>
      </c>
      <c r="AJ15" s="212" t="s">
        <v>2852</v>
      </c>
      <c r="AK15" s="212" t="s">
        <v>3208</v>
      </c>
      <c r="AL15" s="212" t="s">
        <v>3211</v>
      </c>
      <c r="AM15" s="212"/>
      <c r="AN15" s="212"/>
      <c r="AO15" s="212" t="s">
        <v>2935</v>
      </c>
    </row>
    <row r="16" spans="1:41" s="89" customFormat="1" ht="15" customHeight="1" x14ac:dyDescent="0.25">
      <c r="A16" s="109"/>
      <c r="B16" s="109"/>
      <c r="C16" s="90" t="s">
        <v>2049</v>
      </c>
      <c r="D16" s="90" t="s">
        <v>121</v>
      </c>
      <c r="E16" s="109" t="s">
        <v>2008</v>
      </c>
      <c r="F16" s="119" t="s">
        <v>759</v>
      </c>
      <c r="G16" s="119" t="s">
        <v>758</v>
      </c>
      <c r="H16" s="120" t="s">
        <v>1491</v>
      </c>
      <c r="I16" s="91" t="s">
        <v>2042</v>
      </c>
      <c r="J16" s="109" t="s">
        <v>2043</v>
      </c>
      <c r="K16" s="99" t="s">
        <v>268</v>
      </c>
      <c r="L16" s="109"/>
      <c r="M16" s="109" t="s">
        <v>2044</v>
      </c>
      <c r="N16" s="109">
        <v>1993</v>
      </c>
      <c r="O16" s="109" t="s">
        <v>2028</v>
      </c>
      <c r="P16" s="109" t="s">
        <v>272</v>
      </c>
      <c r="Q16" s="98" t="s">
        <v>121</v>
      </c>
      <c r="R16" s="135">
        <v>39367</v>
      </c>
      <c r="S16" s="109" t="s">
        <v>1983</v>
      </c>
      <c r="T16" s="109" t="s">
        <v>1951</v>
      </c>
      <c r="U16" s="109"/>
      <c r="V16" s="135">
        <v>41897</v>
      </c>
      <c r="W16" s="111" t="s">
        <v>1077</v>
      </c>
      <c r="X16" s="109" t="s">
        <v>2167</v>
      </c>
      <c r="Y16" s="284">
        <v>42359</v>
      </c>
      <c r="Z16" s="211">
        <v>1</v>
      </c>
      <c r="AA16" s="211">
        <v>3</v>
      </c>
      <c r="AB16" s="212">
        <v>1</v>
      </c>
      <c r="AC16" s="212">
        <v>1</v>
      </c>
      <c r="AD16" s="212">
        <v>2</v>
      </c>
      <c r="AE16" s="212">
        <v>3</v>
      </c>
      <c r="AF16" s="336">
        <f t="shared" si="0"/>
        <v>1.8</v>
      </c>
      <c r="AG16" s="212" t="s">
        <v>599</v>
      </c>
      <c r="AH16" s="212" t="s">
        <v>599</v>
      </c>
      <c r="AI16" s="212" t="s">
        <v>2454</v>
      </c>
      <c r="AJ16" s="212" t="s">
        <v>2852</v>
      </c>
      <c r="AK16" s="212" t="s">
        <v>3208</v>
      </c>
      <c r="AL16" s="212" t="s">
        <v>3211</v>
      </c>
      <c r="AM16" s="212"/>
      <c r="AN16" s="212"/>
      <c r="AO16" s="212" t="s">
        <v>2935</v>
      </c>
    </row>
    <row r="17" spans="1:41" s="89" customFormat="1" ht="15" customHeight="1" x14ac:dyDescent="0.25">
      <c r="A17" s="109"/>
      <c r="B17" s="109"/>
      <c r="C17" s="90" t="s">
        <v>2053</v>
      </c>
      <c r="D17" s="90" t="s">
        <v>121</v>
      </c>
      <c r="E17" s="109" t="s">
        <v>2008</v>
      </c>
      <c r="F17" s="119" t="s">
        <v>759</v>
      </c>
      <c r="G17" s="119" t="s">
        <v>758</v>
      </c>
      <c r="H17" s="120" t="s">
        <v>1491</v>
      </c>
      <c r="I17" s="90" t="s">
        <v>2046</v>
      </c>
      <c r="J17" s="109" t="s">
        <v>2047</v>
      </c>
      <c r="K17" s="99" t="s">
        <v>268</v>
      </c>
      <c r="L17" s="109"/>
      <c r="M17" s="109" t="s">
        <v>2048</v>
      </c>
      <c r="N17" s="109">
        <v>1996</v>
      </c>
      <c r="O17" s="109" t="s">
        <v>2028</v>
      </c>
      <c r="P17" s="109" t="s">
        <v>272</v>
      </c>
      <c r="Q17" s="98" t="s">
        <v>121</v>
      </c>
      <c r="R17" s="135">
        <v>38274</v>
      </c>
      <c r="S17" s="109" t="s">
        <v>1983</v>
      </c>
      <c r="T17" s="109" t="s">
        <v>1951</v>
      </c>
      <c r="U17" s="109"/>
      <c r="V17" s="135">
        <v>41897</v>
      </c>
      <c r="W17" s="111" t="s">
        <v>1077</v>
      </c>
      <c r="X17" s="109" t="s">
        <v>2167</v>
      </c>
      <c r="Y17" s="284">
        <v>42359</v>
      </c>
      <c r="Z17" s="211">
        <v>1</v>
      </c>
      <c r="AA17" s="211">
        <v>3</v>
      </c>
      <c r="AB17" s="212">
        <v>1</v>
      </c>
      <c r="AC17" s="212">
        <v>1</v>
      </c>
      <c r="AD17" s="212">
        <v>2</v>
      </c>
      <c r="AE17" s="212">
        <v>3</v>
      </c>
      <c r="AF17" s="336">
        <f t="shared" si="0"/>
        <v>1.8</v>
      </c>
      <c r="AG17" s="212" t="s">
        <v>599</v>
      </c>
      <c r="AH17" s="212" t="s">
        <v>599</v>
      </c>
      <c r="AI17" s="212" t="s">
        <v>2454</v>
      </c>
      <c r="AJ17" s="212" t="s">
        <v>2852</v>
      </c>
      <c r="AK17" s="212" t="s">
        <v>3208</v>
      </c>
      <c r="AL17" s="212" t="s">
        <v>3211</v>
      </c>
      <c r="AM17" s="212"/>
      <c r="AN17" s="212"/>
      <c r="AO17" s="212" t="s">
        <v>2935</v>
      </c>
    </row>
    <row r="18" spans="1:41" s="89" customFormat="1" ht="15" customHeight="1" x14ac:dyDescent="0.25">
      <c r="A18" s="109"/>
      <c r="B18" s="109"/>
      <c r="C18" s="90" t="s">
        <v>2061</v>
      </c>
      <c r="D18" s="90" t="s">
        <v>121</v>
      </c>
      <c r="E18" s="109" t="s">
        <v>2008</v>
      </c>
      <c r="F18" s="119" t="s">
        <v>759</v>
      </c>
      <c r="G18" s="119" t="s">
        <v>758</v>
      </c>
      <c r="H18" s="120" t="s">
        <v>1491</v>
      </c>
      <c r="I18" s="90" t="s">
        <v>2012</v>
      </c>
      <c r="J18" s="130" t="s">
        <v>2013</v>
      </c>
      <c r="K18" s="99" t="s">
        <v>268</v>
      </c>
      <c r="L18" s="109"/>
      <c r="M18" s="109" t="s">
        <v>2014</v>
      </c>
      <c r="N18" s="109">
        <v>2003</v>
      </c>
      <c r="O18" s="109" t="s">
        <v>2015</v>
      </c>
      <c r="P18" s="109" t="s">
        <v>272</v>
      </c>
      <c r="Q18" s="98" t="s">
        <v>121</v>
      </c>
      <c r="R18" s="135">
        <v>39177</v>
      </c>
      <c r="S18" s="109" t="s">
        <v>1983</v>
      </c>
      <c r="T18" s="109" t="s">
        <v>1951</v>
      </c>
      <c r="U18" s="109"/>
      <c r="V18" s="135">
        <v>41897</v>
      </c>
      <c r="W18" s="111" t="s">
        <v>1077</v>
      </c>
      <c r="X18" s="109" t="s">
        <v>2167</v>
      </c>
      <c r="Y18" s="284">
        <v>42359</v>
      </c>
      <c r="Z18" s="211">
        <v>1</v>
      </c>
      <c r="AA18" s="211">
        <v>3</v>
      </c>
      <c r="AB18" s="212">
        <v>1</v>
      </c>
      <c r="AC18" s="212">
        <v>1</v>
      </c>
      <c r="AD18" s="212">
        <v>2</v>
      </c>
      <c r="AE18" s="212">
        <v>3</v>
      </c>
      <c r="AF18" s="336">
        <f t="shared" si="0"/>
        <v>1.8</v>
      </c>
      <c r="AG18" s="212" t="s">
        <v>599</v>
      </c>
      <c r="AH18" s="212" t="s">
        <v>599</v>
      </c>
      <c r="AI18" s="212" t="s">
        <v>2454</v>
      </c>
      <c r="AJ18" s="212" t="s">
        <v>2852</v>
      </c>
      <c r="AK18" s="212" t="s">
        <v>3208</v>
      </c>
      <c r="AL18" s="212" t="s">
        <v>3211</v>
      </c>
      <c r="AM18" s="212"/>
      <c r="AN18" s="212"/>
      <c r="AO18" s="212" t="s">
        <v>2935</v>
      </c>
    </row>
    <row r="19" spans="1:41" s="89" customFormat="1" ht="15" customHeight="1" x14ac:dyDescent="0.25">
      <c r="A19" s="109"/>
      <c r="B19" s="109"/>
      <c r="C19" s="90" t="s">
        <v>2071</v>
      </c>
      <c r="D19" s="90" t="s">
        <v>121</v>
      </c>
      <c r="E19" s="109" t="s">
        <v>2008</v>
      </c>
      <c r="F19" s="119" t="s">
        <v>759</v>
      </c>
      <c r="G19" s="119" t="s">
        <v>758</v>
      </c>
      <c r="H19" s="120" t="s">
        <v>1491</v>
      </c>
      <c r="I19" s="90" t="s">
        <v>2054</v>
      </c>
      <c r="J19" s="109" t="s">
        <v>2055</v>
      </c>
      <c r="K19" s="99" t="s">
        <v>268</v>
      </c>
      <c r="L19" s="109"/>
      <c r="M19" s="109" t="s">
        <v>2052</v>
      </c>
      <c r="N19" s="109">
        <v>1991</v>
      </c>
      <c r="O19" s="109" t="s">
        <v>1949</v>
      </c>
      <c r="P19" s="109" t="s">
        <v>272</v>
      </c>
      <c r="Q19" s="98" t="s">
        <v>121</v>
      </c>
      <c r="R19" s="135">
        <v>39576</v>
      </c>
      <c r="S19" s="109" t="s">
        <v>1983</v>
      </c>
      <c r="T19" s="109" t="s">
        <v>1951</v>
      </c>
      <c r="U19" s="109"/>
      <c r="V19" s="135">
        <v>41897</v>
      </c>
      <c r="W19" s="111" t="s">
        <v>1077</v>
      </c>
      <c r="X19" s="109" t="s">
        <v>2167</v>
      </c>
      <c r="Y19" s="284">
        <v>42359</v>
      </c>
      <c r="Z19" s="211">
        <v>1</v>
      </c>
      <c r="AA19" s="211">
        <v>3</v>
      </c>
      <c r="AB19" s="212">
        <v>1</v>
      </c>
      <c r="AC19" s="212">
        <v>1</v>
      </c>
      <c r="AD19" s="212">
        <v>2</v>
      </c>
      <c r="AE19" s="212">
        <v>3</v>
      </c>
      <c r="AF19" s="336">
        <f t="shared" si="0"/>
        <v>1.8</v>
      </c>
      <c r="AG19" s="212" t="s">
        <v>599</v>
      </c>
      <c r="AH19" s="212" t="s">
        <v>599</v>
      </c>
      <c r="AI19" s="212" t="s">
        <v>2454</v>
      </c>
      <c r="AJ19" s="212" t="s">
        <v>2852</v>
      </c>
      <c r="AK19" s="212" t="s">
        <v>3208</v>
      </c>
      <c r="AL19" s="212" t="s">
        <v>3211</v>
      </c>
      <c r="AM19" s="212"/>
      <c r="AN19" s="212"/>
      <c r="AO19" s="212" t="s">
        <v>2935</v>
      </c>
    </row>
    <row r="20" spans="1:41" s="89" customFormat="1" ht="15" customHeight="1" x14ac:dyDescent="0.25">
      <c r="A20" s="109"/>
      <c r="B20" s="109"/>
      <c r="C20" s="90" t="s">
        <v>2074</v>
      </c>
      <c r="D20" s="90" t="s">
        <v>121</v>
      </c>
      <c r="E20" s="109" t="s">
        <v>2008</v>
      </c>
      <c r="F20" s="119" t="s">
        <v>759</v>
      </c>
      <c r="G20" s="119" t="s">
        <v>758</v>
      </c>
      <c r="H20" s="120" t="s">
        <v>1491</v>
      </c>
      <c r="I20" s="91" t="s">
        <v>2009</v>
      </c>
      <c r="J20" s="109" t="s">
        <v>2010</v>
      </c>
      <c r="K20" s="99" t="s">
        <v>268</v>
      </c>
      <c r="L20" s="109"/>
      <c r="M20" s="109" t="s">
        <v>2005</v>
      </c>
      <c r="N20" s="109">
        <v>2001</v>
      </c>
      <c r="O20" s="109" t="s">
        <v>2006</v>
      </c>
      <c r="P20" s="109" t="s">
        <v>272</v>
      </c>
      <c r="Q20" s="98" t="s">
        <v>121</v>
      </c>
      <c r="R20" s="135">
        <v>38569</v>
      </c>
      <c r="S20" s="109" t="s">
        <v>1983</v>
      </c>
      <c r="T20" s="109" t="s">
        <v>1951</v>
      </c>
      <c r="U20" s="109"/>
      <c r="V20" s="135">
        <v>41897</v>
      </c>
      <c r="W20" s="111" t="s">
        <v>1077</v>
      </c>
      <c r="X20" s="109" t="s">
        <v>2167</v>
      </c>
      <c r="Y20" s="284">
        <v>42359</v>
      </c>
      <c r="Z20" s="211">
        <v>1</v>
      </c>
      <c r="AA20" s="211">
        <v>3</v>
      </c>
      <c r="AB20" s="212">
        <v>1</v>
      </c>
      <c r="AC20" s="212">
        <v>1</v>
      </c>
      <c r="AD20" s="212">
        <v>2</v>
      </c>
      <c r="AE20" s="212">
        <v>3</v>
      </c>
      <c r="AF20" s="336">
        <f t="shared" si="0"/>
        <v>1.8</v>
      </c>
      <c r="AG20" s="212" t="s">
        <v>599</v>
      </c>
      <c r="AH20" s="212" t="s">
        <v>599</v>
      </c>
      <c r="AI20" s="212" t="s">
        <v>2454</v>
      </c>
      <c r="AJ20" s="212" t="s">
        <v>2853</v>
      </c>
      <c r="AK20" s="212" t="s">
        <v>3208</v>
      </c>
      <c r="AL20" s="212" t="s">
        <v>3211</v>
      </c>
      <c r="AM20" s="212"/>
      <c r="AN20" s="212"/>
      <c r="AO20" s="212" t="s">
        <v>2935</v>
      </c>
    </row>
    <row r="21" spans="1:41" s="301" customFormat="1" ht="15" customHeight="1" x14ac:dyDescent="0.25">
      <c r="A21" s="109"/>
      <c r="B21" s="109"/>
      <c r="C21" s="109" t="s">
        <v>2080</v>
      </c>
      <c r="D21" s="109" t="s">
        <v>121</v>
      </c>
      <c r="E21" s="109" t="s">
        <v>2008</v>
      </c>
      <c r="F21" s="110" t="s">
        <v>759</v>
      </c>
      <c r="G21" s="110" t="s">
        <v>758</v>
      </c>
      <c r="H21" s="302" t="s">
        <v>1491</v>
      </c>
      <c r="I21" s="109" t="s">
        <v>2097</v>
      </c>
      <c r="J21" s="109" t="s">
        <v>2098</v>
      </c>
      <c r="K21" s="100" t="s">
        <v>268</v>
      </c>
      <c r="L21" s="109"/>
      <c r="M21" s="109" t="s">
        <v>2059</v>
      </c>
      <c r="N21" s="109">
        <v>2004</v>
      </c>
      <c r="O21" s="109" t="s">
        <v>2060</v>
      </c>
      <c r="P21" s="109" t="s">
        <v>272</v>
      </c>
      <c r="Q21" s="303" t="s">
        <v>121</v>
      </c>
      <c r="R21" s="135">
        <v>38036</v>
      </c>
      <c r="S21" s="109" t="s">
        <v>1983</v>
      </c>
      <c r="T21" s="109" t="s">
        <v>1951</v>
      </c>
      <c r="U21" s="109"/>
      <c r="V21" s="135">
        <v>41897</v>
      </c>
      <c r="W21" s="304" t="s">
        <v>1077</v>
      </c>
      <c r="X21" s="109" t="s">
        <v>2167</v>
      </c>
      <c r="Y21" s="284">
        <v>42359</v>
      </c>
      <c r="Z21" s="211">
        <v>1</v>
      </c>
      <c r="AA21" s="211">
        <v>3</v>
      </c>
      <c r="AB21" s="212">
        <v>1</v>
      </c>
      <c r="AC21" s="212">
        <v>1</v>
      </c>
      <c r="AD21" s="212">
        <v>2</v>
      </c>
      <c r="AE21" s="212">
        <v>3</v>
      </c>
      <c r="AF21" s="336">
        <f t="shared" si="0"/>
        <v>1.8</v>
      </c>
      <c r="AG21" s="212" t="s">
        <v>599</v>
      </c>
      <c r="AH21" s="212" t="s">
        <v>599</v>
      </c>
      <c r="AI21" s="212" t="s">
        <v>2454</v>
      </c>
      <c r="AJ21" s="212" t="s">
        <v>2850</v>
      </c>
      <c r="AK21" s="212" t="s">
        <v>3208</v>
      </c>
      <c r="AL21" s="212" t="s">
        <v>3211</v>
      </c>
      <c r="AM21" s="212"/>
      <c r="AN21" s="212"/>
      <c r="AO21" s="212" t="s">
        <v>2935</v>
      </c>
    </row>
    <row r="22" spans="1:41" s="89" customFormat="1" ht="15" customHeight="1" x14ac:dyDescent="0.25">
      <c r="A22" s="109"/>
      <c r="B22" s="109"/>
      <c r="C22" s="109" t="s">
        <v>2083</v>
      </c>
      <c r="D22" s="109" t="s">
        <v>121</v>
      </c>
      <c r="E22" s="109" t="s">
        <v>2008</v>
      </c>
      <c r="F22" s="110" t="s">
        <v>759</v>
      </c>
      <c r="G22" s="110" t="s">
        <v>758</v>
      </c>
      <c r="H22" s="302" t="s">
        <v>1491</v>
      </c>
      <c r="I22" s="109" t="s">
        <v>2094</v>
      </c>
      <c r="J22" s="109" t="s">
        <v>2095</v>
      </c>
      <c r="K22" s="100" t="s">
        <v>268</v>
      </c>
      <c r="L22" s="109"/>
      <c r="M22" s="109" t="s">
        <v>2064</v>
      </c>
      <c r="N22" s="109">
        <v>2005</v>
      </c>
      <c r="O22" s="109" t="s">
        <v>2065</v>
      </c>
      <c r="P22" s="109" t="s">
        <v>272</v>
      </c>
      <c r="Q22" s="303" t="s">
        <v>121</v>
      </c>
      <c r="R22" s="135">
        <v>38353</v>
      </c>
      <c r="S22" s="109" t="s">
        <v>1983</v>
      </c>
      <c r="T22" s="109" t="s">
        <v>1951</v>
      </c>
      <c r="U22" s="109"/>
      <c r="V22" s="135">
        <v>41897</v>
      </c>
      <c r="W22" s="304" t="s">
        <v>1077</v>
      </c>
      <c r="X22" s="109" t="s">
        <v>2167</v>
      </c>
      <c r="Y22" s="284">
        <v>42359</v>
      </c>
      <c r="Z22" s="211">
        <v>1</v>
      </c>
      <c r="AA22" s="211">
        <v>3</v>
      </c>
      <c r="AB22" s="212">
        <v>1</v>
      </c>
      <c r="AC22" s="212">
        <v>1</v>
      </c>
      <c r="AD22" s="212">
        <v>2</v>
      </c>
      <c r="AE22" s="212">
        <v>3</v>
      </c>
      <c r="AF22" s="336">
        <f t="shared" si="0"/>
        <v>1.8</v>
      </c>
      <c r="AG22" s="212" t="s">
        <v>599</v>
      </c>
      <c r="AH22" s="212" t="s">
        <v>599</v>
      </c>
      <c r="AI22" s="212" t="s">
        <v>2454</v>
      </c>
      <c r="AJ22" s="212" t="s">
        <v>2854</v>
      </c>
      <c r="AK22" s="212" t="s">
        <v>3208</v>
      </c>
      <c r="AL22" s="212" t="s">
        <v>3211</v>
      </c>
      <c r="AM22" s="212"/>
      <c r="AN22" s="212"/>
      <c r="AO22" s="212" t="s">
        <v>2935</v>
      </c>
    </row>
    <row r="23" spans="1:41" s="89" customFormat="1" ht="15" customHeight="1" x14ac:dyDescent="0.25">
      <c r="A23" s="109"/>
      <c r="B23" s="109"/>
      <c r="C23" s="90" t="s">
        <v>2086</v>
      </c>
      <c r="D23" s="90" t="s">
        <v>121</v>
      </c>
      <c r="E23" s="109" t="s">
        <v>2008</v>
      </c>
      <c r="F23" s="119" t="s">
        <v>759</v>
      </c>
      <c r="G23" s="119" t="s">
        <v>758</v>
      </c>
      <c r="H23" s="120" t="s">
        <v>1491</v>
      </c>
      <c r="I23" s="90" t="s">
        <v>2067</v>
      </c>
      <c r="J23" s="109" t="s">
        <v>2068</v>
      </c>
      <c r="K23" s="99" t="s">
        <v>268</v>
      </c>
      <c r="L23" s="109"/>
      <c r="M23" s="109" t="s">
        <v>2069</v>
      </c>
      <c r="N23" s="109">
        <v>1995</v>
      </c>
      <c r="O23" s="109" t="s">
        <v>2070</v>
      </c>
      <c r="P23" s="109" t="s">
        <v>272</v>
      </c>
      <c r="Q23" s="98" t="s">
        <v>121</v>
      </c>
      <c r="R23" s="135">
        <v>39353</v>
      </c>
      <c r="S23" s="109" t="s">
        <v>1983</v>
      </c>
      <c r="T23" s="109" t="s">
        <v>1951</v>
      </c>
      <c r="U23" s="109"/>
      <c r="V23" s="135">
        <v>41897</v>
      </c>
      <c r="W23" s="111" t="s">
        <v>1077</v>
      </c>
      <c r="X23" s="109" t="s">
        <v>2167</v>
      </c>
      <c r="Y23" s="284">
        <v>42359</v>
      </c>
      <c r="Z23" s="211">
        <v>1</v>
      </c>
      <c r="AA23" s="211">
        <v>3</v>
      </c>
      <c r="AB23" s="212">
        <v>1</v>
      </c>
      <c r="AC23" s="212">
        <v>1</v>
      </c>
      <c r="AD23" s="212">
        <v>2</v>
      </c>
      <c r="AE23" s="212">
        <v>3</v>
      </c>
      <c r="AF23" s="336">
        <f t="shared" si="0"/>
        <v>1.8</v>
      </c>
      <c r="AG23" s="212" t="s">
        <v>599</v>
      </c>
      <c r="AH23" s="212" t="s">
        <v>599</v>
      </c>
      <c r="AI23" s="212" t="s">
        <v>2454</v>
      </c>
      <c r="AJ23" s="212" t="s">
        <v>2852</v>
      </c>
      <c r="AK23" s="212" t="s">
        <v>3208</v>
      </c>
      <c r="AL23" s="212" t="s">
        <v>3211</v>
      </c>
      <c r="AM23" s="212"/>
      <c r="AN23" s="212"/>
      <c r="AO23" s="212" t="s">
        <v>2935</v>
      </c>
    </row>
    <row r="24" spans="1:41" s="301" customFormat="1" ht="15" customHeight="1" x14ac:dyDescent="0.25">
      <c r="A24" s="109"/>
      <c r="B24" s="109"/>
      <c r="C24" s="90" t="s">
        <v>2090</v>
      </c>
      <c r="D24" s="90" t="s">
        <v>121</v>
      </c>
      <c r="E24" s="109" t="s">
        <v>2008</v>
      </c>
      <c r="F24" s="119" t="s">
        <v>759</v>
      </c>
      <c r="G24" s="119" t="s">
        <v>758</v>
      </c>
      <c r="H24" s="120" t="s">
        <v>1491</v>
      </c>
      <c r="I24" s="90" t="s">
        <v>2072</v>
      </c>
      <c r="J24" s="109" t="s">
        <v>2073</v>
      </c>
      <c r="K24" s="99" t="s">
        <v>268</v>
      </c>
      <c r="L24" s="109"/>
      <c r="M24" s="109" t="s">
        <v>2032</v>
      </c>
      <c r="N24" s="109">
        <v>1994</v>
      </c>
      <c r="O24" s="109" t="s">
        <v>2028</v>
      </c>
      <c r="P24" s="109" t="s">
        <v>272</v>
      </c>
      <c r="Q24" s="98" t="s">
        <v>121</v>
      </c>
      <c r="R24" s="135">
        <v>39400</v>
      </c>
      <c r="S24" s="109" t="s">
        <v>1983</v>
      </c>
      <c r="T24" s="109" t="s">
        <v>1951</v>
      </c>
      <c r="U24" s="109"/>
      <c r="V24" s="135">
        <v>41897</v>
      </c>
      <c r="W24" s="111" t="s">
        <v>1077</v>
      </c>
      <c r="X24" s="109" t="s">
        <v>2167</v>
      </c>
      <c r="Y24" s="284">
        <v>42359</v>
      </c>
      <c r="Z24" s="211">
        <v>1</v>
      </c>
      <c r="AA24" s="211">
        <v>3</v>
      </c>
      <c r="AB24" s="212">
        <v>1</v>
      </c>
      <c r="AC24" s="212">
        <v>1</v>
      </c>
      <c r="AD24" s="212">
        <v>2</v>
      </c>
      <c r="AE24" s="212">
        <v>3</v>
      </c>
      <c r="AF24" s="336">
        <f t="shared" si="0"/>
        <v>1.8</v>
      </c>
      <c r="AG24" s="212" t="s">
        <v>599</v>
      </c>
      <c r="AH24" s="212" t="s">
        <v>599</v>
      </c>
      <c r="AI24" s="212" t="s">
        <v>2454</v>
      </c>
      <c r="AJ24" s="212" t="s">
        <v>2852</v>
      </c>
      <c r="AK24" s="212" t="s">
        <v>3208</v>
      </c>
      <c r="AL24" s="212" t="s">
        <v>3211</v>
      </c>
      <c r="AM24" s="212"/>
      <c r="AN24" s="212"/>
      <c r="AO24" s="212" t="s">
        <v>2935</v>
      </c>
    </row>
    <row r="25" spans="1:41" s="89" customFormat="1" ht="15" customHeight="1" x14ac:dyDescent="0.25">
      <c r="A25" s="109"/>
      <c r="B25" s="109"/>
      <c r="C25" s="90" t="s">
        <v>2093</v>
      </c>
      <c r="D25" s="90" t="s">
        <v>121</v>
      </c>
      <c r="E25" s="109" t="s">
        <v>2008</v>
      </c>
      <c r="F25" s="119" t="s">
        <v>759</v>
      </c>
      <c r="G25" s="119" t="s">
        <v>758</v>
      </c>
      <c r="H25" s="120" t="s">
        <v>1491</v>
      </c>
      <c r="I25" s="91" t="s">
        <v>2087</v>
      </c>
      <c r="J25" s="109" t="s">
        <v>2088</v>
      </c>
      <c r="K25" s="99" t="s">
        <v>268</v>
      </c>
      <c r="L25" s="109"/>
      <c r="M25" s="109" t="s">
        <v>2089</v>
      </c>
      <c r="N25" s="109">
        <v>1993</v>
      </c>
      <c r="O25" s="109" t="s">
        <v>2028</v>
      </c>
      <c r="P25" s="109" t="s">
        <v>272</v>
      </c>
      <c r="Q25" s="98" t="s">
        <v>121</v>
      </c>
      <c r="R25" s="135">
        <v>39364</v>
      </c>
      <c r="S25" s="109" t="s">
        <v>1983</v>
      </c>
      <c r="T25" s="109" t="s">
        <v>1951</v>
      </c>
      <c r="U25" s="109"/>
      <c r="V25" s="135">
        <v>41897</v>
      </c>
      <c r="W25" s="111" t="s">
        <v>1077</v>
      </c>
      <c r="X25" s="109" t="s">
        <v>2167</v>
      </c>
      <c r="Y25" s="284">
        <v>42359</v>
      </c>
      <c r="Z25" s="211">
        <v>1</v>
      </c>
      <c r="AA25" s="211">
        <v>3</v>
      </c>
      <c r="AB25" s="212">
        <v>1</v>
      </c>
      <c r="AC25" s="212">
        <v>1</v>
      </c>
      <c r="AD25" s="212">
        <v>2</v>
      </c>
      <c r="AE25" s="212">
        <v>3</v>
      </c>
      <c r="AF25" s="336">
        <f t="shared" si="0"/>
        <v>1.8</v>
      </c>
      <c r="AG25" s="212" t="s">
        <v>599</v>
      </c>
      <c r="AH25" s="212" t="s">
        <v>599</v>
      </c>
      <c r="AI25" s="212" t="s">
        <v>2454</v>
      </c>
      <c r="AJ25" s="212" t="s">
        <v>2852</v>
      </c>
      <c r="AK25" s="212" t="s">
        <v>3208</v>
      </c>
      <c r="AL25" s="212" t="s">
        <v>3211</v>
      </c>
      <c r="AM25" s="212"/>
      <c r="AN25" s="212"/>
      <c r="AO25" s="212" t="s">
        <v>2935</v>
      </c>
    </row>
    <row r="26" spans="1:41" s="89" customFormat="1" ht="15" customHeight="1" x14ac:dyDescent="0.25">
      <c r="A26" s="109"/>
      <c r="B26" s="109"/>
      <c r="C26" s="90" t="s">
        <v>2096</v>
      </c>
      <c r="D26" s="90" t="s">
        <v>121</v>
      </c>
      <c r="E26" s="109" t="s">
        <v>2008</v>
      </c>
      <c r="F26" s="119" t="s">
        <v>759</v>
      </c>
      <c r="G26" s="119" t="s">
        <v>758</v>
      </c>
      <c r="H26" s="120" t="s">
        <v>1491</v>
      </c>
      <c r="I26" s="91" t="s">
        <v>2075</v>
      </c>
      <c r="J26" s="109" t="s">
        <v>2076</v>
      </c>
      <c r="K26" s="99" t="s">
        <v>268</v>
      </c>
      <c r="L26" s="109"/>
      <c r="M26" s="109" t="s">
        <v>2036</v>
      </c>
      <c r="N26" s="109">
        <v>1997</v>
      </c>
      <c r="O26" s="109" t="s">
        <v>2028</v>
      </c>
      <c r="P26" s="109" t="s">
        <v>272</v>
      </c>
      <c r="Q26" s="98" t="s">
        <v>121</v>
      </c>
      <c r="R26" s="135">
        <v>39367</v>
      </c>
      <c r="S26" s="109" t="s">
        <v>1983</v>
      </c>
      <c r="T26" s="109" t="s">
        <v>1951</v>
      </c>
      <c r="U26" s="109"/>
      <c r="V26" s="135">
        <v>41897</v>
      </c>
      <c r="W26" s="111" t="s">
        <v>1077</v>
      </c>
      <c r="X26" s="109" t="s">
        <v>2167</v>
      </c>
      <c r="Y26" s="284">
        <v>42359</v>
      </c>
      <c r="Z26" s="211">
        <v>1</v>
      </c>
      <c r="AA26" s="211">
        <v>3</v>
      </c>
      <c r="AB26" s="212">
        <v>1</v>
      </c>
      <c r="AC26" s="212">
        <v>1</v>
      </c>
      <c r="AD26" s="212">
        <v>2</v>
      </c>
      <c r="AE26" s="212">
        <v>3</v>
      </c>
      <c r="AF26" s="336">
        <f t="shared" si="0"/>
        <v>1.8</v>
      </c>
      <c r="AG26" s="212" t="s">
        <v>599</v>
      </c>
      <c r="AH26" s="212" t="s">
        <v>599</v>
      </c>
      <c r="AI26" s="212" t="s">
        <v>2454</v>
      </c>
      <c r="AJ26" s="212" t="s">
        <v>2852</v>
      </c>
      <c r="AK26" s="212" t="s">
        <v>3208</v>
      </c>
      <c r="AL26" s="212" t="s">
        <v>3211</v>
      </c>
      <c r="AM26" s="212"/>
      <c r="AN26" s="212"/>
      <c r="AO26" s="212" t="s">
        <v>2935</v>
      </c>
    </row>
    <row r="27" spans="1:41" s="89" customFormat="1" ht="15" customHeight="1" x14ac:dyDescent="0.25">
      <c r="A27" s="109"/>
      <c r="B27" s="109"/>
      <c r="C27" s="90" t="s">
        <v>2099</v>
      </c>
      <c r="D27" s="90" t="s">
        <v>121</v>
      </c>
      <c r="E27" s="109" t="s">
        <v>2008</v>
      </c>
      <c r="F27" s="119" t="s">
        <v>759</v>
      </c>
      <c r="G27" s="119" t="s">
        <v>758</v>
      </c>
      <c r="H27" s="120" t="s">
        <v>1491</v>
      </c>
      <c r="I27" s="90" t="s">
        <v>2078</v>
      </c>
      <c r="J27" s="109" t="s">
        <v>2079</v>
      </c>
      <c r="K27" s="99" t="s">
        <v>268</v>
      </c>
      <c r="L27" s="109"/>
      <c r="M27" s="109" t="s">
        <v>2040</v>
      </c>
      <c r="N27" s="109">
        <v>1995</v>
      </c>
      <c r="O27" s="109" t="s">
        <v>2028</v>
      </c>
      <c r="P27" s="109" t="s">
        <v>272</v>
      </c>
      <c r="Q27" s="98" t="s">
        <v>121</v>
      </c>
      <c r="R27" s="135">
        <v>39353</v>
      </c>
      <c r="S27" s="109" t="s">
        <v>1983</v>
      </c>
      <c r="T27" s="109" t="s">
        <v>1951</v>
      </c>
      <c r="U27" s="109"/>
      <c r="V27" s="135">
        <v>41897</v>
      </c>
      <c r="W27" s="111" t="s">
        <v>1077</v>
      </c>
      <c r="X27" s="109" t="s">
        <v>2167</v>
      </c>
      <c r="Y27" s="284">
        <v>42359</v>
      </c>
      <c r="Z27" s="211">
        <v>1</v>
      </c>
      <c r="AA27" s="211">
        <v>3</v>
      </c>
      <c r="AB27" s="212">
        <v>1</v>
      </c>
      <c r="AC27" s="212">
        <v>1</v>
      </c>
      <c r="AD27" s="212">
        <v>2</v>
      </c>
      <c r="AE27" s="212">
        <v>3</v>
      </c>
      <c r="AF27" s="336">
        <f t="shared" si="0"/>
        <v>1.8</v>
      </c>
      <c r="AG27" s="212" t="s">
        <v>599</v>
      </c>
      <c r="AH27" s="212" t="s">
        <v>599</v>
      </c>
      <c r="AI27" s="212" t="s">
        <v>2454</v>
      </c>
      <c r="AJ27" s="212" t="s">
        <v>2852</v>
      </c>
      <c r="AK27" s="212" t="s">
        <v>3208</v>
      </c>
      <c r="AL27" s="212" t="s">
        <v>3211</v>
      </c>
      <c r="AM27" s="212"/>
      <c r="AN27" s="212"/>
      <c r="AO27" s="212" t="s">
        <v>2935</v>
      </c>
    </row>
    <row r="28" spans="1:41" s="89" customFormat="1" ht="15" customHeight="1" x14ac:dyDescent="0.25">
      <c r="A28" s="109"/>
      <c r="B28" s="109"/>
      <c r="C28" s="90" t="s">
        <v>2102</v>
      </c>
      <c r="D28" s="90" t="s">
        <v>121</v>
      </c>
      <c r="E28" s="109" t="s">
        <v>2008</v>
      </c>
      <c r="F28" s="119" t="s">
        <v>759</v>
      </c>
      <c r="G28" s="119" t="s">
        <v>758</v>
      </c>
      <c r="H28" s="120" t="s">
        <v>1491</v>
      </c>
      <c r="I28" s="90" t="s">
        <v>2081</v>
      </c>
      <c r="J28" s="109" t="s">
        <v>2082</v>
      </c>
      <c r="K28" s="99" t="s">
        <v>268</v>
      </c>
      <c r="L28" s="109"/>
      <c r="M28" s="109" t="s">
        <v>2044</v>
      </c>
      <c r="N28" s="109">
        <v>1993</v>
      </c>
      <c r="O28" s="109" t="s">
        <v>2028</v>
      </c>
      <c r="P28" s="109" t="s">
        <v>272</v>
      </c>
      <c r="Q28" s="98" t="s">
        <v>121</v>
      </c>
      <c r="R28" s="135">
        <v>39367</v>
      </c>
      <c r="S28" s="109" t="s">
        <v>1983</v>
      </c>
      <c r="T28" s="109" t="s">
        <v>1951</v>
      </c>
      <c r="U28" s="109"/>
      <c r="V28" s="135">
        <v>41897</v>
      </c>
      <c r="W28" s="111" t="s">
        <v>1077</v>
      </c>
      <c r="X28" s="109" t="s">
        <v>2167</v>
      </c>
      <c r="Y28" s="284">
        <v>42359</v>
      </c>
      <c r="Z28" s="211">
        <v>1</v>
      </c>
      <c r="AA28" s="211">
        <v>3</v>
      </c>
      <c r="AB28" s="212">
        <v>1</v>
      </c>
      <c r="AC28" s="212">
        <v>1</v>
      </c>
      <c r="AD28" s="212">
        <v>2</v>
      </c>
      <c r="AE28" s="212">
        <v>3</v>
      </c>
      <c r="AF28" s="336">
        <f t="shared" si="0"/>
        <v>1.8</v>
      </c>
      <c r="AG28" s="212" t="s">
        <v>599</v>
      </c>
      <c r="AH28" s="212" t="s">
        <v>599</v>
      </c>
      <c r="AI28" s="212" t="s">
        <v>2454</v>
      </c>
      <c r="AJ28" s="212" t="s">
        <v>2852</v>
      </c>
      <c r="AK28" s="212" t="s">
        <v>3208</v>
      </c>
      <c r="AL28" s="212" t="s">
        <v>3211</v>
      </c>
      <c r="AM28" s="212"/>
      <c r="AN28" s="212"/>
      <c r="AO28" s="212" t="s">
        <v>2935</v>
      </c>
    </row>
    <row r="29" spans="1:41" s="89" customFormat="1" ht="15" customHeight="1" x14ac:dyDescent="0.25">
      <c r="A29" s="109"/>
      <c r="B29" s="109"/>
      <c r="C29" s="90" t="s">
        <v>2105</v>
      </c>
      <c r="D29" s="90" t="s">
        <v>121</v>
      </c>
      <c r="E29" s="109" t="s">
        <v>2008</v>
      </c>
      <c r="F29" s="119" t="s">
        <v>759</v>
      </c>
      <c r="G29" s="119" t="s">
        <v>758</v>
      </c>
      <c r="H29" s="120" t="s">
        <v>1491</v>
      </c>
      <c r="I29" s="91" t="s">
        <v>2084</v>
      </c>
      <c r="J29" s="109" t="s">
        <v>2085</v>
      </c>
      <c r="K29" s="99" t="s">
        <v>268</v>
      </c>
      <c r="L29" s="109"/>
      <c r="M29" s="109" t="s">
        <v>2048</v>
      </c>
      <c r="N29" s="109">
        <v>1996</v>
      </c>
      <c r="O29" s="109" t="s">
        <v>2028</v>
      </c>
      <c r="P29" s="109" t="s">
        <v>272</v>
      </c>
      <c r="Q29" s="98" t="s">
        <v>121</v>
      </c>
      <c r="R29" s="135">
        <v>38274</v>
      </c>
      <c r="S29" s="109" t="s">
        <v>1983</v>
      </c>
      <c r="T29" s="109" t="s">
        <v>1951</v>
      </c>
      <c r="U29" s="109"/>
      <c r="V29" s="135">
        <v>41897</v>
      </c>
      <c r="W29" s="111" t="s">
        <v>1077</v>
      </c>
      <c r="X29" s="109" t="s">
        <v>2167</v>
      </c>
      <c r="Y29" s="284">
        <v>42359</v>
      </c>
      <c r="Z29" s="211">
        <v>1</v>
      </c>
      <c r="AA29" s="211">
        <v>3</v>
      </c>
      <c r="AB29" s="212">
        <v>1</v>
      </c>
      <c r="AC29" s="212">
        <v>1</v>
      </c>
      <c r="AD29" s="212">
        <v>2</v>
      </c>
      <c r="AE29" s="212">
        <v>3</v>
      </c>
      <c r="AF29" s="336">
        <f t="shared" si="0"/>
        <v>1.8</v>
      </c>
      <c r="AG29" s="212" t="s">
        <v>599</v>
      </c>
      <c r="AH29" s="212" t="s">
        <v>599</v>
      </c>
      <c r="AI29" s="212" t="s">
        <v>2454</v>
      </c>
      <c r="AJ29" s="212" t="s">
        <v>2852</v>
      </c>
      <c r="AK29" s="212" t="s">
        <v>3208</v>
      </c>
      <c r="AL29" s="212" t="s">
        <v>3211</v>
      </c>
      <c r="AM29" s="212"/>
      <c r="AN29" s="212"/>
      <c r="AO29" s="212" t="s">
        <v>2935</v>
      </c>
    </row>
    <row r="30" spans="1:41" s="89" customFormat="1" ht="15" customHeight="1" x14ac:dyDescent="0.25">
      <c r="A30" s="109"/>
      <c r="B30" s="109"/>
      <c r="C30" s="90" t="s">
        <v>2056</v>
      </c>
      <c r="D30" s="90" t="s">
        <v>121</v>
      </c>
      <c r="E30" s="109" t="s">
        <v>2008</v>
      </c>
      <c r="F30" s="119" t="s">
        <v>759</v>
      </c>
      <c r="G30" s="119" t="s">
        <v>758</v>
      </c>
      <c r="H30" s="120" t="s">
        <v>1491</v>
      </c>
      <c r="I30" s="90" t="s">
        <v>2050</v>
      </c>
      <c r="J30" s="109" t="s">
        <v>2051</v>
      </c>
      <c r="K30" s="99" t="s">
        <v>268</v>
      </c>
      <c r="L30" s="109"/>
      <c r="M30" s="109" t="s">
        <v>2052</v>
      </c>
      <c r="N30" s="109">
        <v>1992</v>
      </c>
      <c r="O30" s="109" t="s">
        <v>1949</v>
      </c>
      <c r="P30" s="109" t="s">
        <v>272</v>
      </c>
      <c r="Q30" s="98" t="s">
        <v>121</v>
      </c>
      <c r="R30" s="135">
        <v>36750</v>
      </c>
      <c r="S30" s="109" t="s">
        <v>1950</v>
      </c>
      <c r="T30" s="109" t="s">
        <v>1951</v>
      </c>
      <c r="U30" s="109"/>
      <c r="V30" s="135">
        <v>41897</v>
      </c>
      <c r="W30" s="111" t="s">
        <v>1077</v>
      </c>
      <c r="X30" s="109" t="s">
        <v>2167</v>
      </c>
      <c r="Y30" s="284">
        <v>42359</v>
      </c>
      <c r="Z30" s="211">
        <v>1</v>
      </c>
      <c r="AA30" s="211">
        <v>2</v>
      </c>
      <c r="AB30" s="212">
        <v>1</v>
      </c>
      <c r="AC30" s="212">
        <v>1</v>
      </c>
      <c r="AD30" s="212">
        <v>2</v>
      </c>
      <c r="AE30" s="212">
        <v>3</v>
      </c>
      <c r="AF30" s="336">
        <f t="shared" si="0"/>
        <v>1.2</v>
      </c>
      <c r="AG30" s="212" t="s">
        <v>599</v>
      </c>
      <c r="AH30" s="212" t="s">
        <v>599</v>
      </c>
      <c r="AI30" s="212" t="s">
        <v>2454</v>
      </c>
      <c r="AJ30" s="212" t="s">
        <v>2852</v>
      </c>
      <c r="AK30" s="212" t="s">
        <v>3208</v>
      </c>
      <c r="AL30" s="212" t="s">
        <v>3211</v>
      </c>
      <c r="AM30" s="212"/>
      <c r="AN30" s="212"/>
      <c r="AO30" s="212" t="s">
        <v>2935</v>
      </c>
    </row>
    <row r="31" spans="1:41" s="89" customFormat="1" ht="15" customHeight="1" x14ac:dyDescent="0.25">
      <c r="A31" s="109"/>
      <c r="B31" s="109"/>
      <c r="C31" s="90" t="s">
        <v>1952</v>
      </c>
      <c r="D31" s="90" t="s">
        <v>121</v>
      </c>
      <c r="E31" s="109" t="s">
        <v>2168</v>
      </c>
      <c r="F31" s="119" t="s">
        <v>214</v>
      </c>
      <c r="G31" s="119" t="s">
        <v>219</v>
      </c>
      <c r="H31" s="120" t="s">
        <v>1485</v>
      </c>
      <c r="I31" s="130" t="s">
        <v>1972</v>
      </c>
      <c r="J31" s="109" t="s">
        <v>1973</v>
      </c>
      <c r="K31" s="91" t="s">
        <v>267</v>
      </c>
      <c r="L31" s="109"/>
      <c r="M31" s="109" t="s">
        <v>1791</v>
      </c>
      <c r="N31" s="109">
        <v>1952</v>
      </c>
      <c r="O31" s="109" t="s">
        <v>1949</v>
      </c>
      <c r="P31" s="109" t="s">
        <v>272</v>
      </c>
      <c r="Q31" s="98" t="s">
        <v>121</v>
      </c>
      <c r="R31" s="135">
        <v>36740</v>
      </c>
      <c r="S31" s="109" t="s">
        <v>1950</v>
      </c>
      <c r="T31" s="285" t="s">
        <v>1951</v>
      </c>
      <c r="U31" s="109"/>
      <c r="V31" s="135">
        <v>38245</v>
      </c>
      <c r="W31" s="111" t="s">
        <v>1077</v>
      </c>
      <c r="X31" s="109" t="s">
        <v>2167</v>
      </c>
      <c r="Y31" s="284">
        <v>42359</v>
      </c>
      <c r="Z31" s="211">
        <v>1</v>
      </c>
      <c r="AA31" s="211">
        <v>3</v>
      </c>
      <c r="AB31" s="212">
        <v>1</v>
      </c>
      <c r="AC31" s="212">
        <v>1</v>
      </c>
      <c r="AD31" s="212">
        <v>2</v>
      </c>
      <c r="AE31" s="212">
        <v>2</v>
      </c>
      <c r="AF31" s="336">
        <f t="shared" si="0"/>
        <v>1.2</v>
      </c>
      <c r="AG31" s="212" t="s">
        <v>599</v>
      </c>
      <c r="AH31" s="212" t="s">
        <v>599</v>
      </c>
      <c r="AI31" s="212" t="s">
        <v>2454</v>
      </c>
      <c r="AJ31" s="212" t="s">
        <v>2845</v>
      </c>
      <c r="AK31" s="371" t="s">
        <v>3229</v>
      </c>
      <c r="AL31" s="212" t="s">
        <v>2846</v>
      </c>
      <c r="AM31" s="212" t="s">
        <v>2959</v>
      </c>
      <c r="AN31" s="212" t="s">
        <v>3212</v>
      </c>
      <c r="AO31" s="212" t="s">
        <v>2932</v>
      </c>
    </row>
    <row r="32" spans="1:41" s="89" customFormat="1" ht="15" customHeight="1" x14ac:dyDescent="0.25">
      <c r="A32" s="109"/>
      <c r="B32" s="109"/>
      <c r="C32" s="90" t="s">
        <v>1984</v>
      </c>
      <c r="D32" s="90" t="s">
        <v>121</v>
      </c>
      <c r="E32" s="109" t="s">
        <v>2168</v>
      </c>
      <c r="F32" s="119" t="s">
        <v>214</v>
      </c>
      <c r="G32" s="119" t="s">
        <v>219</v>
      </c>
      <c r="H32" s="120" t="s">
        <v>1485</v>
      </c>
      <c r="I32" s="130" t="s">
        <v>1962</v>
      </c>
      <c r="J32" s="109" t="s">
        <v>1963</v>
      </c>
      <c r="K32" s="91" t="s">
        <v>267</v>
      </c>
      <c r="L32" s="109"/>
      <c r="M32" s="109" t="s">
        <v>1791</v>
      </c>
      <c r="N32" s="109" t="s">
        <v>1964</v>
      </c>
      <c r="O32" s="109" t="s">
        <v>1949</v>
      </c>
      <c r="P32" s="109" t="s">
        <v>272</v>
      </c>
      <c r="Q32" s="98" t="s">
        <v>121</v>
      </c>
      <c r="R32" s="135">
        <v>36766</v>
      </c>
      <c r="S32" s="109" t="s">
        <v>1950</v>
      </c>
      <c r="T32" s="109" t="s">
        <v>1951</v>
      </c>
      <c r="U32" s="109"/>
      <c r="V32" s="135">
        <v>38245</v>
      </c>
      <c r="W32" s="111" t="s">
        <v>1077</v>
      </c>
      <c r="X32" s="109" t="s">
        <v>2167</v>
      </c>
      <c r="Y32" s="284">
        <v>42359</v>
      </c>
      <c r="Z32" s="211">
        <v>1</v>
      </c>
      <c r="AA32" s="211">
        <v>3</v>
      </c>
      <c r="AB32" s="212">
        <v>1</v>
      </c>
      <c r="AC32" s="212">
        <v>1</v>
      </c>
      <c r="AD32" s="212">
        <v>2</v>
      </c>
      <c r="AE32" s="212">
        <v>2</v>
      </c>
      <c r="AF32" s="336">
        <f t="shared" si="0"/>
        <v>1.2</v>
      </c>
      <c r="AG32" s="212" t="s">
        <v>599</v>
      </c>
      <c r="AH32" s="212" t="s">
        <v>599</v>
      </c>
      <c r="AI32" s="212" t="s">
        <v>2454</v>
      </c>
      <c r="AJ32" s="212" t="s">
        <v>2845</v>
      </c>
      <c r="AK32" s="371" t="s">
        <v>3229</v>
      </c>
      <c r="AL32" s="212" t="s">
        <v>2846</v>
      </c>
      <c r="AM32" s="212" t="s">
        <v>2961</v>
      </c>
      <c r="AN32" s="212" t="s">
        <v>3213</v>
      </c>
      <c r="AO32" s="212" t="s">
        <v>2932</v>
      </c>
    </row>
    <row r="33" spans="1:41" s="89" customFormat="1" ht="15" customHeight="1" x14ac:dyDescent="0.25">
      <c r="A33" s="109"/>
      <c r="B33" s="109"/>
      <c r="C33" s="90" t="s">
        <v>1955</v>
      </c>
      <c r="D33" s="90" t="s">
        <v>121</v>
      </c>
      <c r="E33" s="109" t="s">
        <v>2168</v>
      </c>
      <c r="F33" s="119" t="s">
        <v>214</v>
      </c>
      <c r="G33" s="119" t="s">
        <v>219</v>
      </c>
      <c r="H33" s="120" t="s">
        <v>1485</v>
      </c>
      <c r="I33" s="109" t="s">
        <v>1985</v>
      </c>
      <c r="J33" s="109" t="s">
        <v>1986</v>
      </c>
      <c r="K33" s="91" t="s">
        <v>267</v>
      </c>
      <c r="L33" s="109"/>
      <c r="M33" s="109" t="s">
        <v>1791</v>
      </c>
      <c r="N33" s="109" t="s">
        <v>1964</v>
      </c>
      <c r="O33" s="109" t="s">
        <v>1949</v>
      </c>
      <c r="P33" s="109" t="s">
        <v>272</v>
      </c>
      <c r="Q33" s="98" t="s">
        <v>121</v>
      </c>
      <c r="R33" s="135">
        <v>36742</v>
      </c>
      <c r="S33" s="109" t="s">
        <v>1950</v>
      </c>
      <c r="T33" s="109" t="s">
        <v>1951</v>
      </c>
      <c r="U33" s="109"/>
      <c r="V33" s="135">
        <v>41897</v>
      </c>
      <c r="W33" s="111" t="s">
        <v>1077</v>
      </c>
      <c r="X33" s="109" t="s">
        <v>2167</v>
      </c>
      <c r="Y33" s="284">
        <v>42359</v>
      </c>
      <c r="Z33" s="211">
        <v>1</v>
      </c>
      <c r="AA33" s="211">
        <v>3</v>
      </c>
      <c r="AB33" s="212">
        <v>1</v>
      </c>
      <c r="AC33" s="212">
        <v>1</v>
      </c>
      <c r="AD33" s="212">
        <v>2</v>
      </c>
      <c r="AE33" s="212">
        <v>2</v>
      </c>
      <c r="AF33" s="336">
        <f t="shared" si="0"/>
        <v>1.2</v>
      </c>
      <c r="AG33" s="212" t="s">
        <v>599</v>
      </c>
      <c r="AH33" s="212" t="s">
        <v>599</v>
      </c>
      <c r="AI33" s="212" t="s">
        <v>2454</v>
      </c>
      <c r="AJ33" s="212" t="s">
        <v>2847</v>
      </c>
      <c r="AK33" s="371" t="s">
        <v>3229</v>
      </c>
      <c r="AL33" s="212" t="s">
        <v>2846</v>
      </c>
      <c r="AM33" s="212" t="s">
        <v>2962</v>
      </c>
      <c r="AN33" s="212" t="s">
        <v>3214</v>
      </c>
      <c r="AO33" s="212" t="s">
        <v>2932</v>
      </c>
    </row>
    <row r="34" spans="1:41" s="89" customFormat="1" ht="15" customHeight="1" x14ac:dyDescent="0.25">
      <c r="A34" s="109"/>
      <c r="B34" s="109"/>
      <c r="C34" s="90" t="s">
        <v>1958</v>
      </c>
      <c r="D34" s="90" t="s">
        <v>121</v>
      </c>
      <c r="E34" s="109" t="s">
        <v>2168</v>
      </c>
      <c r="F34" s="119" t="s">
        <v>214</v>
      </c>
      <c r="G34" s="119" t="s">
        <v>219</v>
      </c>
      <c r="H34" s="120" t="s">
        <v>1485</v>
      </c>
      <c r="I34" s="130" t="s">
        <v>1988</v>
      </c>
      <c r="J34" s="109" t="s">
        <v>1989</v>
      </c>
      <c r="K34" s="91" t="s">
        <v>267</v>
      </c>
      <c r="L34" s="109"/>
      <c r="M34" s="109" t="s">
        <v>1791</v>
      </c>
      <c r="N34" s="109">
        <v>1983</v>
      </c>
      <c r="O34" s="109" t="s">
        <v>1949</v>
      </c>
      <c r="P34" s="109" t="s">
        <v>272</v>
      </c>
      <c r="Q34" s="98" t="s">
        <v>121</v>
      </c>
      <c r="R34" s="135">
        <v>36748</v>
      </c>
      <c r="S34" s="109" t="s">
        <v>1950</v>
      </c>
      <c r="T34" s="285" t="s">
        <v>1951</v>
      </c>
      <c r="U34" s="109"/>
      <c r="V34" s="135">
        <v>41897</v>
      </c>
      <c r="W34" s="111" t="s">
        <v>1077</v>
      </c>
      <c r="X34" s="109" t="s">
        <v>2167</v>
      </c>
      <c r="Y34" s="284">
        <v>42359</v>
      </c>
      <c r="Z34" s="211">
        <v>1</v>
      </c>
      <c r="AA34" s="211">
        <v>3</v>
      </c>
      <c r="AB34" s="212">
        <v>1</v>
      </c>
      <c r="AC34" s="212">
        <v>1</v>
      </c>
      <c r="AD34" s="212">
        <v>2</v>
      </c>
      <c r="AE34" s="212">
        <v>2</v>
      </c>
      <c r="AF34" s="336">
        <f t="shared" si="0"/>
        <v>1.2</v>
      </c>
      <c r="AG34" s="212" t="s">
        <v>599</v>
      </c>
      <c r="AH34" s="212" t="s">
        <v>599</v>
      </c>
      <c r="AI34" s="212" t="s">
        <v>2454</v>
      </c>
      <c r="AJ34" s="212" t="s">
        <v>2849</v>
      </c>
      <c r="AK34" s="371" t="s">
        <v>3229</v>
      </c>
      <c r="AL34" s="212" t="s">
        <v>2848</v>
      </c>
      <c r="AM34" s="212" t="s">
        <v>3215</v>
      </c>
      <c r="AN34" s="212" t="s">
        <v>2963</v>
      </c>
      <c r="AO34" s="212" t="s">
        <v>2932</v>
      </c>
    </row>
    <row r="35" spans="1:41" s="89" customFormat="1" ht="15" customHeight="1" x14ac:dyDescent="0.25">
      <c r="A35" s="109"/>
      <c r="B35" s="109"/>
      <c r="C35" s="90" t="s">
        <v>1961</v>
      </c>
      <c r="D35" s="90" t="s">
        <v>121</v>
      </c>
      <c r="E35" s="109" t="s">
        <v>2168</v>
      </c>
      <c r="F35" s="119" t="s">
        <v>214</v>
      </c>
      <c r="G35" s="119" t="s">
        <v>219</v>
      </c>
      <c r="H35" s="120" t="s">
        <v>1485</v>
      </c>
      <c r="I35" s="130" t="s">
        <v>1994</v>
      </c>
      <c r="J35" s="109" t="s">
        <v>1995</v>
      </c>
      <c r="K35" s="91" t="s">
        <v>267</v>
      </c>
      <c r="L35" s="109"/>
      <c r="M35" s="109" t="s">
        <v>1791</v>
      </c>
      <c r="N35" s="109">
        <v>1965</v>
      </c>
      <c r="O35" s="109" t="s">
        <v>1949</v>
      </c>
      <c r="P35" s="109" t="s">
        <v>272</v>
      </c>
      <c r="Q35" s="98" t="s">
        <v>121</v>
      </c>
      <c r="R35" s="135">
        <v>36740</v>
      </c>
      <c r="S35" s="109" t="s">
        <v>1950</v>
      </c>
      <c r="T35" s="285" t="s">
        <v>1951</v>
      </c>
      <c r="U35" s="109"/>
      <c r="V35" s="135">
        <v>41897</v>
      </c>
      <c r="W35" s="111" t="s">
        <v>1077</v>
      </c>
      <c r="X35" s="109" t="s">
        <v>2167</v>
      </c>
      <c r="Y35" s="284">
        <v>42359</v>
      </c>
      <c r="Z35" s="211">
        <v>1</v>
      </c>
      <c r="AA35" s="211">
        <v>3</v>
      </c>
      <c r="AB35" s="212">
        <v>1</v>
      </c>
      <c r="AC35" s="212">
        <v>1</v>
      </c>
      <c r="AD35" s="212">
        <v>2</v>
      </c>
      <c r="AE35" s="212">
        <v>2</v>
      </c>
      <c r="AF35" s="336">
        <f t="shared" si="0"/>
        <v>1.2</v>
      </c>
      <c r="AG35" s="212" t="s">
        <v>599</v>
      </c>
      <c r="AH35" s="212" t="s">
        <v>599</v>
      </c>
      <c r="AI35" s="212" t="s">
        <v>2454</v>
      </c>
      <c r="AJ35" s="212" t="s">
        <v>2845</v>
      </c>
      <c r="AK35" s="371" t="s">
        <v>3229</v>
      </c>
      <c r="AL35" s="212" t="s">
        <v>2846</v>
      </c>
      <c r="AM35" s="212" t="s">
        <v>2960</v>
      </c>
      <c r="AN35" s="212" t="s">
        <v>3216</v>
      </c>
      <c r="AO35" s="212" t="s">
        <v>2932</v>
      </c>
    </row>
    <row r="36" spans="1:41" s="89" customFormat="1" ht="15" customHeight="1" x14ac:dyDescent="0.25">
      <c r="A36" s="109"/>
      <c r="B36" s="109"/>
      <c r="C36" s="90" t="s">
        <v>1965</v>
      </c>
      <c r="D36" s="90" t="s">
        <v>121</v>
      </c>
      <c r="E36" s="109" t="s">
        <v>2168</v>
      </c>
      <c r="F36" s="119" t="s">
        <v>214</v>
      </c>
      <c r="G36" s="119" t="s">
        <v>219</v>
      </c>
      <c r="H36" s="120" t="s">
        <v>1485</v>
      </c>
      <c r="I36" s="130" t="s">
        <v>1997</v>
      </c>
      <c r="J36" s="109" t="s">
        <v>1998</v>
      </c>
      <c r="K36" s="91" t="s">
        <v>267</v>
      </c>
      <c r="L36" s="109"/>
      <c r="M36" s="109" t="s">
        <v>1791</v>
      </c>
      <c r="N36" s="109">
        <v>1979</v>
      </c>
      <c r="O36" s="109" t="s">
        <v>1949</v>
      </c>
      <c r="P36" s="109" t="s">
        <v>272</v>
      </c>
      <c r="Q36" s="98" t="s">
        <v>121</v>
      </c>
      <c r="R36" s="135">
        <v>36526</v>
      </c>
      <c r="S36" s="109" t="s">
        <v>1950</v>
      </c>
      <c r="T36" s="109" t="s">
        <v>1951</v>
      </c>
      <c r="U36" s="109"/>
      <c r="V36" s="135">
        <v>41897</v>
      </c>
      <c r="W36" s="111" t="s">
        <v>1077</v>
      </c>
      <c r="X36" s="109" t="s">
        <v>2167</v>
      </c>
      <c r="Y36" s="284">
        <v>42359</v>
      </c>
      <c r="Z36" s="211">
        <v>1</v>
      </c>
      <c r="AA36" s="211">
        <v>3</v>
      </c>
      <c r="AB36" s="212">
        <v>1</v>
      </c>
      <c r="AC36" s="212">
        <v>1</v>
      </c>
      <c r="AD36" s="212">
        <v>2</v>
      </c>
      <c r="AE36" s="212">
        <v>2</v>
      </c>
      <c r="AF36" s="336">
        <f t="shared" si="0"/>
        <v>1.2</v>
      </c>
      <c r="AG36" s="212" t="s">
        <v>599</v>
      </c>
      <c r="AH36" s="212" t="s">
        <v>599</v>
      </c>
      <c r="AI36" s="212" t="s">
        <v>2454</v>
      </c>
      <c r="AJ36" s="212" t="s">
        <v>2849</v>
      </c>
      <c r="AK36" s="371" t="s">
        <v>3229</v>
      </c>
      <c r="AL36" s="212" t="s">
        <v>2846</v>
      </c>
      <c r="AM36" s="212" t="s">
        <v>2964</v>
      </c>
      <c r="AN36" s="212" t="s">
        <v>3217</v>
      </c>
      <c r="AO36" s="212" t="s">
        <v>2932</v>
      </c>
    </row>
    <row r="37" spans="1:41" s="301" customFormat="1" ht="15" customHeight="1" x14ac:dyDescent="0.25">
      <c r="A37" s="109"/>
      <c r="B37" s="109"/>
      <c r="C37" s="90" t="s">
        <v>1968</v>
      </c>
      <c r="D37" s="90" t="s">
        <v>121</v>
      </c>
      <c r="E37" s="109" t="s">
        <v>2168</v>
      </c>
      <c r="F37" s="119" t="s">
        <v>214</v>
      </c>
      <c r="G37" s="119" t="s">
        <v>219</v>
      </c>
      <c r="H37" s="120" t="s">
        <v>1485</v>
      </c>
      <c r="I37" s="109" t="s">
        <v>2000</v>
      </c>
      <c r="J37" s="109" t="s">
        <v>2001</v>
      </c>
      <c r="K37" s="91" t="s">
        <v>267</v>
      </c>
      <c r="L37" s="109"/>
      <c r="M37" s="109" t="s">
        <v>1791</v>
      </c>
      <c r="N37" s="109">
        <v>1956</v>
      </c>
      <c r="O37" s="109" t="s">
        <v>1949</v>
      </c>
      <c r="P37" s="109" t="s">
        <v>272</v>
      </c>
      <c r="Q37" s="98" t="s">
        <v>121</v>
      </c>
      <c r="R37" s="135">
        <v>38569</v>
      </c>
      <c r="S37" s="109" t="s">
        <v>1950</v>
      </c>
      <c r="T37" s="109" t="s">
        <v>1951</v>
      </c>
      <c r="U37" s="109"/>
      <c r="V37" s="135">
        <v>41897</v>
      </c>
      <c r="W37" s="111" t="s">
        <v>1077</v>
      </c>
      <c r="X37" s="109" t="s">
        <v>2167</v>
      </c>
      <c r="Y37" s="284">
        <v>42359</v>
      </c>
      <c r="Z37" s="211">
        <v>1</v>
      </c>
      <c r="AA37" s="211">
        <v>3</v>
      </c>
      <c r="AB37" s="212">
        <v>1</v>
      </c>
      <c r="AC37" s="212">
        <v>1</v>
      </c>
      <c r="AD37" s="212">
        <v>2</v>
      </c>
      <c r="AE37" s="212">
        <v>2</v>
      </c>
      <c r="AF37" s="336">
        <f t="shared" si="0"/>
        <v>1.2</v>
      </c>
      <c r="AG37" s="212" t="s">
        <v>599</v>
      </c>
      <c r="AH37" s="212" t="s">
        <v>599</v>
      </c>
      <c r="AI37" s="212" t="s">
        <v>2454</v>
      </c>
      <c r="AJ37" s="212" t="s">
        <v>2849</v>
      </c>
      <c r="AK37" s="371" t="s">
        <v>3229</v>
      </c>
      <c r="AL37" s="212" t="s">
        <v>2846</v>
      </c>
      <c r="AM37" s="212" t="s">
        <v>2965</v>
      </c>
      <c r="AN37" s="212" t="s">
        <v>3218</v>
      </c>
      <c r="AO37" s="212" t="s">
        <v>2932</v>
      </c>
    </row>
    <row r="38" spans="1:41" s="89" customFormat="1" ht="15" customHeight="1" x14ac:dyDescent="0.25">
      <c r="A38" s="109"/>
      <c r="B38" s="109"/>
      <c r="C38" s="90" t="s">
        <v>1971</v>
      </c>
      <c r="D38" s="90" t="s">
        <v>121</v>
      </c>
      <c r="E38" s="109" t="s">
        <v>2168</v>
      </c>
      <c r="F38" s="119" t="s">
        <v>214</v>
      </c>
      <c r="G38" s="119" t="s">
        <v>219</v>
      </c>
      <c r="H38" s="120" t="s">
        <v>1485</v>
      </c>
      <c r="I38" s="130" t="s">
        <v>1947</v>
      </c>
      <c r="J38" s="109" t="s">
        <v>1948</v>
      </c>
      <c r="K38" s="91" t="s">
        <v>267</v>
      </c>
      <c r="L38" s="109"/>
      <c r="M38" s="109" t="s">
        <v>1791</v>
      </c>
      <c r="N38" s="109">
        <v>1975</v>
      </c>
      <c r="O38" s="109" t="s">
        <v>1949</v>
      </c>
      <c r="P38" s="109" t="s">
        <v>272</v>
      </c>
      <c r="Q38" s="98" t="s">
        <v>121</v>
      </c>
      <c r="R38" s="135">
        <v>36526</v>
      </c>
      <c r="S38" s="109" t="s">
        <v>1083</v>
      </c>
      <c r="T38" s="285" t="s">
        <v>1951</v>
      </c>
      <c r="U38" s="109"/>
      <c r="V38" s="135">
        <v>41897</v>
      </c>
      <c r="W38" s="111" t="s">
        <v>1077</v>
      </c>
      <c r="X38" s="109" t="s">
        <v>2167</v>
      </c>
      <c r="Y38" s="284">
        <v>42359</v>
      </c>
      <c r="Z38" s="211">
        <v>1</v>
      </c>
      <c r="AA38" s="211">
        <v>3</v>
      </c>
      <c r="AB38" s="212">
        <v>1</v>
      </c>
      <c r="AC38" s="212">
        <v>1</v>
      </c>
      <c r="AD38" s="212">
        <v>2</v>
      </c>
      <c r="AE38" s="212">
        <v>2</v>
      </c>
      <c r="AF38" s="336">
        <f t="shared" si="0"/>
        <v>1.2</v>
      </c>
      <c r="AG38" s="212" t="s">
        <v>599</v>
      </c>
      <c r="AH38" s="212" t="s">
        <v>599</v>
      </c>
      <c r="AI38" s="212" t="s">
        <v>2454</v>
      </c>
      <c r="AJ38" s="212" t="s">
        <v>2849</v>
      </c>
      <c r="AK38" s="371" t="s">
        <v>3229</v>
      </c>
      <c r="AL38" s="212" t="s">
        <v>2846</v>
      </c>
      <c r="AM38" s="212" t="s">
        <v>2966</v>
      </c>
      <c r="AN38" s="212" t="s">
        <v>3219</v>
      </c>
      <c r="AO38" s="212" t="s">
        <v>2932</v>
      </c>
    </row>
    <row r="39" spans="1:41" s="89" customFormat="1" ht="15" customHeight="1" x14ac:dyDescent="0.25">
      <c r="A39" s="109"/>
      <c r="B39" s="109"/>
      <c r="C39" s="90" t="s">
        <v>1974</v>
      </c>
      <c r="D39" s="90" t="s">
        <v>121</v>
      </c>
      <c r="E39" s="109" t="s">
        <v>2168</v>
      </c>
      <c r="F39" s="119" t="s">
        <v>214</v>
      </c>
      <c r="G39" s="119" t="s">
        <v>219</v>
      </c>
      <c r="H39" s="120" t="s">
        <v>1485</v>
      </c>
      <c r="I39" s="130" t="s">
        <v>1953</v>
      </c>
      <c r="J39" s="109" t="s">
        <v>1954</v>
      </c>
      <c r="K39" s="91" t="s">
        <v>267</v>
      </c>
      <c r="L39" s="109"/>
      <c r="M39" s="109" t="s">
        <v>1791</v>
      </c>
      <c r="N39" s="109">
        <v>1983</v>
      </c>
      <c r="O39" s="109" t="s">
        <v>1949</v>
      </c>
      <c r="P39" s="109" t="s">
        <v>272</v>
      </c>
      <c r="Q39" s="98" t="s">
        <v>121</v>
      </c>
      <c r="R39" s="135">
        <v>36526</v>
      </c>
      <c r="S39" s="109" t="s">
        <v>1950</v>
      </c>
      <c r="T39" s="285" t="s">
        <v>1951</v>
      </c>
      <c r="U39" s="109"/>
      <c r="V39" s="135">
        <v>41897</v>
      </c>
      <c r="W39" s="111" t="s">
        <v>1077</v>
      </c>
      <c r="X39" s="109" t="s">
        <v>2167</v>
      </c>
      <c r="Y39" s="284">
        <v>42359</v>
      </c>
      <c r="Z39" s="211">
        <v>1</v>
      </c>
      <c r="AA39" s="211">
        <v>3</v>
      </c>
      <c r="AB39" s="212">
        <v>1</v>
      </c>
      <c r="AC39" s="212">
        <v>1</v>
      </c>
      <c r="AD39" s="212">
        <v>2</v>
      </c>
      <c r="AE39" s="212">
        <v>2</v>
      </c>
      <c r="AF39" s="336">
        <f t="shared" si="0"/>
        <v>1.2</v>
      </c>
      <c r="AG39" s="212" t="s">
        <v>599</v>
      </c>
      <c r="AH39" s="212" t="s">
        <v>599</v>
      </c>
      <c r="AI39" s="212" t="s">
        <v>2454</v>
      </c>
      <c r="AJ39" s="212" t="s">
        <v>2849</v>
      </c>
      <c r="AK39" s="371" t="s">
        <v>3229</v>
      </c>
      <c r="AL39" s="212" t="s">
        <v>2846</v>
      </c>
      <c r="AM39" s="212" t="s">
        <v>2969</v>
      </c>
      <c r="AN39" s="212" t="s">
        <v>3220</v>
      </c>
      <c r="AO39" s="212" t="s">
        <v>2932</v>
      </c>
    </row>
    <row r="40" spans="1:41" s="89" customFormat="1" ht="15" customHeight="1" x14ac:dyDescent="0.25">
      <c r="A40" s="109"/>
      <c r="B40" s="109"/>
      <c r="C40" s="90" t="s">
        <v>1978</v>
      </c>
      <c r="D40" s="90" t="s">
        <v>121</v>
      </c>
      <c r="E40" s="109" t="s">
        <v>2168</v>
      </c>
      <c r="F40" s="119" t="s">
        <v>214</v>
      </c>
      <c r="G40" s="119" t="s">
        <v>219</v>
      </c>
      <c r="H40" s="120" t="s">
        <v>1485</v>
      </c>
      <c r="I40" s="130" t="s">
        <v>1956</v>
      </c>
      <c r="J40" s="109" t="s">
        <v>1957</v>
      </c>
      <c r="K40" s="91" t="s">
        <v>267</v>
      </c>
      <c r="L40" s="109"/>
      <c r="M40" s="109" t="s">
        <v>1791</v>
      </c>
      <c r="N40" s="109">
        <v>1979</v>
      </c>
      <c r="O40" s="109" t="s">
        <v>1949</v>
      </c>
      <c r="P40" s="109" t="s">
        <v>272</v>
      </c>
      <c r="Q40" s="98" t="s">
        <v>121</v>
      </c>
      <c r="R40" s="135">
        <v>36526</v>
      </c>
      <c r="S40" s="109" t="s">
        <v>1950</v>
      </c>
      <c r="T40" s="285" t="s">
        <v>1951</v>
      </c>
      <c r="U40" s="109"/>
      <c r="V40" s="135">
        <v>41897</v>
      </c>
      <c r="W40" s="111" t="s">
        <v>1077</v>
      </c>
      <c r="X40" s="109" t="s">
        <v>2167</v>
      </c>
      <c r="Y40" s="284">
        <v>42359</v>
      </c>
      <c r="Z40" s="211">
        <v>1</v>
      </c>
      <c r="AA40" s="211">
        <v>3</v>
      </c>
      <c r="AB40" s="212">
        <v>1</v>
      </c>
      <c r="AC40" s="212">
        <v>1</v>
      </c>
      <c r="AD40" s="212">
        <v>2</v>
      </c>
      <c r="AE40" s="212">
        <v>2</v>
      </c>
      <c r="AF40" s="336">
        <f t="shared" si="0"/>
        <v>1.2</v>
      </c>
      <c r="AG40" s="212" t="s">
        <v>599</v>
      </c>
      <c r="AH40" s="212" t="s">
        <v>599</v>
      </c>
      <c r="AI40" s="212" t="s">
        <v>2454</v>
      </c>
      <c r="AJ40" s="212" t="s">
        <v>2849</v>
      </c>
      <c r="AK40" s="371" t="s">
        <v>3229</v>
      </c>
      <c r="AL40" s="212" t="s">
        <v>2846</v>
      </c>
      <c r="AM40" s="212" t="s">
        <v>2967</v>
      </c>
      <c r="AN40" s="212" t="s">
        <v>3221</v>
      </c>
      <c r="AO40" s="212" t="s">
        <v>2932</v>
      </c>
    </row>
    <row r="41" spans="1:41" s="89" customFormat="1" ht="15" customHeight="1" x14ac:dyDescent="0.25">
      <c r="A41" s="109"/>
      <c r="B41" s="109"/>
      <c r="C41" s="90" t="s">
        <v>1987</v>
      </c>
      <c r="D41" s="90" t="s">
        <v>121</v>
      </c>
      <c r="E41" s="109"/>
      <c r="F41" s="119" t="s">
        <v>759</v>
      </c>
      <c r="G41" s="119" t="s">
        <v>757</v>
      </c>
      <c r="H41" s="120" t="s">
        <v>1494</v>
      </c>
      <c r="I41" s="130" t="s">
        <v>1969</v>
      </c>
      <c r="J41" s="109" t="s">
        <v>1970</v>
      </c>
      <c r="K41" s="109" t="s">
        <v>2246</v>
      </c>
      <c r="L41" s="109"/>
      <c r="M41" s="109" t="s">
        <v>1791</v>
      </c>
      <c r="N41" s="109">
        <v>2000</v>
      </c>
      <c r="O41" s="109" t="s">
        <v>1949</v>
      </c>
      <c r="P41" s="109" t="s">
        <v>272</v>
      </c>
      <c r="Q41" s="98" t="s">
        <v>121</v>
      </c>
      <c r="R41" s="135">
        <v>36740</v>
      </c>
      <c r="S41" s="109" t="s">
        <v>1950</v>
      </c>
      <c r="T41" s="109" t="s">
        <v>1951</v>
      </c>
      <c r="U41" s="109"/>
      <c r="V41" s="135">
        <v>38245</v>
      </c>
      <c r="W41" s="111" t="s">
        <v>1077</v>
      </c>
      <c r="X41" s="109" t="s">
        <v>2167</v>
      </c>
      <c r="Y41" s="284">
        <v>42359</v>
      </c>
      <c r="Z41" s="211">
        <v>1</v>
      </c>
      <c r="AA41" s="211">
        <v>3</v>
      </c>
      <c r="AB41" s="212">
        <v>1</v>
      </c>
      <c r="AC41" s="212">
        <v>1</v>
      </c>
      <c r="AD41" s="212">
        <v>2</v>
      </c>
      <c r="AE41" s="212">
        <v>2</v>
      </c>
      <c r="AF41" s="336">
        <f t="shared" si="0"/>
        <v>1.2</v>
      </c>
      <c r="AG41" s="212" t="s">
        <v>599</v>
      </c>
      <c r="AH41" s="212" t="s">
        <v>599</v>
      </c>
      <c r="AI41" s="212" t="s">
        <v>2454</v>
      </c>
      <c r="AJ41" s="212" t="s">
        <v>2850</v>
      </c>
      <c r="AK41" s="371" t="s">
        <v>3229</v>
      </c>
      <c r="AL41" s="371" t="s">
        <v>3234</v>
      </c>
      <c r="AM41" s="212" t="s">
        <v>2968</v>
      </c>
      <c r="AN41" s="212" t="s">
        <v>3222</v>
      </c>
      <c r="AO41" s="212" t="s">
        <v>2932</v>
      </c>
    </row>
    <row r="42" spans="1:41" s="89" customFormat="1" ht="15" customHeight="1" x14ac:dyDescent="0.25">
      <c r="A42" s="109"/>
      <c r="B42" s="109"/>
      <c r="C42" s="90" t="s">
        <v>1990</v>
      </c>
      <c r="D42" s="90" t="s">
        <v>121</v>
      </c>
      <c r="E42" s="109"/>
      <c r="F42" s="119" t="s">
        <v>759</v>
      </c>
      <c r="G42" s="119" t="s">
        <v>757</v>
      </c>
      <c r="H42" s="120" t="s">
        <v>1494</v>
      </c>
      <c r="I42" s="130" t="s">
        <v>1991</v>
      </c>
      <c r="J42" s="109" t="s">
        <v>1992</v>
      </c>
      <c r="K42" s="91" t="s">
        <v>267</v>
      </c>
      <c r="L42" s="109"/>
      <c r="M42" s="109" t="s">
        <v>1791</v>
      </c>
      <c r="N42" s="109" t="s">
        <v>1964</v>
      </c>
      <c r="O42" s="109" t="s">
        <v>1949</v>
      </c>
      <c r="P42" s="109" t="s">
        <v>272</v>
      </c>
      <c r="Q42" s="98" t="s">
        <v>121</v>
      </c>
      <c r="R42" s="135">
        <v>36746</v>
      </c>
      <c r="S42" s="109" t="s">
        <v>1950</v>
      </c>
      <c r="T42" s="109" t="s">
        <v>1951</v>
      </c>
      <c r="U42" s="109"/>
      <c r="V42" s="135">
        <v>41897</v>
      </c>
      <c r="W42" s="111" t="s">
        <v>1077</v>
      </c>
      <c r="X42" s="109" t="s">
        <v>2167</v>
      </c>
      <c r="Y42" s="284">
        <v>42359</v>
      </c>
      <c r="Z42" s="211">
        <v>1</v>
      </c>
      <c r="AA42" s="211">
        <v>3</v>
      </c>
      <c r="AB42" s="212">
        <v>1</v>
      </c>
      <c r="AC42" s="212">
        <v>1</v>
      </c>
      <c r="AD42" s="212">
        <v>2</v>
      </c>
      <c r="AE42" s="212">
        <v>2</v>
      </c>
      <c r="AF42" s="336">
        <f t="shared" si="0"/>
        <v>1.2</v>
      </c>
      <c r="AG42" s="212" t="s">
        <v>599</v>
      </c>
      <c r="AH42" s="212" t="s">
        <v>599</v>
      </c>
      <c r="AI42" s="212" t="s">
        <v>2454</v>
      </c>
      <c r="AJ42" s="212" t="s">
        <v>2851</v>
      </c>
      <c r="AK42" s="371" t="s">
        <v>3229</v>
      </c>
      <c r="AL42" s="371" t="s">
        <v>3234</v>
      </c>
      <c r="AM42" s="212" t="s">
        <v>2970</v>
      </c>
      <c r="AN42" s="212" t="s">
        <v>3223</v>
      </c>
      <c r="AO42" s="212" t="s">
        <v>2932</v>
      </c>
    </row>
    <row r="43" spans="1:41" s="92" customFormat="1" ht="15" customHeight="1" x14ac:dyDescent="0.25">
      <c r="A43" s="90"/>
      <c r="B43" s="90"/>
      <c r="C43" s="90" t="s">
        <v>2011</v>
      </c>
      <c r="D43" s="90" t="s">
        <v>121</v>
      </c>
      <c r="E43" s="90" t="s">
        <v>2008</v>
      </c>
      <c r="F43" s="119" t="s">
        <v>759</v>
      </c>
      <c r="G43" s="119" t="s">
        <v>758</v>
      </c>
      <c r="H43" s="123" t="s">
        <v>1491</v>
      </c>
      <c r="I43" s="91" t="s">
        <v>2100</v>
      </c>
      <c r="J43" s="90" t="s">
        <v>2101</v>
      </c>
      <c r="K43" s="99" t="s">
        <v>268</v>
      </c>
      <c r="L43" s="90"/>
      <c r="M43" s="90" t="s">
        <v>2059</v>
      </c>
      <c r="N43" s="90">
        <v>2004</v>
      </c>
      <c r="O43" s="90" t="s">
        <v>2060</v>
      </c>
      <c r="P43" s="90" t="s">
        <v>272</v>
      </c>
      <c r="Q43" s="98" t="s">
        <v>121</v>
      </c>
      <c r="R43" s="106">
        <v>38036</v>
      </c>
      <c r="S43" s="90" t="s">
        <v>1983</v>
      </c>
      <c r="T43" s="285" t="s">
        <v>1951</v>
      </c>
      <c r="U43" s="90"/>
      <c r="V43" s="106">
        <v>41897</v>
      </c>
      <c r="W43" s="111" t="s">
        <v>1077</v>
      </c>
      <c r="X43" s="90" t="s">
        <v>2167</v>
      </c>
      <c r="Y43" s="348">
        <v>42359</v>
      </c>
      <c r="Z43" s="237">
        <v>1</v>
      </c>
      <c r="AA43" s="237">
        <v>1</v>
      </c>
      <c r="AB43" s="238">
        <v>1</v>
      </c>
      <c r="AC43" s="238">
        <v>1</v>
      </c>
      <c r="AD43" s="238">
        <v>2</v>
      </c>
      <c r="AE43" s="238">
        <v>2</v>
      </c>
      <c r="AF43" s="384">
        <f t="shared" si="0"/>
        <v>0.4</v>
      </c>
      <c r="AG43" s="238" t="s">
        <v>599</v>
      </c>
      <c r="AH43" s="238" t="s">
        <v>599</v>
      </c>
      <c r="AI43" s="238" t="s">
        <v>2454</v>
      </c>
      <c r="AJ43" s="238"/>
      <c r="AK43" s="371" t="s">
        <v>3229</v>
      </c>
      <c r="AL43" s="371" t="s">
        <v>3234</v>
      </c>
      <c r="AM43" s="238" t="s">
        <v>3227</v>
      </c>
      <c r="AN43" s="238" t="s">
        <v>3228</v>
      </c>
      <c r="AO43" s="212" t="s">
        <v>2932</v>
      </c>
    </row>
    <row r="44" spans="1:41" s="89" customFormat="1" ht="15" customHeight="1" x14ac:dyDescent="0.25">
      <c r="A44" s="290"/>
      <c r="B44" s="290"/>
      <c r="C44" s="290" t="s">
        <v>2024</v>
      </c>
      <c r="D44" s="290" t="s">
        <v>121</v>
      </c>
      <c r="E44" s="290" t="s">
        <v>2008</v>
      </c>
      <c r="F44" s="295" t="s">
        <v>759</v>
      </c>
      <c r="G44" s="295" t="s">
        <v>758</v>
      </c>
      <c r="H44" s="286" t="s">
        <v>1491</v>
      </c>
      <c r="I44" s="290" t="s">
        <v>2062</v>
      </c>
      <c r="J44" s="290" t="s">
        <v>2063</v>
      </c>
      <c r="K44" s="296" t="s">
        <v>268</v>
      </c>
      <c r="L44" s="290"/>
      <c r="M44" s="290" t="s">
        <v>2064</v>
      </c>
      <c r="N44" s="290">
        <v>2005</v>
      </c>
      <c r="O44" s="290" t="s">
        <v>2065</v>
      </c>
      <c r="P44" s="290" t="s">
        <v>272</v>
      </c>
      <c r="Q44" s="297" t="s">
        <v>121</v>
      </c>
      <c r="R44" s="298">
        <v>38353</v>
      </c>
      <c r="S44" s="290" t="s">
        <v>1983</v>
      </c>
      <c r="T44" s="290" t="s">
        <v>1951</v>
      </c>
      <c r="U44" s="290"/>
      <c r="V44" s="298">
        <v>41897</v>
      </c>
      <c r="W44" s="299" t="s">
        <v>1077</v>
      </c>
      <c r="X44" s="290" t="s">
        <v>2167</v>
      </c>
      <c r="Y44" s="300">
        <v>42359</v>
      </c>
      <c r="Z44" s="391">
        <v>3</v>
      </c>
      <c r="AA44" s="391">
        <v>1</v>
      </c>
      <c r="AB44" s="392">
        <v>1</v>
      </c>
      <c r="AC44" s="392">
        <v>1</v>
      </c>
      <c r="AD44" s="392">
        <v>2</v>
      </c>
      <c r="AE44" s="392">
        <v>3</v>
      </c>
      <c r="AF44" s="336">
        <f t="shared" si="0"/>
        <v>1.8</v>
      </c>
      <c r="AG44" s="392" t="s">
        <v>599</v>
      </c>
      <c r="AH44" s="392" t="s">
        <v>599</v>
      </c>
      <c r="AI44" s="392" t="s">
        <v>2454</v>
      </c>
      <c r="AJ44" s="392"/>
      <c r="AK44" s="371" t="s">
        <v>3235</v>
      </c>
      <c r="AL44" s="238" t="s">
        <v>3233</v>
      </c>
      <c r="AM44" s="392"/>
      <c r="AN44" s="392"/>
      <c r="AO44" s="238" t="s">
        <v>2997</v>
      </c>
    </row>
    <row r="45" spans="1:41" s="89" customFormat="1" ht="15" customHeight="1" x14ac:dyDescent="0.25">
      <c r="A45" s="109"/>
      <c r="B45" s="109"/>
      <c r="C45" s="90" t="s">
        <v>2066</v>
      </c>
      <c r="D45" s="90" t="s">
        <v>1519</v>
      </c>
      <c r="E45" s="109" t="s">
        <v>2168</v>
      </c>
      <c r="F45" s="119" t="s">
        <v>759</v>
      </c>
      <c r="G45" s="119" t="s">
        <v>758</v>
      </c>
      <c r="H45" s="120" t="s">
        <v>1491</v>
      </c>
      <c r="I45" s="91" t="s">
        <v>1979</v>
      </c>
      <c r="J45" s="109" t="s">
        <v>1980</v>
      </c>
      <c r="K45" s="91" t="s">
        <v>267</v>
      </c>
      <c r="L45" s="109"/>
      <c r="M45" s="109" t="s">
        <v>1791</v>
      </c>
      <c r="N45" s="109" t="s">
        <v>1981</v>
      </c>
      <c r="O45" s="109" t="s">
        <v>1982</v>
      </c>
      <c r="P45" s="109" t="s">
        <v>272</v>
      </c>
      <c r="Q45" s="98" t="s">
        <v>121</v>
      </c>
      <c r="R45" s="135">
        <v>38567</v>
      </c>
      <c r="S45" s="109" t="s">
        <v>1983</v>
      </c>
      <c r="T45" s="109" t="s">
        <v>1951</v>
      </c>
      <c r="U45" s="109"/>
      <c r="V45" s="135">
        <v>41897</v>
      </c>
      <c r="W45" s="111" t="s">
        <v>1077</v>
      </c>
      <c r="X45" s="109" t="s">
        <v>2167</v>
      </c>
      <c r="Y45" s="284">
        <v>42359</v>
      </c>
      <c r="Z45" s="211">
        <v>1</v>
      </c>
      <c r="AA45" s="211">
        <v>3</v>
      </c>
      <c r="AB45" s="212">
        <v>1</v>
      </c>
      <c r="AC45" s="212">
        <v>1</v>
      </c>
      <c r="AD45" s="212">
        <v>2</v>
      </c>
      <c r="AE45" s="212">
        <v>2</v>
      </c>
      <c r="AF45" s="336">
        <f t="shared" si="0"/>
        <v>1.2</v>
      </c>
      <c r="AG45" s="212" t="s">
        <v>599</v>
      </c>
      <c r="AH45" s="212" t="s">
        <v>599</v>
      </c>
      <c r="AI45" s="212" t="s">
        <v>2454</v>
      </c>
      <c r="AJ45" s="212" t="s">
        <v>2850</v>
      </c>
      <c r="AK45" s="371" t="s">
        <v>3229</v>
      </c>
      <c r="AL45" s="371" t="s">
        <v>3234</v>
      </c>
      <c r="AM45" s="212" t="s">
        <v>2971</v>
      </c>
      <c r="AN45" s="212" t="s">
        <v>3224</v>
      </c>
      <c r="AO45" s="212" t="s">
        <v>2932</v>
      </c>
    </row>
    <row r="46" spans="1:41" s="89" customFormat="1" ht="15" customHeight="1" x14ac:dyDescent="0.25">
      <c r="A46" s="109"/>
      <c r="B46" s="109"/>
      <c r="C46" s="90" t="s">
        <v>2110</v>
      </c>
      <c r="D46" s="90" t="s">
        <v>121</v>
      </c>
      <c r="E46" s="109"/>
      <c r="F46" s="119" t="s">
        <v>759</v>
      </c>
      <c r="G46" s="119" t="s">
        <v>758</v>
      </c>
      <c r="H46" s="120" t="s">
        <v>1491</v>
      </c>
      <c r="I46" s="91" t="s">
        <v>1959</v>
      </c>
      <c r="J46" s="109" t="s">
        <v>1960</v>
      </c>
      <c r="K46" s="109" t="s">
        <v>2244</v>
      </c>
      <c r="L46" s="109"/>
      <c r="M46" s="109" t="s">
        <v>1791</v>
      </c>
      <c r="N46" s="109">
        <v>2000</v>
      </c>
      <c r="O46" s="109" t="s">
        <v>1949</v>
      </c>
      <c r="P46" s="109" t="s">
        <v>272</v>
      </c>
      <c r="Q46" s="98" t="s">
        <v>121</v>
      </c>
      <c r="R46" s="135">
        <v>40745</v>
      </c>
      <c r="S46" s="109" t="s">
        <v>1950</v>
      </c>
      <c r="T46" s="285" t="s">
        <v>1951</v>
      </c>
      <c r="U46" s="109"/>
      <c r="V46" s="135">
        <v>38245</v>
      </c>
      <c r="W46" s="111" t="s">
        <v>1077</v>
      </c>
      <c r="X46" s="109" t="s">
        <v>2167</v>
      </c>
      <c r="Y46" s="284">
        <v>42359</v>
      </c>
      <c r="Z46" s="211">
        <v>1</v>
      </c>
      <c r="AA46" s="211">
        <v>1</v>
      </c>
      <c r="AB46" s="212">
        <v>1</v>
      </c>
      <c r="AC46" s="212">
        <v>1</v>
      </c>
      <c r="AD46" s="212">
        <v>2</v>
      </c>
      <c r="AE46" s="212">
        <v>2</v>
      </c>
      <c r="AF46" s="335">
        <f t="shared" si="0"/>
        <v>0.4</v>
      </c>
      <c r="AG46" s="212" t="s">
        <v>599</v>
      </c>
      <c r="AH46" s="212" t="s">
        <v>599</v>
      </c>
      <c r="AI46" s="212" t="s">
        <v>899</v>
      </c>
      <c r="AJ46" s="212" t="s">
        <v>899</v>
      </c>
      <c r="AK46" s="212" t="s">
        <v>3230</v>
      </c>
      <c r="AL46" s="212" t="s">
        <v>3238</v>
      </c>
      <c r="AM46" s="212" t="s">
        <v>3237</v>
      </c>
      <c r="AN46" s="212" t="s">
        <v>3236</v>
      </c>
      <c r="AO46" s="212" t="s">
        <v>2932</v>
      </c>
    </row>
    <row r="47" spans="1:41" s="89" customFormat="1" ht="15" customHeight="1" x14ac:dyDescent="0.25">
      <c r="A47" s="290"/>
      <c r="B47" s="290"/>
      <c r="C47" s="290" t="s">
        <v>2077</v>
      </c>
      <c r="D47" s="290" t="s">
        <v>121</v>
      </c>
      <c r="E47" s="290"/>
      <c r="F47" s="119" t="s">
        <v>759</v>
      </c>
      <c r="G47" s="119" t="s">
        <v>758</v>
      </c>
      <c r="H47" s="123" t="s">
        <v>1491</v>
      </c>
      <c r="I47" s="90" t="s">
        <v>2106</v>
      </c>
      <c r="J47" s="90" t="s">
        <v>2107</v>
      </c>
      <c r="K47" s="90"/>
      <c r="L47" s="90"/>
      <c r="M47" s="90" t="s">
        <v>1791</v>
      </c>
      <c r="N47" s="90" t="s">
        <v>2108</v>
      </c>
      <c r="O47" s="90" t="s">
        <v>2109</v>
      </c>
      <c r="P47" s="90" t="s">
        <v>2109</v>
      </c>
      <c r="Q47" s="98" t="s">
        <v>121</v>
      </c>
      <c r="R47" s="106" t="s">
        <v>2109</v>
      </c>
      <c r="S47" s="90" t="s">
        <v>1983</v>
      </c>
      <c r="T47" s="285" t="s">
        <v>1951</v>
      </c>
      <c r="U47" s="290"/>
      <c r="V47" s="106">
        <v>41897</v>
      </c>
      <c r="W47" s="111" t="s">
        <v>1077</v>
      </c>
      <c r="X47" s="90" t="s">
        <v>2167</v>
      </c>
      <c r="Y47" s="348">
        <v>42359</v>
      </c>
      <c r="Z47" s="237">
        <v>1</v>
      </c>
      <c r="AA47" s="237">
        <v>1</v>
      </c>
      <c r="AB47" s="238">
        <v>1</v>
      </c>
      <c r="AC47" s="238">
        <v>1</v>
      </c>
      <c r="AD47" s="238">
        <v>2</v>
      </c>
      <c r="AE47" s="238">
        <v>3</v>
      </c>
      <c r="AF47" s="335">
        <f t="shared" si="0"/>
        <v>0.6</v>
      </c>
      <c r="AG47" s="238" t="s">
        <v>599</v>
      </c>
      <c r="AH47" s="238" t="s">
        <v>599</v>
      </c>
      <c r="AI47" s="238" t="s">
        <v>2454</v>
      </c>
      <c r="AJ47" s="238" t="s">
        <v>2871</v>
      </c>
      <c r="AK47" s="238" t="s">
        <v>3231</v>
      </c>
      <c r="AL47" s="238" t="s">
        <v>3232</v>
      </c>
      <c r="AM47" s="238" t="s">
        <v>3239</v>
      </c>
      <c r="AN47" s="238" t="s">
        <v>3240</v>
      </c>
      <c r="AO47" s="212" t="s">
        <v>2932</v>
      </c>
    </row>
  </sheetData>
  <autoFilter ref="A3:AO47"/>
  <dataValidations count="3">
    <dataValidation type="list" allowBlank="1" showInputMessage="1" showErrorMessage="1" sqref="A40:A42">
      <formula1>#REF!</formula1>
    </dataValidation>
    <dataValidation type="list" allowBlank="1" showErrorMessage="1" sqref="G36:G47">
      <formula1>CMSP_SubCategories</formula1>
    </dataValidation>
    <dataValidation type="list" allowBlank="1" showErrorMessage="1" sqref="F36:F47">
      <formula1>CMSP_Categories</formula1>
    </dataValidation>
  </dataValidations>
  <hyperlinks>
    <hyperlink ref="T4:T6" r:id="rId1" display="http://marinecadastre.gov/data/"/>
    <hyperlink ref="T7:T8" r:id="rId2" display="http://marinecadastre.gov/data/"/>
    <hyperlink ref="T9:T13" r:id="rId3" display="http://marinecadastre.gov/data/"/>
    <hyperlink ref="T31" r:id="rId4"/>
    <hyperlink ref="T34" r:id="rId5"/>
    <hyperlink ref="T46" r:id="rId6"/>
    <hyperlink ref="T47" r:id="rId7"/>
    <hyperlink ref="T15" r:id="rId8"/>
    <hyperlink ref="T39" r:id="rId9"/>
    <hyperlink ref="T35" r:id="rId10"/>
    <hyperlink ref="T40" r:id="rId11"/>
    <hyperlink ref="T38" r:id="rId12"/>
    <hyperlink ref="T43" r:id="rId13"/>
  </hyperlinks>
  <pageMargins left="0.7" right="0.7" top="0.75" bottom="0.75" header="0.3" footer="0.3"/>
  <pageSetup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README</vt:lpstr>
      <vt:lpstr>InventoryStatistics</vt:lpstr>
      <vt:lpstr>NE Ocean Data Portal Inventory</vt:lpstr>
      <vt:lpstr>Mid-Atlantic Portal Inventory</vt:lpstr>
      <vt:lpstr>MarineCadasterInventory</vt:lpstr>
      <vt:lpstr>NY Spatial Data Inventory</vt:lpstr>
      <vt:lpstr>LIS Inventory May2011revisedLIS</vt:lpstr>
      <vt:lpstr>LIS Cable Fund Mapping</vt:lpstr>
      <vt:lpstr>LISRC Inventory</vt:lpstr>
      <vt:lpstr>LISEA</vt:lpstr>
      <vt:lpstr>OtherData_Inventory</vt:lpstr>
      <vt:lpstr>All_Inventory</vt:lpstr>
      <vt:lpstr>All Inventory - Phase II</vt:lpstr>
      <vt:lpstr>Data_Gaps</vt:lpstr>
      <vt:lpstr>DataInDevelopment</vt:lpstr>
      <vt:lpstr>CMSP_Categories</vt:lpstr>
      <vt:lpstr>CMSP_SubCategories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Shmookler</dc:creator>
  <cp:lastModifiedBy>Mary-beth Hart</cp:lastModifiedBy>
  <dcterms:created xsi:type="dcterms:W3CDTF">2014-01-09T15:18:53Z</dcterms:created>
  <dcterms:modified xsi:type="dcterms:W3CDTF">2016-05-06T12:55:43Z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